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externalLinks/externalLink97.xml" ContentType="application/vnd.openxmlformats-officedocument.spreadsheetml.externalLink+xml"/>
  <Override PartName="/xl/externalLinks/externalLink98.xml" ContentType="application/vnd.openxmlformats-officedocument.spreadsheetml.externalLink+xml"/>
  <Override PartName="/xl/externalLinks/externalLink99.xml" ContentType="application/vnd.openxmlformats-officedocument.spreadsheetml.externalLink+xml"/>
  <Override PartName="/xl/externalLinks/externalLink100.xml" ContentType="application/vnd.openxmlformats-officedocument.spreadsheetml.externalLink+xml"/>
  <Override PartName="/xl/externalLinks/externalLink101.xml" ContentType="application/vnd.openxmlformats-officedocument.spreadsheetml.externalLink+xml"/>
  <Override PartName="/xl/externalLinks/externalLink102.xml" ContentType="application/vnd.openxmlformats-officedocument.spreadsheetml.externalLink+xml"/>
  <Override PartName="/xl/externalLinks/externalLink103.xml" ContentType="application/vnd.openxmlformats-officedocument.spreadsheetml.externalLink+xml"/>
  <Override PartName="/xl/externalLinks/externalLink104.xml" ContentType="application/vnd.openxmlformats-officedocument.spreadsheetml.externalLink+xml"/>
  <Override PartName="/xl/externalLinks/externalLink105.xml" ContentType="application/vnd.openxmlformats-officedocument.spreadsheetml.externalLink+xml"/>
  <Override PartName="/xl/externalLinks/externalLink106.xml" ContentType="application/vnd.openxmlformats-officedocument.spreadsheetml.externalLink+xml"/>
  <Override PartName="/xl/externalLinks/externalLink107.xml" ContentType="application/vnd.openxmlformats-officedocument.spreadsheetml.externalLink+xml"/>
  <Override PartName="/xl/externalLinks/externalLink108.xml" ContentType="application/vnd.openxmlformats-officedocument.spreadsheetml.externalLink+xml"/>
  <Override PartName="/xl/externalLinks/externalLink109.xml" ContentType="application/vnd.openxmlformats-officedocument.spreadsheetml.externalLink+xml"/>
  <Override PartName="/xl/externalLinks/externalLink110.xml" ContentType="application/vnd.openxmlformats-officedocument.spreadsheetml.externalLink+xml"/>
  <Override PartName="/xl/externalLinks/externalLink111.xml" ContentType="application/vnd.openxmlformats-officedocument.spreadsheetml.externalLink+xml"/>
  <Override PartName="/xl/externalLinks/externalLink112.xml" ContentType="application/vnd.openxmlformats-officedocument.spreadsheetml.externalLink+xml"/>
  <Override PartName="/xl/externalLinks/externalLink113.xml" ContentType="application/vnd.openxmlformats-officedocument.spreadsheetml.externalLink+xml"/>
  <Override PartName="/xl/externalLinks/externalLink114.xml" ContentType="application/vnd.openxmlformats-officedocument.spreadsheetml.externalLink+xml"/>
  <Override PartName="/xl/externalLinks/externalLink115.xml" ContentType="application/vnd.openxmlformats-officedocument.spreadsheetml.externalLink+xml"/>
  <Override PartName="/xl/externalLinks/externalLink116.xml" ContentType="application/vnd.openxmlformats-officedocument.spreadsheetml.externalLink+xml"/>
  <Override PartName="/xl/externalLinks/externalLink117.xml" ContentType="application/vnd.openxmlformats-officedocument.spreadsheetml.externalLink+xml"/>
  <Override PartName="/xl/externalLinks/externalLink118.xml" ContentType="application/vnd.openxmlformats-officedocument.spreadsheetml.externalLink+xml"/>
  <Override PartName="/xl/externalLinks/externalLink119.xml" ContentType="application/vnd.openxmlformats-officedocument.spreadsheetml.externalLink+xml"/>
  <Override PartName="/xl/externalLinks/externalLink120.xml" ContentType="application/vnd.openxmlformats-officedocument.spreadsheetml.externalLink+xml"/>
  <Override PartName="/xl/externalLinks/externalLink121.xml" ContentType="application/vnd.openxmlformats-officedocument.spreadsheetml.externalLink+xml"/>
  <Override PartName="/xl/externalLinks/externalLink122.xml" ContentType="application/vnd.openxmlformats-officedocument.spreadsheetml.externalLink+xml"/>
  <Override PartName="/xl/externalLinks/externalLink123.xml" ContentType="application/vnd.openxmlformats-officedocument.spreadsheetml.externalLink+xml"/>
  <Override PartName="/xl/externalLinks/externalLink124.xml" ContentType="application/vnd.openxmlformats-officedocument.spreadsheetml.externalLink+xml"/>
  <Override PartName="/xl/externalLinks/externalLink125.xml" ContentType="application/vnd.openxmlformats-officedocument.spreadsheetml.externalLink+xml"/>
  <Override PartName="/xl/externalLinks/externalLink126.xml" ContentType="application/vnd.openxmlformats-officedocument.spreadsheetml.externalLink+xml"/>
  <Override PartName="/xl/externalLinks/externalLink12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5 Palermo 2024-2027\Banco de Proyectos\Proyectos\Recursos Propios\2025\01 Adecuación sede educativa Amborco\"/>
    </mc:Choice>
  </mc:AlternateContent>
  <xr:revisionPtr revIDLastSave="0" documentId="13_ncr:1_{9FAE1CB2-1C88-40C9-9BB1-E31E9ED80AEC}" xr6:coauthVersionLast="47" xr6:coauthVersionMax="47" xr10:uidLastSave="{00000000-0000-0000-0000-000000000000}"/>
  <bookViews>
    <workbookView xWindow="-120" yWindow="-120" windowWidth="29040" windowHeight="15720" tabRatio="872" firstSheet="1" activeTab="1" xr2:uid="{00000000-000D-0000-FFFF-FFFF00000000}"/>
  </bookViews>
  <sheets>
    <sheet name="PRESUPUESTO RESUMIDO" sheetId="20" state="hidden" r:id="rId1"/>
    <sheet name="Cronograma" sheetId="30" r:id="rId2"/>
    <sheet name="Cadena de Valor 3" sheetId="29" r:id="rId3"/>
    <sheet name="Cadena de Valor 2" sheetId="27" r:id="rId4"/>
    <sheet name="Cadena de  Valor" sheetId="28" r:id="rId5"/>
    <sheet name="ROTULOS" sheetId="15" r:id="rId6"/>
    <sheet name="PPTO I.E JOSE REINEL" sheetId="23" r:id="rId7"/>
    <sheet name="MEMORIA DE CANTIDADES" sheetId="1" r:id="rId8"/>
    <sheet name="LISTADO DE MATERIALES" sheetId="14" r:id="rId9"/>
    <sheet name="MO" sheetId="11" r:id="rId10"/>
    <sheet name="ANALISIS BASICOS" sheetId="12" r:id="rId11"/>
    <sheet name="1-2 PRELIMINARES-DEMOLICION" sheetId="2" r:id="rId12"/>
    <sheet name="3-4 MAMPOSTERIA-ESTRUCTURA" sheetId="4" r:id="rId13"/>
    <sheet name="5 ELECTRICAS" sheetId="5" r:id="rId14"/>
    <sheet name="6-7-8 PAÑETES-CUBIERTA-" sheetId="6" r:id="rId15"/>
    <sheet name="9 PISOS-ENCHAPES" sheetId="7" r:id="rId16"/>
    <sheet name="10 CARPI- METAL" sheetId="8" r:id="rId17"/>
    <sheet name="11 PINTURA" sheetId="9" r:id="rId18"/>
    <sheet name="12 LIMPIEZA" sheetId="10" r:id="rId19"/>
  </sheets>
  <externalReferences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  <externalReference r:id="rId100"/>
    <externalReference r:id="rId101"/>
    <externalReference r:id="rId102"/>
    <externalReference r:id="rId103"/>
    <externalReference r:id="rId104"/>
    <externalReference r:id="rId105"/>
    <externalReference r:id="rId106"/>
    <externalReference r:id="rId107"/>
    <externalReference r:id="rId108"/>
    <externalReference r:id="rId109"/>
    <externalReference r:id="rId110"/>
    <externalReference r:id="rId111"/>
    <externalReference r:id="rId112"/>
    <externalReference r:id="rId113"/>
    <externalReference r:id="rId114"/>
    <externalReference r:id="rId115"/>
    <externalReference r:id="rId116"/>
    <externalReference r:id="rId117"/>
    <externalReference r:id="rId118"/>
    <externalReference r:id="rId119"/>
    <externalReference r:id="rId120"/>
    <externalReference r:id="rId121"/>
    <externalReference r:id="rId122"/>
    <externalReference r:id="rId123"/>
    <externalReference r:id="rId124"/>
    <externalReference r:id="rId125"/>
    <externalReference r:id="rId126"/>
    <externalReference r:id="rId127"/>
    <externalReference r:id="rId128"/>
    <externalReference r:id="rId129"/>
    <externalReference r:id="rId130"/>
    <externalReference r:id="rId131"/>
    <externalReference r:id="rId132"/>
    <externalReference r:id="rId133"/>
    <externalReference r:id="rId134"/>
    <externalReference r:id="rId135"/>
    <externalReference r:id="rId136"/>
    <externalReference r:id="rId137"/>
    <externalReference r:id="rId138"/>
    <externalReference r:id="rId139"/>
    <externalReference r:id="rId140"/>
    <externalReference r:id="rId141"/>
    <externalReference r:id="rId142"/>
    <externalReference r:id="rId143"/>
    <externalReference r:id="rId144"/>
    <externalReference r:id="rId145"/>
    <externalReference r:id="rId146"/>
  </externalReferences>
  <definedNames>
    <definedName name="\0">#REF!</definedName>
    <definedName name="\00">#REF!</definedName>
    <definedName name="\a">#REF!</definedName>
    <definedName name="\AA">[1]LIQUIDACION!#REF!</definedName>
    <definedName name="\b">[2]STRSUMM0!#REF!</definedName>
    <definedName name="\bb">[2]STRSUMM0!#REF!</definedName>
    <definedName name="\c">#REF!</definedName>
    <definedName name="\d">#REF!</definedName>
    <definedName name="\E">#REF!</definedName>
    <definedName name="\EE">#REF!</definedName>
    <definedName name="\G">#REF!</definedName>
    <definedName name="\i">#REF!</definedName>
    <definedName name="\k">'[3]7422CW00'!#REF!</definedName>
    <definedName name="\l">[4]STRSUMM0!#REF!</definedName>
    <definedName name="\M">#REF!</definedName>
    <definedName name="\n">#REF!</definedName>
    <definedName name="\ñ">'[5]7422CW00'!#REF!</definedName>
    <definedName name="\P">#REF!</definedName>
    <definedName name="\PX">#REF!</definedName>
    <definedName name="\q">#REF!</definedName>
    <definedName name="\R">#REF!</definedName>
    <definedName name="\s">#REF!</definedName>
    <definedName name="\t">#REF!</definedName>
    <definedName name="\V">#REF!</definedName>
    <definedName name="\w">#N/A</definedName>
    <definedName name="\X">[0]!ERR</definedName>
    <definedName name="\Z">[0]!ERR</definedName>
    <definedName name="____________________________________APU221">#REF!</definedName>
    <definedName name="____________________________________APU465">#REF!</definedName>
    <definedName name="____________________________________PJ50">#REF!</definedName>
    <definedName name="____________________________________pj51">#REF!</definedName>
    <definedName name="__________________________________APU221">#REF!</definedName>
    <definedName name="__________________________________APU465">#REF!</definedName>
    <definedName name="__________________________________PJ50">#REF!</definedName>
    <definedName name="__________________________________pj51">#REF!</definedName>
    <definedName name="_________________________________APU221">#REF!</definedName>
    <definedName name="_________________________________APU465">#REF!</definedName>
    <definedName name="_________________________________PJ50">#REF!</definedName>
    <definedName name="_________________________________pj51">#REF!</definedName>
    <definedName name="________________________________APU221">#REF!</definedName>
    <definedName name="________________________________APU465">#REF!</definedName>
    <definedName name="________________________________PJ50">#REF!</definedName>
    <definedName name="________________________________pj51">#REF!</definedName>
    <definedName name="_______________________________APU221">#REF!</definedName>
    <definedName name="_______________________________APU465">#REF!</definedName>
    <definedName name="_______________________________PJ50">#REF!</definedName>
    <definedName name="_______________________________pj51">#REF!</definedName>
    <definedName name="_____________________________APU221">#REF!</definedName>
    <definedName name="_____________________________APU465">#REF!</definedName>
    <definedName name="_____________________________PJ50">#REF!</definedName>
    <definedName name="_____________________________pj51">#REF!</definedName>
    <definedName name="____________________________APU221">#REF!</definedName>
    <definedName name="____________________________APU465">#REF!</definedName>
    <definedName name="____________________________PJ50">#REF!</definedName>
    <definedName name="____________________________pj51">#REF!</definedName>
    <definedName name="___________________________APU221">#REF!</definedName>
    <definedName name="___________________________APU465">#REF!</definedName>
    <definedName name="___________________________PJ50">#REF!</definedName>
    <definedName name="___________________________pj51">#REF!</definedName>
    <definedName name="_________________________APU221">#REF!</definedName>
    <definedName name="_________________________APU465">#REF!</definedName>
    <definedName name="_________________________PJ50">#REF!</definedName>
    <definedName name="_________________________pj51">#REF!</definedName>
    <definedName name="________________________APU221">#REF!</definedName>
    <definedName name="________________________APU465">#REF!</definedName>
    <definedName name="________________________PJ50">#REF!</definedName>
    <definedName name="________________________pj51">#REF!</definedName>
    <definedName name="_______________________APU221">#REF!</definedName>
    <definedName name="_______________________APU465">#REF!</definedName>
    <definedName name="_______________________PJ50">#REF!</definedName>
    <definedName name="_______________________pj51">#REF!</definedName>
    <definedName name="______________________FS01">#REF!</definedName>
    <definedName name="_____________________FS01">#REF!</definedName>
    <definedName name="____________________APU221">#REF!</definedName>
    <definedName name="____________________APU465">#REF!</definedName>
    <definedName name="____________________FS01">#REF!</definedName>
    <definedName name="____________________PJ50">#REF!</definedName>
    <definedName name="____________________pj51">#REF!</definedName>
    <definedName name="___________________FS01">#N/A</definedName>
    <definedName name="__________________FS01">#N/A</definedName>
    <definedName name="_________________FS01">#REF!</definedName>
    <definedName name="________________FS01">#N/A</definedName>
    <definedName name="_______________AFC1">#REF!</definedName>
    <definedName name="_______________AFC3">#REF!</definedName>
    <definedName name="_______________AFC5">#REF!</definedName>
    <definedName name="_______________BGC1">#REF!</definedName>
    <definedName name="_______________BGC3">#REF!</definedName>
    <definedName name="_______________BGC5">#REF!</definedName>
    <definedName name="_______________CAC1">#REF!</definedName>
    <definedName name="_______________CAC3">#REF!</definedName>
    <definedName name="_______________CAC5">#REF!</definedName>
    <definedName name="_______________F">#N/A</definedName>
    <definedName name="_______________F_1">#NAME?</definedName>
    <definedName name="_______________F_2">#NAME?</definedName>
    <definedName name="_______________F_4">#NAME?</definedName>
    <definedName name="_______________F_6">#NAME?</definedName>
    <definedName name="_______________F_7">#NAME?</definedName>
    <definedName name="_______________F_8">#NAME?</definedName>
    <definedName name="_______________FS01">#N/A</definedName>
    <definedName name="_______________FS01_1">#NAME?</definedName>
    <definedName name="_______________FS01_2">#NAME?</definedName>
    <definedName name="_______________FS01_4">#NAME?</definedName>
    <definedName name="_______________FS01_6">#NAME?</definedName>
    <definedName name="_______________FS01_7">#NAME?</definedName>
    <definedName name="_______________FS01_8">#NAME?</definedName>
    <definedName name="_______________oa55">#REF!</definedName>
    <definedName name="_______________SBC1">#REF!</definedName>
    <definedName name="_______________SBC3">#REF!</definedName>
    <definedName name="_______________SBC5">#REF!</definedName>
    <definedName name="______________AFC1">#REF!</definedName>
    <definedName name="______________AFC3">#REF!</definedName>
    <definedName name="______________AFC5">#REF!</definedName>
    <definedName name="______________BGC1">#REF!</definedName>
    <definedName name="______________BGC3">#REF!</definedName>
    <definedName name="______________BGC5">#REF!</definedName>
    <definedName name="______________CAC1">#REF!</definedName>
    <definedName name="______________CAC3">#REF!</definedName>
    <definedName name="______________CAC5">#REF!</definedName>
    <definedName name="______________F">#N/A</definedName>
    <definedName name="______________F_1">#NAME?</definedName>
    <definedName name="______________F_2">#NAME?</definedName>
    <definedName name="______________F_4">#NAME?</definedName>
    <definedName name="______________F_6">#NAME?</definedName>
    <definedName name="______________F_7">#NAME?</definedName>
    <definedName name="______________F_8">#NAME?</definedName>
    <definedName name="______________FS01">#N/A</definedName>
    <definedName name="______________FS01_1">#NAME?</definedName>
    <definedName name="______________FS01_2">#NAME?</definedName>
    <definedName name="______________FS01_4">#NAME?</definedName>
    <definedName name="______________FS01_6">#NAME?</definedName>
    <definedName name="______________FS01_7">#NAME?</definedName>
    <definedName name="______________FS01_8">#NAME?</definedName>
    <definedName name="______________oa55">#REF!</definedName>
    <definedName name="______________SBC1">#REF!</definedName>
    <definedName name="______________SBC3">#REF!</definedName>
    <definedName name="______________SBC5">#REF!</definedName>
    <definedName name="_____________AFC1">#REF!</definedName>
    <definedName name="_____________AFC3">#REF!</definedName>
    <definedName name="_____________AFC5">#REF!</definedName>
    <definedName name="_____________BGC1">#REF!</definedName>
    <definedName name="_____________BGC3">#REF!</definedName>
    <definedName name="_____________BGC5">#REF!</definedName>
    <definedName name="_____________CAC1">#REF!</definedName>
    <definedName name="_____________CAC3">#REF!</definedName>
    <definedName name="_____________CAC5">#REF!</definedName>
    <definedName name="_____________FS01">#REF!</definedName>
    <definedName name="_____________oa55">#REF!</definedName>
    <definedName name="_____________SBC1">#REF!</definedName>
    <definedName name="_____________SBC3">#REF!</definedName>
    <definedName name="_____________SBC5">#REF!</definedName>
    <definedName name="____________AFC1">#REF!</definedName>
    <definedName name="____________AFC3">#REF!</definedName>
    <definedName name="____________AFC5">#REF!</definedName>
    <definedName name="____________BGC1">#REF!</definedName>
    <definedName name="____________BGC3">#REF!</definedName>
    <definedName name="____________BGC5">#REF!</definedName>
    <definedName name="____________CAC1">#REF!</definedName>
    <definedName name="____________CAC3">#REF!</definedName>
    <definedName name="____________CAC5">#REF!</definedName>
    <definedName name="____________F">#N/A</definedName>
    <definedName name="____________F_1">#NAME?</definedName>
    <definedName name="____________F_2">#NAME?</definedName>
    <definedName name="____________F_4">#NAME?</definedName>
    <definedName name="____________F_6">#NAME?</definedName>
    <definedName name="____________F_7">#NAME?</definedName>
    <definedName name="____________F_8">#NAME?</definedName>
    <definedName name="____________FS01">#N/A</definedName>
    <definedName name="____________FS01_1">#NAME?</definedName>
    <definedName name="____________FS01_2">#NAME?</definedName>
    <definedName name="____________FS01_4">#NAME?</definedName>
    <definedName name="____________FS01_6">#NAME?</definedName>
    <definedName name="____________FS01_7">#NAME?</definedName>
    <definedName name="____________FS01_8">#NAME?</definedName>
    <definedName name="____________oa55">#REF!</definedName>
    <definedName name="____________SBC1">#REF!</definedName>
    <definedName name="____________SBC3">#REF!</definedName>
    <definedName name="____________SBC5">#REF!</definedName>
    <definedName name="___________AFC1">#REF!</definedName>
    <definedName name="___________AFC3">#REF!</definedName>
    <definedName name="___________AFC5">#REF!</definedName>
    <definedName name="___________BGC1">#REF!</definedName>
    <definedName name="___________BGC3">#REF!</definedName>
    <definedName name="___________BGC5">#REF!</definedName>
    <definedName name="___________CAC1">#REF!</definedName>
    <definedName name="___________CAC3">#REF!</definedName>
    <definedName name="___________CAC5">#REF!</definedName>
    <definedName name="___________F">#N/A</definedName>
    <definedName name="___________F_1">#NAME?</definedName>
    <definedName name="___________F_2">#NAME?</definedName>
    <definedName name="___________F_4">#NAME?</definedName>
    <definedName name="___________F_6">#NAME?</definedName>
    <definedName name="___________F_7">#NAME?</definedName>
    <definedName name="___________F_8">#NAME?</definedName>
    <definedName name="___________FS01">#N/A</definedName>
    <definedName name="___________FS01_1">#NAME?</definedName>
    <definedName name="___________FS01_2">#NAME?</definedName>
    <definedName name="___________FS01_4">#NAME?</definedName>
    <definedName name="___________FS01_6">#NAME?</definedName>
    <definedName name="___________FS01_7">#NAME?</definedName>
    <definedName name="___________FS01_8">#NAME?</definedName>
    <definedName name="___________oa55">#REF!</definedName>
    <definedName name="___________SBC1">#REF!</definedName>
    <definedName name="___________SBC3">#REF!</definedName>
    <definedName name="___________SBC5">#REF!</definedName>
    <definedName name="__________AFC1">#REF!</definedName>
    <definedName name="__________AFC3">#REF!</definedName>
    <definedName name="__________AFC5">#REF!</definedName>
    <definedName name="__________APU221">#REF!</definedName>
    <definedName name="__________APU465">#REF!</definedName>
    <definedName name="__________BGC1">#REF!</definedName>
    <definedName name="__________BGC3">#REF!</definedName>
    <definedName name="__________BGC5">#REF!</definedName>
    <definedName name="__________CAC1">#REF!</definedName>
    <definedName name="__________CAC3">#REF!</definedName>
    <definedName name="__________CAC5">#REF!</definedName>
    <definedName name="__________CHD1045">#REF!</definedName>
    <definedName name="__________CHD1090">#REF!</definedName>
    <definedName name="__________CHD1245">#REF!</definedName>
    <definedName name="__________CHD1290">#REF!</definedName>
    <definedName name="__________CHD445">#REF!</definedName>
    <definedName name="__________CHD490">#REF!</definedName>
    <definedName name="__________CHD645">#REF!</definedName>
    <definedName name="__________CHD690">#REF!</definedName>
    <definedName name="__________CHD845">#REF!</definedName>
    <definedName name="__________CHD890">#REF!</definedName>
    <definedName name="__________ff2005">#N/A</definedName>
    <definedName name="__________ff2005_1">#NAME?</definedName>
    <definedName name="__________ff2005_2">#NAME?</definedName>
    <definedName name="__________ff2005_4">#NAME?</definedName>
    <definedName name="__________ff2005_6">#NAME?</definedName>
    <definedName name="__________ff2005_7">#NAME?</definedName>
    <definedName name="__________ff2005_8">#NAME?</definedName>
    <definedName name="__________FS01">#REF!</definedName>
    <definedName name="__________oa55">#REF!</definedName>
    <definedName name="__________PJ50">#REF!</definedName>
    <definedName name="__________pj51">#REF!</definedName>
    <definedName name="__________PZ15">#REF!</definedName>
    <definedName name="__________PZ20">#REF!</definedName>
    <definedName name="__________RD43">#REF!</definedName>
    <definedName name="__________RD63">#REF!</definedName>
    <definedName name="__________RD64">#REF!</definedName>
    <definedName name="__________RD83">#REF!</definedName>
    <definedName name="__________RD84">#REF!</definedName>
    <definedName name="__________RD86">#REF!</definedName>
    <definedName name="__________SBC1">#REF!</definedName>
    <definedName name="__________SBC3">#REF!</definedName>
    <definedName name="__________SBC5">#REF!</definedName>
    <definedName name="__________TA3">#REF!</definedName>
    <definedName name="__________TA4">#REF!</definedName>
    <definedName name="__________TE10">#REF!</definedName>
    <definedName name="__________TE103">#REF!</definedName>
    <definedName name="__________TE104">#REF!</definedName>
    <definedName name="__________TE106">#REF!</definedName>
    <definedName name="__________TE108">#REF!</definedName>
    <definedName name="__________TE12">#REF!</definedName>
    <definedName name="__________TE1210">#REF!</definedName>
    <definedName name="__________TE123">#REF!</definedName>
    <definedName name="__________TE124">#REF!</definedName>
    <definedName name="__________TE126">#REF!</definedName>
    <definedName name="__________TE128">#REF!</definedName>
    <definedName name="__________TE3">#REF!</definedName>
    <definedName name="__________TE4">#REF!</definedName>
    <definedName name="__________TE43">#REF!</definedName>
    <definedName name="__________TE6">#REF!</definedName>
    <definedName name="__________TE63">#REF!</definedName>
    <definedName name="__________TE64">#REF!</definedName>
    <definedName name="__________TE8">#REF!</definedName>
    <definedName name="__________TE83">#REF!</definedName>
    <definedName name="__________TE84">#REF!</definedName>
    <definedName name="__________TE86">#REF!</definedName>
    <definedName name="__________TP10">#REF!</definedName>
    <definedName name="__________TP12">#REF!</definedName>
    <definedName name="__________TP3">#REF!</definedName>
    <definedName name="__________TP4">#REF!</definedName>
    <definedName name="__________TP6">#REF!</definedName>
    <definedName name="__________TP8">#REF!</definedName>
    <definedName name="__________TS12">#REF!</definedName>
    <definedName name="__________TS6">#REF!</definedName>
    <definedName name="__________URA10">#REF!</definedName>
    <definedName name="__________URA12">#REF!</definedName>
    <definedName name="__________URA3">#REF!</definedName>
    <definedName name="__________URA4">#REF!</definedName>
    <definedName name="__________URA6">#REF!</definedName>
    <definedName name="__________URA8">#REF!</definedName>
    <definedName name="__________URE10">#REF!</definedName>
    <definedName name="__________URE12">#REF!</definedName>
    <definedName name="__________URE3">#REF!</definedName>
    <definedName name="__________URE4">#REF!</definedName>
    <definedName name="__________URE6">#REF!</definedName>
    <definedName name="__________URE8">#REF!</definedName>
    <definedName name="__________us24">#REF!</definedName>
    <definedName name="__________US27">#REF!</definedName>
    <definedName name="__________US30">#REF!</definedName>
    <definedName name="__________US33">#REF!</definedName>
    <definedName name="__________US36">#REF!</definedName>
    <definedName name="__________US39">#REF!</definedName>
    <definedName name="__________US42">#REF!</definedName>
    <definedName name="__________US45">#REF!</definedName>
    <definedName name="__________VCE10">#REF!</definedName>
    <definedName name="__________VCE3">#REF!</definedName>
    <definedName name="__________VCE4">#REF!</definedName>
    <definedName name="__________VCE6">#REF!</definedName>
    <definedName name="__________VCE8">#REF!</definedName>
    <definedName name="_________AFC1">[6]INV!$A$25:$D$28</definedName>
    <definedName name="_________AFC3">[6]INV!$F$25:$I$28</definedName>
    <definedName name="_________AFC5">[6]INV!$K$25:$N$28</definedName>
    <definedName name="_________APU221">#REF!</definedName>
    <definedName name="_________APU465">#REF!</definedName>
    <definedName name="_________BGC1">[6]INV!$A$5:$D$8</definedName>
    <definedName name="_________BGC3">[6]INV!$F$5:$I$8</definedName>
    <definedName name="_________BGC5">[6]INV!$K$5:$N$8</definedName>
    <definedName name="_________CAC1">[6]INV!$A$19:$D$22</definedName>
    <definedName name="_________CAC3">[6]INV!$F$19:$I$22</definedName>
    <definedName name="_________CAC5">[6]INV!$K$19:$N$22</definedName>
    <definedName name="_________EMC4">#REF!</definedName>
    <definedName name="_________F">#N/A</definedName>
    <definedName name="_________F_1">#NAME?</definedName>
    <definedName name="_________F_2">#NAME?</definedName>
    <definedName name="_________F_4">#NAME?</definedName>
    <definedName name="_________F_6">#NAME?</definedName>
    <definedName name="_________F_7">#NAME?</definedName>
    <definedName name="_________F_8">#NAME?</definedName>
    <definedName name="_________ff2005">#N/A</definedName>
    <definedName name="_________ff2005_1">#NAME?</definedName>
    <definedName name="_________ff2005_2">#NAME?</definedName>
    <definedName name="_________ff2005_4">#NAME?</definedName>
    <definedName name="_________ff2005_6">#NAME?</definedName>
    <definedName name="_________ff2005_7">#NAME?</definedName>
    <definedName name="_________ff2005_8">#NAME?</definedName>
    <definedName name="_________FS01">#N/A</definedName>
    <definedName name="_________FS01_1">#NAME?</definedName>
    <definedName name="_________FS01_2">#NAME?</definedName>
    <definedName name="_________FS01_4">#NAME?</definedName>
    <definedName name="_________FS01_6">#NAME?</definedName>
    <definedName name="_________FS01_7">#NAME?</definedName>
    <definedName name="_________FS01_8">#NAME?</definedName>
    <definedName name="_________key2" hidden="1">[7]INST!#REF!</definedName>
    <definedName name="_________oa55">#REF!</definedName>
    <definedName name="_________PJ50">#REF!</definedName>
    <definedName name="_________pj51">#REF!</definedName>
    <definedName name="_________PZ30">#REF!</definedName>
    <definedName name="_________PZ40">#REF!</definedName>
    <definedName name="_________PZ50">#REF!</definedName>
    <definedName name="_________SBC1">[6]INV!$A$12:$D$15</definedName>
    <definedName name="_________SBC3">[6]INV!$F$12:$I$15</definedName>
    <definedName name="_________SBC5">[6]INV!$K$12:$N$15</definedName>
    <definedName name="_________SY106">#REF!</definedName>
    <definedName name="_________TS10">#REF!</definedName>
    <definedName name="_________TS20">#REF!</definedName>
    <definedName name="_________TS24">#REF!</definedName>
    <definedName name="_________TS27">#REF!</definedName>
    <definedName name="_________TS30">#REF!</definedName>
    <definedName name="________AFC1">[6]INV!$A$25:$D$28</definedName>
    <definedName name="________AFC3">[6]INV!$F$25:$I$28</definedName>
    <definedName name="________AFC5">[6]INV!$K$25:$N$28</definedName>
    <definedName name="________APU221">#REF!</definedName>
    <definedName name="________APU465">#REF!</definedName>
    <definedName name="________BGC1">[6]INV!$A$5:$D$8</definedName>
    <definedName name="________BGC3">[6]INV!$F$5:$I$8</definedName>
    <definedName name="________BGC5">[6]INV!$K$5:$N$8</definedName>
    <definedName name="________CAC1">[6]INV!$A$19:$D$22</definedName>
    <definedName name="________CAC3">[6]INV!$F$19:$I$22</definedName>
    <definedName name="________CAC5">[6]INV!$K$19:$N$22</definedName>
    <definedName name="________CHD1045">#REF!</definedName>
    <definedName name="________CHD1090">#REF!</definedName>
    <definedName name="________CHD1245">#REF!</definedName>
    <definedName name="________CHD1290">#REF!</definedName>
    <definedName name="________CHD445">#REF!</definedName>
    <definedName name="________CHD490">#REF!</definedName>
    <definedName name="________CHD645">#REF!</definedName>
    <definedName name="________CHD690">#REF!</definedName>
    <definedName name="________CHD845">#REF!</definedName>
    <definedName name="________CHD890">#REF!</definedName>
    <definedName name="________F">#N/A</definedName>
    <definedName name="________F_1">#NAME?</definedName>
    <definedName name="________F_2">#NAME?</definedName>
    <definedName name="________F_4">#NAME?</definedName>
    <definedName name="________F_6">#NAME?</definedName>
    <definedName name="________F_7">#NAME?</definedName>
    <definedName name="________F_8">#NAME?</definedName>
    <definedName name="________FS01">#N/A</definedName>
    <definedName name="________FS01_1">#NAME?</definedName>
    <definedName name="________FS01_2">#NAME?</definedName>
    <definedName name="________FS01_4">#NAME?</definedName>
    <definedName name="________FS01_6">#NAME?</definedName>
    <definedName name="________FS01_7">#NAME?</definedName>
    <definedName name="________FS01_8">#NAME?</definedName>
    <definedName name="________key2" hidden="1">[8]INST!#REF!</definedName>
    <definedName name="________key3" hidden="1">#REF!</definedName>
    <definedName name="________MA2">#REF!</definedName>
    <definedName name="________oa55">#REF!</definedName>
    <definedName name="________PJ50">#REF!</definedName>
    <definedName name="________pj51">#REF!</definedName>
    <definedName name="________PZ15">#REF!</definedName>
    <definedName name="________PZ20">#REF!</definedName>
    <definedName name="________RD43">#REF!</definedName>
    <definedName name="________RD63">#REF!</definedName>
    <definedName name="________RD64">#REF!</definedName>
    <definedName name="________RD83">#REF!</definedName>
    <definedName name="________RD84">#REF!</definedName>
    <definedName name="________RD86">#REF!</definedName>
    <definedName name="________SBC1">[6]INV!$A$12:$D$15</definedName>
    <definedName name="________SBC3">[6]INV!$F$12:$I$15</definedName>
    <definedName name="________SBC5">[6]INV!$K$12:$N$15</definedName>
    <definedName name="________TA3">#REF!</definedName>
    <definedName name="________TA4">#REF!</definedName>
    <definedName name="________TE10">#REF!</definedName>
    <definedName name="________TE103">#REF!</definedName>
    <definedName name="________TE104">#REF!</definedName>
    <definedName name="________TE106">#REF!</definedName>
    <definedName name="________TE108">#REF!</definedName>
    <definedName name="________TE12">#REF!</definedName>
    <definedName name="________TE1210">#REF!</definedName>
    <definedName name="________TE123">#REF!</definedName>
    <definedName name="________TE124">#REF!</definedName>
    <definedName name="________TE126">#REF!</definedName>
    <definedName name="________TE128">#REF!</definedName>
    <definedName name="________TE3">#REF!</definedName>
    <definedName name="________TE4">#REF!</definedName>
    <definedName name="________TE43">#REF!</definedName>
    <definedName name="________TE6">#REF!</definedName>
    <definedName name="________TE63">#REF!</definedName>
    <definedName name="________TE64">#REF!</definedName>
    <definedName name="________TE8">#REF!</definedName>
    <definedName name="________TE83">#REF!</definedName>
    <definedName name="________TE84">#REF!</definedName>
    <definedName name="________TE86">#REF!</definedName>
    <definedName name="________TP10">#REF!</definedName>
    <definedName name="________TP12">#REF!</definedName>
    <definedName name="________TP3">#REF!</definedName>
    <definedName name="________TP4">#REF!</definedName>
    <definedName name="________TP6">#REF!</definedName>
    <definedName name="________TP8">#REF!</definedName>
    <definedName name="________TS12">#REF!</definedName>
    <definedName name="________TS20">#REF!</definedName>
    <definedName name="________TS24">#REF!</definedName>
    <definedName name="________TS27">#REF!</definedName>
    <definedName name="________TS30">#REF!</definedName>
    <definedName name="________TS6">#REF!</definedName>
    <definedName name="________URA10">#REF!</definedName>
    <definedName name="________URA12">#REF!</definedName>
    <definedName name="________URA3">#REF!</definedName>
    <definedName name="________URA4">#REF!</definedName>
    <definedName name="________URA6">#REF!</definedName>
    <definedName name="________URA8">#REF!</definedName>
    <definedName name="________URE10">#REF!</definedName>
    <definedName name="________URE12">#REF!</definedName>
    <definedName name="________URE3">#REF!</definedName>
    <definedName name="________URE4">#REF!</definedName>
    <definedName name="________URE6">#REF!</definedName>
    <definedName name="________URE8">#REF!</definedName>
    <definedName name="________us24">#REF!</definedName>
    <definedName name="________US27">#REF!</definedName>
    <definedName name="________US30">#REF!</definedName>
    <definedName name="________US33">#REF!</definedName>
    <definedName name="________US36">#REF!</definedName>
    <definedName name="________US39">#REF!</definedName>
    <definedName name="________US42">#REF!</definedName>
    <definedName name="________US45">#REF!</definedName>
    <definedName name="________VCE10">#REF!</definedName>
    <definedName name="________VCE3">#REF!</definedName>
    <definedName name="________VCE4">#REF!</definedName>
    <definedName name="________VCE6">#REF!</definedName>
    <definedName name="________VCE8">#REF!</definedName>
    <definedName name="_______AFC1">[6]INV!$A$25:$D$28</definedName>
    <definedName name="_______AFC3">[6]INV!$F$25:$I$28</definedName>
    <definedName name="_______AFC5">[6]INV!$K$25:$N$28</definedName>
    <definedName name="_______APU221">#REF!</definedName>
    <definedName name="_______APU465">#REF!</definedName>
    <definedName name="_______BGC1">[6]INV!$A$5:$D$8</definedName>
    <definedName name="_______BGC3">[6]INV!$F$5:$I$8</definedName>
    <definedName name="_______BGC5">[6]INV!$K$5:$N$8</definedName>
    <definedName name="_______CAC1">[6]INV!$A$19:$D$22</definedName>
    <definedName name="_______CAC3">[6]INV!$F$19:$I$22</definedName>
    <definedName name="_______CAC5">[6]INV!$K$19:$N$22</definedName>
    <definedName name="_______EMC4">#REF!</definedName>
    <definedName name="_______F">#N/A</definedName>
    <definedName name="_______F_1">#NAME?</definedName>
    <definedName name="_______F_2">#NAME?</definedName>
    <definedName name="_______F_4">#NAME?</definedName>
    <definedName name="_______F_6">#NAME?</definedName>
    <definedName name="_______F_7">#NAME?</definedName>
    <definedName name="_______F_8">#NAME?</definedName>
    <definedName name="_______ff2005">#N/A</definedName>
    <definedName name="_______ff2005_1">#NAME?</definedName>
    <definedName name="_______ff2005_2">#NAME?</definedName>
    <definedName name="_______ff2005_4">#NAME?</definedName>
    <definedName name="_______ff2005_6">#NAME?</definedName>
    <definedName name="_______ff2005_7">#NAME?</definedName>
    <definedName name="_______ff2005_8">#NAME?</definedName>
    <definedName name="_______FS01">#N/A</definedName>
    <definedName name="_______FS01_1">#NAME?</definedName>
    <definedName name="_______FS01_2">#NAME?</definedName>
    <definedName name="_______FS01_4">#NAME?</definedName>
    <definedName name="_______FS01_6">#NAME?</definedName>
    <definedName name="_______FS01_7">#NAME?</definedName>
    <definedName name="_______FS01_8">#NAME?</definedName>
    <definedName name="_______MA2">#REF!</definedName>
    <definedName name="_______oa55">#REF!</definedName>
    <definedName name="_______PJ50">#REF!</definedName>
    <definedName name="_______pj51">#REF!</definedName>
    <definedName name="_______PZ30">#REF!</definedName>
    <definedName name="_______PZ40">#REF!</definedName>
    <definedName name="_______PZ50">#REF!</definedName>
    <definedName name="_______SBC1">[6]INV!$A$12:$D$15</definedName>
    <definedName name="_______SBC3">[6]INV!$F$12:$I$15</definedName>
    <definedName name="_______SBC5">[6]INV!$K$12:$N$15</definedName>
    <definedName name="_______SY106">#REF!</definedName>
    <definedName name="_______TD02">#N/A</definedName>
    <definedName name="_______TD02_1">#NAME?</definedName>
    <definedName name="_______TD02_2">#NAME?</definedName>
    <definedName name="_______TD02_4">#NAME?</definedName>
    <definedName name="_______TD02_6">#NAME?</definedName>
    <definedName name="_______TD02_7">#NAME?</definedName>
    <definedName name="_______TD02_8">#NAME?</definedName>
    <definedName name="_______TS10">#REF!</definedName>
    <definedName name="_______TS20">#REF!</definedName>
    <definedName name="_______TS24">#REF!</definedName>
    <definedName name="_______TS27">#REF!</definedName>
    <definedName name="_______TS30">#REF!</definedName>
    <definedName name="______A251140">#REF!</definedName>
    <definedName name="______A251150">#REF!</definedName>
    <definedName name="______AFC1">[6]INV!$A$25:$D$28</definedName>
    <definedName name="______AFC3">[6]INV!$F$25:$I$28</definedName>
    <definedName name="______AFC5">[6]INV!$K$25:$N$28</definedName>
    <definedName name="______APU221">#REF!</definedName>
    <definedName name="______APU465">#REF!</definedName>
    <definedName name="______BGC1">[6]INV!$A$5:$D$8</definedName>
    <definedName name="______BGC3">[6]INV!$F$5:$I$8</definedName>
    <definedName name="______BGC5">[6]INV!$K$5:$N$8</definedName>
    <definedName name="______CAC1">[6]INV!$A$19:$D$22</definedName>
    <definedName name="______CAC3">[6]INV!$F$19:$I$22</definedName>
    <definedName name="______CAC5">[6]INV!$K$19:$N$22</definedName>
    <definedName name="______CHD1045">#REF!</definedName>
    <definedName name="______CHD1090">#REF!</definedName>
    <definedName name="______CHD1245">#REF!</definedName>
    <definedName name="______CHD1290">#REF!</definedName>
    <definedName name="______CHD445">#REF!</definedName>
    <definedName name="______CHD490">#REF!</definedName>
    <definedName name="______CHD645">#REF!</definedName>
    <definedName name="______CHD690">#REF!</definedName>
    <definedName name="______CHD845">#REF!</definedName>
    <definedName name="______CHD890">#REF!</definedName>
    <definedName name="______F">#N/A</definedName>
    <definedName name="______F_1">#NAME?</definedName>
    <definedName name="______F_2">#NAME?</definedName>
    <definedName name="______F_4">#NAME?</definedName>
    <definedName name="______F_6">#NAME?</definedName>
    <definedName name="______F_7">#NAME?</definedName>
    <definedName name="______F_8">#NAME?</definedName>
    <definedName name="______FS01">#N/A</definedName>
    <definedName name="______FS01_1">#NAME?</definedName>
    <definedName name="______FS01_2">#NAME?</definedName>
    <definedName name="______FS01_4">#NAME?</definedName>
    <definedName name="______FS01_6">#NAME?</definedName>
    <definedName name="______FS01_7">#NAME?</definedName>
    <definedName name="______FS01_8">#NAME?</definedName>
    <definedName name="______MA2">#REF!</definedName>
    <definedName name="______oa55">#REF!</definedName>
    <definedName name="______PJ50">#REF!</definedName>
    <definedName name="______pj51">#REF!</definedName>
    <definedName name="______pr01">#REF!</definedName>
    <definedName name="______pr02">#REF!</definedName>
    <definedName name="______pr03">#REF!</definedName>
    <definedName name="______pr04">#REF!</definedName>
    <definedName name="______pr05">#REF!</definedName>
    <definedName name="______pr06">#REF!</definedName>
    <definedName name="______pr07">#REF!</definedName>
    <definedName name="______pr08">#REF!</definedName>
    <definedName name="______pr09">#REF!</definedName>
    <definedName name="______pr10">#REF!</definedName>
    <definedName name="______pr11">#REF!</definedName>
    <definedName name="______pr12">#REF!</definedName>
    <definedName name="______pr13">#REF!</definedName>
    <definedName name="______pr14">#REF!</definedName>
    <definedName name="______pr15">#REF!</definedName>
    <definedName name="______pr16">#REF!</definedName>
    <definedName name="______pr17">#REF!</definedName>
    <definedName name="______pr18">#REF!</definedName>
    <definedName name="______pr19">#REF!</definedName>
    <definedName name="______pr20">#REF!</definedName>
    <definedName name="______pr21">#REF!</definedName>
    <definedName name="______pr22">#REF!</definedName>
    <definedName name="______pr23">#REF!</definedName>
    <definedName name="______pr24">#REF!</definedName>
    <definedName name="______pr25">#REF!</definedName>
    <definedName name="______pr26">#REF!</definedName>
    <definedName name="______pr27">#REF!</definedName>
    <definedName name="______pr28">#REF!</definedName>
    <definedName name="______pr29">#REF!</definedName>
    <definedName name="______pr30">#REF!</definedName>
    <definedName name="______pr31">#REF!</definedName>
    <definedName name="______pr32">#REF!</definedName>
    <definedName name="______pr33">#REF!</definedName>
    <definedName name="______pr34">#REF!</definedName>
    <definedName name="______pr35">#REF!</definedName>
    <definedName name="______pr36">#REF!</definedName>
    <definedName name="______pr37">#REF!</definedName>
    <definedName name="______pr38">#REF!</definedName>
    <definedName name="______pr39">#REF!</definedName>
    <definedName name="______pr40">#REF!</definedName>
    <definedName name="______pr41">#REF!</definedName>
    <definedName name="______pr42">#REF!</definedName>
    <definedName name="______pr43">#REF!</definedName>
    <definedName name="______pr44">#REF!</definedName>
    <definedName name="______pr45">#REF!</definedName>
    <definedName name="______pr46">#REF!</definedName>
    <definedName name="______pr47">#REF!</definedName>
    <definedName name="______pr48">#REF!</definedName>
    <definedName name="______pr49">#REF!</definedName>
    <definedName name="______pr50">#REF!</definedName>
    <definedName name="______pr51">#REF!</definedName>
    <definedName name="______pr52">#REF!</definedName>
    <definedName name="______pr53">#REF!</definedName>
    <definedName name="______pr54">#REF!</definedName>
    <definedName name="______pr55">#REF!</definedName>
    <definedName name="______pr56">#REF!</definedName>
    <definedName name="______pr57">#REF!</definedName>
    <definedName name="______pr58">#REF!</definedName>
    <definedName name="______pr59">#REF!</definedName>
    <definedName name="______pr60">#REF!</definedName>
    <definedName name="______pr61">#REF!</definedName>
    <definedName name="______pr62">#REF!</definedName>
    <definedName name="______pr63">#REF!</definedName>
    <definedName name="______pr64">#REF!</definedName>
    <definedName name="______pr65">#REF!</definedName>
    <definedName name="______pr66">#REF!</definedName>
    <definedName name="______pr67">#REF!</definedName>
    <definedName name="______pr68">#REF!</definedName>
    <definedName name="______pr69">#REF!</definedName>
    <definedName name="______pr70">#REF!</definedName>
    <definedName name="______pr71">#REF!</definedName>
    <definedName name="______pr72">#REF!</definedName>
    <definedName name="______PZ15">#REF!</definedName>
    <definedName name="______PZ20">#REF!</definedName>
    <definedName name="______RD43">#REF!</definedName>
    <definedName name="______RD63">#REF!</definedName>
    <definedName name="______RD64">#REF!</definedName>
    <definedName name="______RD83">#REF!</definedName>
    <definedName name="______RD84">#REF!</definedName>
    <definedName name="______RD86">#REF!</definedName>
    <definedName name="______SBC1">[6]INV!$A$12:$D$15</definedName>
    <definedName name="______SBC3">[6]INV!$F$12:$I$15</definedName>
    <definedName name="______SBC5">[6]INV!$K$12:$N$15</definedName>
    <definedName name="______TA3">#REF!</definedName>
    <definedName name="______TA4">#REF!</definedName>
    <definedName name="______TD02">#N/A</definedName>
    <definedName name="______TD02_1">#NAME?</definedName>
    <definedName name="______TD02_2">#NAME?</definedName>
    <definedName name="______TD02_4">#NAME?</definedName>
    <definedName name="______TD02_6">#NAME?</definedName>
    <definedName name="______TD02_7">#NAME?</definedName>
    <definedName name="______TD02_8">#NAME?</definedName>
    <definedName name="______TE10">#REF!</definedName>
    <definedName name="______TE103">#REF!</definedName>
    <definedName name="______TE104">#REF!</definedName>
    <definedName name="______TE106">#REF!</definedName>
    <definedName name="______TE108">#REF!</definedName>
    <definedName name="______TE12">#REF!</definedName>
    <definedName name="______TE1210">#REF!</definedName>
    <definedName name="______TE123">#REF!</definedName>
    <definedName name="______TE124">#REF!</definedName>
    <definedName name="______TE126">#REF!</definedName>
    <definedName name="______TE128">#REF!</definedName>
    <definedName name="______TE3">#REF!</definedName>
    <definedName name="______TE4">#REF!</definedName>
    <definedName name="______TE43">#REF!</definedName>
    <definedName name="______TE6">#REF!</definedName>
    <definedName name="______TE63">#REF!</definedName>
    <definedName name="______TE64">#REF!</definedName>
    <definedName name="______TE8">#REF!</definedName>
    <definedName name="______TE83">#REF!</definedName>
    <definedName name="______TE84">#REF!</definedName>
    <definedName name="______TE86">#REF!</definedName>
    <definedName name="______TP10">#REF!</definedName>
    <definedName name="______TP12">#REF!</definedName>
    <definedName name="______TP3">#REF!</definedName>
    <definedName name="______TP4">#REF!</definedName>
    <definedName name="______TP6">#REF!</definedName>
    <definedName name="______TP8">#REF!</definedName>
    <definedName name="______TS12">#REF!</definedName>
    <definedName name="______TS20">#REF!</definedName>
    <definedName name="______TS24">#REF!</definedName>
    <definedName name="______TS27">#REF!</definedName>
    <definedName name="______TS30">#REF!</definedName>
    <definedName name="______TS6">#REF!</definedName>
    <definedName name="______URA10">#REF!</definedName>
    <definedName name="______URA12">#REF!</definedName>
    <definedName name="______URA3">#REF!</definedName>
    <definedName name="______URA4">#REF!</definedName>
    <definedName name="______URA6">#REF!</definedName>
    <definedName name="______URA8">#REF!</definedName>
    <definedName name="______URE10">#REF!</definedName>
    <definedName name="______URE12">#REF!</definedName>
    <definedName name="______URE3">#REF!</definedName>
    <definedName name="______URE4">#REF!</definedName>
    <definedName name="______URE6">#REF!</definedName>
    <definedName name="______URE8">#REF!</definedName>
    <definedName name="______us24">#REF!</definedName>
    <definedName name="______US27">#REF!</definedName>
    <definedName name="______US30">#REF!</definedName>
    <definedName name="______US33">#REF!</definedName>
    <definedName name="______US36">#REF!</definedName>
    <definedName name="______US39">#REF!</definedName>
    <definedName name="______US42">#REF!</definedName>
    <definedName name="______US45">#REF!</definedName>
    <definedName name="______VCE10">#REF!</definedName>
    <definedName name="______VCE3">#REF!</definedName>
    <definedName name="______VCE4">#REF!</definedName>
    <definedName name="______VCE6">#REF!</definedName>
    <definedName name="______VCE8">#REF!</definedName>
    <definedName name="_____AFC1">[6]INV!$A$25:$D$28</definedName>
    <definedName name="_____AFC3">[6]INV!$F$25:$I$28</definedName>
    <definedName name="_____AFC5">[6]INV!$K$25:$N$28</definedName>
    <definedName name="_____ane7" localSheetId="2">[9]!_xlbgnm.ane7</definedName>
    <definedName name="_____ane7">[9]!_xlbgnm.ane7</definedName>
    <definedName name="_____ane8" localSheetId="2">[9]!_xlbgnm.ane8</definedName>
    <definedName name="_____ane8">[9]!_xlbgnm.ane8</definedName>
    <definedName name="_____APU221">#REF!</definedName>
    <definedName name="_____APU465">#REF!</definedName>
    <definedName name="_____Atp2">[10]EMPRESA!$F$22</definedName>
    <definedName name="_____BGC1">[6]INV!$A$5:$D$8</definedName>
    <definedName name="_____BGC3">[6]INV!$F$5:$I$8</definedName>
    <definedName name="_____BGC5">[6]INV!$K$5:$N$8</definedName>
    <definedName name="_____CAC1">[6]INV!$A$19:$D$22</definedName>
    <definedName name="_____CAC3">[6]INV!$F$19:$I$22</definedName>
    <definedName name="_____CAC5">[6]INV!$K$19:$N$22</definedName>
    <definedName name="_____CHD1045">#REF!</definedName>
    <definedName name="_____CHD1090">#REF!</definedName>
    <definedName name="_____CHD1245">#REF!</definedName>
    <definedName name="_____CHD1290">#REF!</definedName>
    <definedName name="_____CHD445">#REF!</definedName>
    <definedName name="_____CHD490">#REF!</definedName>
    <definedName name="_____CHD645">#REF!</definedName>
    <definedName name="_____CHD690">#REF!</definedName>
    <definedName name="_____CHD845">#REF!</definedName>
    <definedName name="_____CHD890">#REF!</definedName>
    <definedName name="_____DCI1">[11]Tablas!#REF!</definedName>
    <definedName name="_____DDS1">[11]Tablas!#REF!</definedName>
    <definedName name="_____DGO1">[11]Tablas!#REF!</definedName>
    <definedName name="_____DGP1">[11]Tablas!#REF!</definedName>
    <definedName name="_____DIJ1">[11]Tablas!#REF!</definedName>
    <definedName name="_____DPI1">[11]Tablas!#REF!</definedName>
    <definedName name="_____DPY1">[11]Tablas!#REF!</definedName>
    <definedName name="_____DRI1">[11]Tablas!#REF!</definedName>
    <definedName name="_____DRL1">[11]Tablas!#REF!</definedName>
    <definedName name="_____DSP1">[11]Tablas!#REF!</definedName>
    <definedName name="_____ECP1">[11]Tablas!#REF!</definedName>
    <definedName name="_____EMC2">#REF!</definedName>
    <definedName name="_____EMC4">#REF!</definedName>
    <definedName name="_____F">#N/A</definedName>
    <definedName name="_____F_1">#NAME?</definedName>
    <definedName name="_____F_2">#NAME?</definedName>
    <definedName name="_____F_4">#NAME?</definedName>
    <definedName name="_____F_6">#NAME?</definedName>
    <definedName name="_____F_7">#NAME?</definedName>
    <definedName name="_____F_8">#NAME?</definedName>
    <definedName name="_____ff2005">#N/A</definedName>
    <definedName name="_____ff2005_1">#NAME?</definedName>
    <definedName name="_____ff2005_2">#NAME?</definedName>
    <definedName name="_____ff2005_4">#NAME?</definedName>
    <definedName name="_____ff2005_6">#NAME?</definedName>
    <definedName name="_____ff2005_7">#NAME?</definedName>
    <definedName name="_____ff2005_8">#NAME?</definedName>
    <definedName name="_____FS01">#N/A</definedName>
    <definedName name="_____FS01_1">#NAME?</definedName>
    <definedName name="_____FS01_2">#NAME?</definedName>
    <definedName name="_____FS01_4">#NAME?</definedName>
    <definedName name="_____FS01_6">#NAME?</definedName>
    <definedName name="_____FS01_7">#NAME?</definedName>
    <definedName name="_____FS01_8">#NAME?</definedName>
    <definedName name="_____ICP1">[11]Tablas!#REF!</definedName>
    <definedName name="_____MA2">#REF!</definedName>
    <definedName name="_____NG1">#REF!</definedName>
    <definedName name="_____NG2">#REF!</definedName>
    <definedName name="_____NG3">#REF!</definedName>
    <definedName name="_____NG4">#REF!</definedName>
    <definedName name="_____oa55">#REF!</definedName>
    <definedName name="_____OCD1">[11]Tablas!#REF!</definedName>
    <definedName name="_____OCI1">[11]Tablas!#REF!</definedName>
    <definedName name="_____PJ50">#REF!</definedName>
    <definedName name="_____pj51">#REF!</definedName>
    <definedName name="_____pr01">#REF!</definedName>
    <definedName name="_____pr02">#REF!</definedName>
    <definedName name="_____pr03">#REF!</definedName>
    <definedName name="_____pr04">#REF!</definedName>
    <definedName name="_____pr05">#REF!</definedName>
    <definedName name="_____pr06">#REF!</definedName>
    <definedName name="_____pr07">#REF!</definedName>
    <definedName name="_____pr08">#REF!</definedName>
    <definedName name="_____pr09">#REF!</definedName>
    <definedName name="_____PR1">#REF!</definedName>
    <definedName name="_____pr10">#REF!</definedName>
    <definedName name="_____pr11">#REF!</definedName>
    <definedName name="_____pr12">#REF!</definedName>
    <definedName name="_____pr13">#REF!</definedName>
    <definedName name="_____pr14">#REF!</definedName>
    <definedName name="_____pr15">#REF!</definedName>
    <definedName name="_____pr16">#REF!</definedName>
    <definedName name="_____pr17">#REF!</definedName>
    <definedName name="_____pr18">#REF!</definedName>
    <definedName name="_____pr19">#REF!</definedName>
    <definedName name="_____pr20">#REF!</definedName>
    <definedName name="_____pr21">#REF!</definedName>
    <definedName name="_____pr22">#REF!</definedName>
    <definedName name="_____pr23">#REF!</definedName>
    <definedName name="_____pr24">#REF!</definedName>
    <definedName name="_____pr25">#REF!</definedName>
    <definedName name="_____pr26">#REF!</definedName>
    <definedName name="_____pr27">#REF!</definedName>
    <definedName name="_____pr28">#REF!</definedName>
    <definedName name="_____pr29">#REF!</definedName>
    <definedName name="_____pr30">#REF!</definedName>
    <definedName name="_____pr31">#REF!</definedName>
    <definedName name="_____pr32">#REF!</definedName>
    <definedName name="_____pr33">#REF!</definedName>
    <definedName name="_____pr34">#REF!</definedName>
    <definedName name="_____pr35">#REF!</definedName>
    <definedName name="_____pr36">#REF!</definedName>
    <definedName name="_____pr37">#REF!</definedName>
    <definedName name="_____pr38">#REF!</definedName>
    <definedName name="_____pr39">#REF!</definedName>
    <definedName name="_____pr40">#REF!</definedName>
    <definedName name="_____pr41">#REF!</definedName>
    <definedName name="_____pr42">#REF!</definedName>
    <definedName name="_____pr43">#REF!</definedName>
    <definedName name="_____pr44">#REF!</definedName>
    <definedName name="_____pr45">#REF!</definedName>
    <definedName name="_____pr46">#REF!</definedName>
    <definedName name="_____pr47">#REF!</definedName>
    <definedName name="_____pr48">#REF!</definedName>
    <definedName name="_____pr49">#REF!</definedName>
    <definedName name="_____pr50">#REF!</definedName>
    <definedName name="_____pr51">#REF!</definedName>
    <definedName name="_____pr52">#REF!</definedName>
    <definedName name="_____pr53">#REF!</definedName>
    <definedName name="_____pr54">#REF!</definedName>
    <definedName name="_____pr55">#REF!</definedName>
    <definedName name="_____pr56">#REF!</definedName>
    <definedName name="_____pr57">#REF!</definedName>
    <definedName name="_____pr58">#REF!</definedName>
    <definedName name="_____pr59">#REF!</definedName>
    <definedName name="_____pr60">#REF!</definedName>
    <definedName name="_____pr61">#REF!</definedName>
    <definedName name="_____pr62">#REF!</definedName>
    <definedName name="_____pr63">#REF!</definedName>
    <definedName name="_____pr64">#REF!</definedName>
    <definedName name="_____pr65">#REF!</definedName>
    <definedName name="_____pr66">#REF!</definedName>
    <definedName name="_____pr67">#REF!</definedName>
    <definedName name="_____pr68">#REF!</definedName>
    <definedName name="_____pr69">#REF!</definedName>
    <definedName name="_____pr70">#REF!</definedName>
    <definedName name="_____pr71">#REF!</definedName>
    <definedName name="_____pr72">#REF!</definedName>
    <definedName name="_____PZ20">#REF!</definedName>
    <definedName name="_____PZ30">#REF!</definedName>
    <definedName name="_____PZ40">#REF!</definedName>
    <definedName name="_____PZ50">#REF!</definedName>
    <definedName name="_____RD43">#REF!</definedName>
    <definedName name="_____RD63">#REF!</definedName>
    <definedName name="_____RD64">#REF!</definedName>
    <definedName name="_____RD83">#REF!</definedName>
    <definedName name="_____RD84">#REF!</definedName>
    <definedName name="_____RD86">#REF!</definedName>
    <definedName name="_____Ret13">#REF!</definedName>
    <definedName name="_____Ret19">#REF!</definedName>
    <definedName name="_____Ret25">#REF!</definedName>
    <definedName name="_____Ret50">#REF!</definedName>
    <definedName name="_____Ret63">#REF!</definedName>
    <definedName name="_____SBC1">[6]INV!$A$12:$D$15</definedName>
    <definedName name="_____SBC3">[6]INV!$F$12:$I$15</definedName>
    <definedName name="_____SBC5">[6]INV!$K$12:$N$15</definedName>
    <definedName name="_____SY106">#REF!</definedName>
    <definedName name="_____SY126">#REF!</definedName>
    <definedName name="_____SY166">#REF!</definedName>
    <definedName name="_____SY186">#REF!</definedName>
    <definedName name="_____SY86">#REF!</definedName>
    <definedName name="_____TA3">#REF!</definedName>
    <definedName name="_____TA4">#REF!</definedName>
    <definedName name="_____TE10">#REF!</definedName>
    <definedName name="_____TE103">#REF!</definedName>
    <definedName name="_____TE104">#REF!</definedName>
    <definedName name="_____TE106">#REF!</definedName>
    <definedName name="_____TE108">#REF!</definedName>
    <definedName name="_____TE12">#REF!</definedName>
    <definedName name="_____TE1210">#REF!</definedName>
    <definedName name="_____TE123">#REF!</definedName>
    <definedName name="_____TE124">#REF!</definedName>
    <definedName name="_____TE126">#REF!</definedName>
    <definedName name="_____TE128">#REF!</definedName>
    <definedName name="_____TE3">#REF!</definedName>
    <definedName name="_____TE4">#REF!</definedName>
    <definedName name="_____TE43">#REF!</definedName>
    <definedName name="_____TE6">#REF!</definedName>
    <definedName name="_____TE63">#REF!</definedName>
    <definedName name="_____TE64">#REF!</definedName>
    <definedName name="_____TE8">#REF!</definedName>
    <definedName name="_____TE83">#REF!</definedName>
    <definedName name="_____TE84">#REF!</definedName>
    <definedName name="_____TE86">#REF!</definedName>
    <definedName name="_____TP10">#REF!</definedName>
    <definedName name="_____TP12">#REF!</definedName>
    <definedName name="_____TP3">#REF!</definedName>
    <definedName name="_____TP4">#REF!</definedName>
    <definedName name="_____TP6">#REF!</definedName>
    <definedName name="_____TP8">#REF!</definedName>
    <definedName name="_____TS10">#REF!</definedName>
    <definedName name="_____TS12">#REF!</definedName>
    <definedName name="_____TS16">#REF!</definedName>
    <definedName name="_____TS18">#REF!</definedName>
    <definedName name="_____TS20">#REF!</definedName>
    <definedName name="_____TS24">#REF!</definedName>
    <definedName name="_____TS27">#REF!</definedName>
    <definedName name="_____TS30">#REF!</definedName>
    <definedName name="_____TS33">#REF!</definedName>
    <definedName name="_____TS36">#REF!</definedName>
    <definedName name="_____TS39">#REF!</definedName>
    <definedName name="_____TS42">#REF!</definedName>
    <definedName name="_____TS45">#REF!</definedName>
    <definedName name="_____TS6">#REF!</definedName>
    <definedName name="_____URA10">#REF!</definedName>
    <definedName name="_____URA12">#REF!</definedName>
    <definedName name="_____URA3">#REF!</definedName>
    <definedName name="_____URA4">#REF!</definedName>
    <definedName name="_____URA6">#REF!</definedName>
    <definedName name="_____URA8">#REF!</definedName>
    <definedName name="_____URE10">#REF!</definedName>
    <definedName name="_____URE12">#REF!</definedName>
    <definedName name="_____URE3">#REF!</definedName>
    <definedName name="_____URE4">#REF!</definedName>
    <definedName name="_____URE6">#REF!</definedName>
    <definedName name="_____URE8">#REF!</definedName>
    <definedName name="_____VCE10">#REF!</definedName>
    <definedName name="_____VCE3">#REF!</definedName>
    <definedName name="_____VCE4">#REF!</definedName>
    <definedName name="_____VCE6">#REF!</definedName>
    <definedName name="_____VCE8">#REF!</definedName>
    <definedName name="_____VEX1">[11]Tablas!#REF!</definedName>
    <definedName name="_____VFA1">[11]Tablas!#REF!</definedName>
    <definedName name="_____VIT1">[11]Tablas!#REF!</definedName>
    <definedName name="_____VPR1">[11]Tablas!#REF!</definedName>
    <definedName name="_____VPR2">[12]Tablas!#REF!</definedName>
    <definedName name="_____VRP1">[11]Tablas!#REF!</definedName>
    <definedName name="_____VSM1">[11]Tablas!#REF!</definedName>
    <definedName name="____A251140">#REF!</definedName>
    <definedName name="____A251150">#REF!</definedName>
    <definedName name="____AFC1">[6]INV!$A$25:$D$28</definedName>
    <definedName name="____AFC3">[6]INV!$F$25:$I$28</definedName>
    <definedName name="____AFC5">[6]INV!$K$25:$N$28</definedName>
    <definedName name="____ane7" localSheetId="2">[13]!_xlbgnm.ane7</definedName>
    <definedName name="____ane7">[13]!_xlbgnm.ane7</definedName>
    <definedName name="____ane8" localSheetId="2">[13]!_xlbgnm.ane8</definedName>
    <definedName name="____ane8">[13]!_xlbgnm.ane8</definedName>
    <definedName name="____APU221">#REF!</definedName>
    <definedName name="____APU465">#REF!</definedName>
    <definedName name="____Atp2">[14]EMPRESA!$F$22</definedName>
    <definedName name="____BGC1">[6]INV!$A$5:$D$8</definedName>
    <definedName name="____BGC3">[6]INV!$F$5:$I$8</definedName>
    <definedName name="____BGC5">[6]INV!$K$5:$N$8</definedName>
    <definedName name="____CAC1">[6]INV!$A$19:$D$22</definedName>
    <definedName name="____CAC3">[6]INV!$F$19:$I$22</definedName>
    <definedName name="____CAC5">[6]INV!$K$19:$N$22</definedName>
    <definedName name="____COM1">#REF!</definedName>
    <definedName name="____COM10">#REF!</definedName>
    <definedName name="____COM11">#REF!</definedName>
    <definedName name="____COM12">#REF!</definedName>
    <definedName name="____COM13">#REF!</definedName>
    <definedName name="____COM14">#REF!</definedName>
    <definedName name="____COM15">#REF!</definedName>
    <definedName name="____COM16">#REF!</definedName>
    <definedName name="____COM17">#REF!</definedName>
    <definedName name="____COM18">#REF!</definedName>
    <definedName name="____COM19">#REF!</definedName>
    <definedName name="____COM2">#REF!</definedName>
    <definedName name="____COM20">#REF!</definedName>
    <definedName name="____COM21">#REF!</definedName>
    <definedName name="____COM3">#REF!</definedName>
    <definedName name="____COM4">#REF!</definedName>
    <definedName name="____COM5">#REF!</definedName>
    <definedName name="____COM6">#REF!</definedName>
    <definedName name="____COM7">#REF!</definedName>
    <definedName name="____COM8">#REF!</definedName>
    <definedName name="____COM9">#REF!</definedName>
    <definedName name="____DCI1">[11]Tablas!#REF!</definedName>
    <definedName name="____DDS1">[11]Tablas!#REF!</definedName>
    <definedName name="____DGO1">[11]Tablas!#REF!</definedName>
    <definedName name="____DGP1">[11]Tablas!#REF!</definedName>
    <definedName name="____DIJ1">[11]Tablas!#REF!</definedName>
    <definedName name="____DPI1">[11]Tablas!#REF!</definedName>
    <definedName name="____DPY1">[11]Tablas!#REF!</definedName>
    <definedName name="____DRI1">[11]Tablas!#REF!</definedName>
    <definedName name="____DRL1">[11]Tablas!#REF!</definedName>
    <definedName name="____DSP1">[11]Tablas!#REF!</definedName>
    <definedName name="____ECP1">[11]Tablas!#REF!</definedName>
    <definedName name="____EMC4">#REF!</definedName>
    <definedName name="____F">#N/A</definedName>
    <definedName name="____F_1">#NAME?</definedName>
    <definedName name="____F_2">#NAME?</definedName>
    <definedName name="____F_4">#NAME?</definedName>
    <definedName name="____F_6">#NAME?</definedName>
    <definedName name="____F_7">#NAME?</definedName>
    <definedName name="____F_8">#NAME?</definedName>
    <definedName name="____ff2005">#N/A</definedName>
    <definedName name="____ff2005_1">#NAME?</definedName>
    <definedName name="____ff2005_2">#NAME?</definedName>
    <definedName name="____ff2005_4">#NAME?</definedName>
    <definedName name="____ff2005_6">#NAME?</definedName>
    <definedName name="____ff2005_7">#NAME?</definedName>
    <definedName name="____ff2005_8">#NAME?</definedName>
    <definedName name="____FS01">#N/A</definedName>
    <definedName name="____FS01_1">#NAME?</definedName>
    <definedName name="____FS01_2">#NAME?</definedName>
    <definedName name="____FS01_4">#NAME?</definedName>
    <definedName name="____FS01_6">#NAME?</definedName>
    <definedName name="____FS01_7">#NAME?</definedName>
    <definedName name="____FS01_8">#NAME?</definedName>
    <definedName name="____ICP1">[11]Tablas!#REF!</definedName>
    <definedName name="____LEY80">#REF!</definedName>
    <definedName name="____MA2">#REF!</definedName>
    <definedName name="____NG1">#REF!</definedName>
    <definedName name="____NG2">#REF!</definedName>
    <definedName name="____NG3">#REF!</definedName>
    <definedName name="____NG4">#REF!</definedName>
    <definedName name="____oa55">#REF!</definedName>
    <definedName name="____OCD1">[11]Tablas!#REF!</definedName>
    <definedName name="____OCI1">[11]Tablas!#REF!</definedName>
    <definedName name="____PJ50">#REF!</definedName>
    <definedName name="____pj51">#REF!</definedName>
    <definedName name="____PJ5869">#REF!</definedName>
    <definedName name="____pr01">#REF!</definedName>
    <definedName name="____pr02">#REF!</definedName>
    <definedName name="____pr03">#REF!</definedName>
    <definedName name="____pr04">#REF!</definedName>
    <definedName name="____pr05">#REF!</definedName>
    <definedName name="____pr06">#REF!</definedName>
    <definedName name="____pr07">#REF!</definedName>
    <definedName name="____pr08">#REF!</definedName>
    <definedName name="____pr09">#REF!</definedName>
    <definedName name="____PR1">#REF!</definedName>
    <definedName name="____pr10">#REF!</definedName>
    <definedName name="____pr11">#REF!</definedName>
    <definedName name="____pr12">#REF!</definedName>
    <definedName name="____pr13">#REF!</definedName>
    <definedName name="____pr14">#REF!</definedName>
    <definedName name="____pr15">#REF!</definedName>
    <definedName name="____pr16">#REF!</definedName>
    <definedName name="____pr17">#REF!</definedName>
    <definedName name="____pr18">#REF!</definedName>
    <definedName name="____pr19">#REF!</definedName>
    <definedName name="____pr20">#REF!</definedName>
    <definedName name="____pr21">#REF!</definedName>
    <definedName name="____pr22">#REF!</definedName>
    <definedName name="____pr23">#REF!</definedName>
    <definedName name="____pr24">#REF!</definedName>
    <definedName name="____pr25">#REF!</definedName>
    <definedName name="____pr26">#REF!</definedName>
    <definedName name="____pr27">#REF!</definedName>
    <definedName name="____pr28">#REF!</definedName>
    <definedName name="____pr29">#REF!</definedName>
    <definedName name="____pr30">#REF!</definedName>
    <definedName name="____pr31">#REF!</definedName>
    <definedName name="____pr32">#REF!</definedName>
    <definedName name="____pr33">#REF!</definedName>
    <definedName name="____pr34">#REF!</definedName>
    <definedName name="____pr35">#REF!</definedName>
    <definedName name="____pr36">#REF!</definedName>
    <definedName name="____pr37">#REF!</definedName>
    <definedName name="____pr38">#REF!</definedName>
    <definedName name="____pr39">#REF!</definedName>
    <definedName name="____pr40">#REF!</definedName>
    <definedName name="____pr41">#REF!</definedName>
    <definedName name="____pr42">#REF!</definedName>
    <definedName name="____pr43">#REF!</definedName>
    <definedName name="____pr44">#REF!</definedName>
    <definedName name="____pr45">#REF!</definedName>
    <definedName name="____pr46">#REF!</definedName>
    <definedName name="____pr47">#REF!</definedName>
    <definedName name="____pr48">#REF!</definedName>
    <definedName name="____pr49">#REF!</definedName>
    <definedName name="____pr50">#REF!</definedName>
    <definedName name="____pr51">#REF!</definedName>
    <definedName name="____pr52">#REF!</definedName>
    <definedName name="____pr53">#REF!</definedName>
    <definedName name="____pr54">#REF!</definedName>
    <definedName name="____pr55">#REF!</definedName>
    <definedName name="____pr56">#REF!</definedName>
    <definedName name="____pr57">#REF!</definedName>
    <definedName name="____pr58">#REF!</definedName>
    <definedName name="____pr59">#REF!</definedName>
    <definedName name="____pr60">#REF!</definedName>
    <definedName name="____pr61">#REF!</definedName>
    <definedName name="____pr62">#REF!</definedName>
    <definedName name="____pr63">#REF!</definedName>
    <definedName name="____pr64">#REF!</definedName>
    <definedName name="____pr65">#REF!</definedName>
    <definedName name="____pr66">#REF!</definedName>
    <definedName name="____pr67">#REF!</definedName>
    <definedName name="____pr68">#REF!</definedName>
    <definedName name="____pr69">#REF!</definedName>
    <definedName name="____pr70">#REF!</definedName>
    <definedName name="____pr71">#REF!</definedName>
    <definedName name="____pr72">#REF!</definedName>
    <definedName name="____PZ15">#REF!</definedName>
    <definedName name="____PZ20">[15]APU!$J$3326</definedName>
    <definedName name="____PZ30">#REF!</definedName>
    <definedName name="____PZ40">#REF!</definedName>
    <definedName name="____PZ50">#REF!</definedName>
    <definedName name="____Ret13">#REF!</definedName>
    <definedName name="____Ret19">#REF!</definedName>
    <definedName name="____Ret25">#REF!</definedName>
    <definedName name="____Ret50">#REF!</definedName>
    <definedName name="____Ret63">#REF!</definedName>
    <definedName name="____SBC1">[6]INV!$A$12:$D$15</definedName>
    <definedName name="____SBC3">[6]INV!$F$12:$I$15</definedName>
    <definedName name="____SBC5">[6]INV!$K$12:$N$15</definedName>
    <definedName name="____SY106">#REF!</definedName>
    <definedName name="____SY126">[15]APU!$J$2390</definedName>
    <definedName name="____SY206">#REF!</definedName>
    <definedName name="____TD02">#N/A</definedName>
    <definedName name="____TD02_1">#NAME?</definedName>
    <definedName name="____TD02_2">#NAME?</definedName>
    <definedName name="____TD02_4">#NAME?</definedName>
    <definedName name="____TD02_6">#NAME?</definedName>
    <definedName name="____TD02_7">#NAME?</definedName>
    <definedName name="____TD02_8">#NAME?</definedName>
    <definedName name="____TOP1">#REF!</definedName>
    <definedName name="____TOP10">#REF!</definedName>
    <definedName name="____TOP2">#REF!</definedName>
    <definedName name="____TOP3">#REF!</definedName>
    <definedName name="____TOP4">#REF!</definedName>
    <definedName name="____TOP5">#REF!</definedName>
    <definedName name="____TOP6">#REF!</definedName>
    <definedName name="____TOP7">#REF!</definedName>
    <definedName name="____TOP8">#REF!</definedName>
    <definedName name="____TOP9">#REF!</definedName>
    <definedName name="____TS10">#REF!</definedName>
    <definedName name="____TS12">[15]APU!$J$1018</definedName>
    <definedName name="____TS20">#REF!</definedName>
    <definedName name="____TS24">#REF!</definedName>
    <definedName name="____TS27">#REF!</definedName>
    <definedName name="____TS30">#REF!</definedName>
    <definedName name="____TS6">[15]APU!$J$1908</definedName>
    <definedName name="____TS8">#REF!</definedName>
    <definedName name="____us24">#REF!</definedName>
    <definedName name="____US27">#REF!</definedName>
    <definedName name="____US30">#REF!</definedName>
    <definedName name="____US33">#REF!</definedName>
    <definedName name="____US36">#REF!</definedName>
    <definedName name="____US39">#REF!</definedName>
    <definedName name="____US42">#REF!</definedName>
    <definedName name="____US45">#REF!</definedName>
    <definedName name="____VEX1">[11]Tablas!#REF!</definedName>
    <definedName name="____VFA1">[11]Tablas!#REF!</definedName>
    <definedName name="____VIT1">[11]Tablas!#REF!</definedName>
    <definedName name="____VPR1">[11]Tablas!#REF!</definedName>
    <definedName name="____VPR2">#REF!</definedName>
    <definedName name="____VRP1">[11]Tablas!#REF!</definedName>
    <definedName name="____VSM1">[11]Tablas!#REF!</definedName>
    <definedName name="____xz2">#REF!</definedName>
    <definedName name="___A1">#N/A</definedName>
    <definedName name="___A17000">#REF!</definedName>
    <definedName name="___A20000">#REF!</definedName>
    <definedName name="___A251140">#REF!</definedName>
    <definedName name="___A251150">#REF!</definedName>
    <definedName name="___A30000">#REF!</definedName>
    <definedName name="___AFC1">[6]INV!$A$25:$D$28</definedName>
    <definedName name="___AFC3">[6]INV!$F$25:$I$28</definedName>
    <definedName name="___AFC5">[6]INV!$K$25:$N$28</definedName>
    <definedName name="___ane7" localSheetId="2">[16]!_xlbgnm.ane7</definedName>
    <definedName name="___ane7">[16]!_xlbgnm.ane7</definedName>
    <definedName name="___ane8" localSheetId="2">[16]!_xlbgnm.ane8</definedName>
    <definedName name="___ane8">[16]!_xlbgnm.ane8</definedName>
    <definedName name="___APU221">#REF!</definedName>
    <definedName name="___APU465">#REF!</definedName>
    <definedName name="___Atp2">[17]EMPRESA!$F$22</definedName>
    <definedName name="___BGC1">[6]INV!$A$5:$D$8</definedName>
    <definedName name="___BGC3">[6]INV!$F$5:$I$8</definedName>
    <definedName name="___BGC5">[6]INV!$K$5:$N$8</definedName>
    <definedName name="___CAC1">[6]INV!$A$19:$D$22</definedName>
    <definedName name="___CAC3">[6]INV!$F$19:$I$22</definedName>
    <definedName name="___CAC5">[6]INV!$K$19:$N$22</definedName>
    <definedName name="___CHD1045">[15]APU!#REF!</definedName>
    <definedName name="___CHD1090">[15]APU!#REF!</definedName>
    <definedName name="___CHD1245">[15]APU!#REF!</definedName>
    <definedName name="___CHD1290">[15]APU!#REF!</definedName>
    <definedName name="___CHD445">[15]APU!#REF!</definedName>
    <definedName name="___CHD490">[15]APU!#REF!</definedName>
    <definedName name="___CHD645">[15]APU!#REF!</definedName>
    <definedName name="___CHD690">[15]APU!#REF!</definedName>
    <definedName name="___CHD845">[15]APU!#REF!</definedName>
    <definedName name="___CHD890">[15]APU!#REF!</definedName>
    <definedName name="___COM1">#REF!</definedName>
    <definedName name="___COM10">#REF!</definedName>
    <definedName name="___COM11">#REF!</definedName>
    <definedName name="___COM12">#REF!</definedName>
    <definedName name="___COM13">#REF!</definedName>
    <definedName name="___COM14">#REF!</definedName>
    <definedName name="___COM15">#REF!</definedName>
    <definedName name="___COM16">#REF!</definedName>
    <definedName name="___COM17">#REF!</definedName>
    <definedName name="___COM18">#REF!</definedName>
    <definedName name="___COM19">#REF!</definedName>
    <definedName name="___COM2">#REF!</definedName>
    <definedName name="___COM20">#REF!</definedName>
    <definedName name="___COM21">#REF!</definedName>
    <definedName name="___COM3">#REF!</definedName>
    <definedName name="___COM4">#REF!</definedName>
    <definedName name="___COM5">#REF!</definedName>
    <definedName name="___COM6">#REF!</definedName>
    <definedName name="___COM7">#REF!</definedName>
    <definedName name="___COM8">#REF!</definedName>
    <definedName name="___COM9">#REF!</definedName>
    <definedName name="___DCI1">[11]Tablas!#REF!</definedName>
    <definedName name="___DDS1">[11]Tablas!#REF!</definedName>
    <definedName name="___DGO1">[11]Tablas!#REF!</definedName>
    <definedName name="___DGP1">[11]Tablas!#REF!</definedName>
    <definedName name="___DIJ1">[11]Tablas!#REF!</definedName>
    <definedName name="___DPI1">[11]Tablas!#REF!</definedName>
    <definedName name="___DPY1">[11]Tablas!#REF!</definedName>
    <definedName name="___DRI1">[11]Tablas!#REF!</definedName>
    <definedName name="___DRL1">[11]Tablas!#REF!</definedName>
    <definedName name="___DSP1">[11]Tablas!#REF!</definedName>
    <definedName name="___ECP1">[11]Tablas!#REF!</definedName>
    <definedName name="___EMC2">[15]APU!$J$1594</definedName>
    <definedName name="___EMC4">[15]APU!$J$1646</definedName>
    <definedName name="___EST12">#REF!</definedName>
    <definedName name="___F">#N/A</definedName>
    <definedName name="___ff2005">#N/A</definedName>
    <definedName name="___FS01">#N/A</definedName>
    <definedName name="___FS01_6">#NAME?</definedName>
    <definedName name="___FS01_7">#NAME?</definedName>
    <definedName name="___FS01_8">#NAME?</definedName>
    <definedName name="___G1">#N/A</definedName>
    <definedName name="___ICP1">[11]Tablas!#REF!</definedName>
    <definedName name="___IPC2002">#REF!</definedName>
    <definedName name="___key2" hidden="1">[8]INST!#REF!</definedName>
    <definedName name="___key3" hidden="1">#REF!</definedName>
    <definedName name="___key31" hidden="1">#REF!</definedName>
    <definedName name="___LEY80">#REF!</definedName>
    <definedName name="___MA2">#REF!</definedName>
    <definedName name="___mun2">#REF!</definedName>
    <definedName name="___NG1">#REF!</definedName>
    <definedName name="___NG2">#REF!</definedName>
    <definedName name="___NG3">#REF!</definedName>
    <definedName name="___NG4">#REF!</definedName>
    <definedName name="___oa55">#REF!</definedName>
    <definedName name="___OCD1">[11]Tablas!#REF!</definedName>
    <definedName name="___OCI1">[11]Tablas!#REF!</definedName>
    <definedName name="___PJ1">#REF!</definedName>
    <definedName name="___PJ50">#REF!</definedName>
    <definedName name="___pj51">#REF!</definedName>
    <definedName name="___pr01">#REF!</definedName>
    <definedName name="___pr02">#REF!</definedName>
    <definedName name="___pr03">#REF!</definedName>
    <definedName name="___pr04">#REF!</definedName>
    <definedName name="___pr05">#REF!</definedName>
    <definedName name="___pr06">#REF!</definedName>
    <definedName name="___pr07">#REF!</definedName>
    <definedName name="___pr08">#REF!</definedName>
    <definedName name="___pr09">#REF!</definedName>
    <definedName name="___PR1">#REF!</definedName>
    <definedName name="___pr10">#REF!</definedName>
    <definedName name="___pr11">#REF!</definedName>
    <definedName name="___pr12">#REF!</definedName>
    <definedName name="___pr13">#REF!</definedName>
    <definedName name="___pr14">#REF!</definedName>
    <definedName name="___pr15">#REF!</definedName>
    <definedName name="___pr16">#REF!</definedName>
    <definedName name="___pr17">#REF!</definedName>
    <definedName name="___pr18">#REF!</definedName>
    <definedName name="___pr19">#REF!</definedName>
    <definedName name="___pr20">#REF!</definedName>
    <definedName name="___pr21">#REF!</definedName>
    <definedName name="___pr22">#REF!</definedName>
    <definedName name="___pr23">#REF!</definedName>
    <definedName name="___pr24">#REF!</definedName>
    <definedName name="___pr25">#REF!</definedName>
    <definedName name="___pr26">#REF!</definedName>
    <definedName name="___pr27">#REF!</definedName>
    <definedName name="___pr28">#REF!</definedName>
    <definedName name="___pr29">#REF!</definedName>
    <definedName name="___pr30">#REF!</definedName>
    <definedName name="___pr31">#REF!</definedName>
    <definedName name="___pr32">#REF!</definedName>
    <definedName name="___pr33">#REF!</definedName>
    <definedName name="___pr34">#REF!</definedName>
    <definedName name="___pr35">#REF!</definedName>
    <definedName name="___pr36">#REF!</definedName>
    <definedName name="___pr37">#REF!</definedName>
    <definedName name="___pr38">#REF!</definedName>
    <definedName name="___pr39">#REF!</definedName>
    <definedName name="___pr40">#REF!</definedName>
    <definedName name="___pr41">#REF!</definedName>
    <definedName name="___pr42">#REF!</definedName>
    <definedName name="___pr43">#REF!</definedName>
    <definedName name="___pr44">#REF!</definedName>
    <definedName name="___pr45">#REF!</definedName>
    <definedName name="___pr46">#REF!</definedName>
    <definedName name="___pr47">#REF!</definedName>
    <definedName name="___pr48">#REF!</definedName>
    <definedName name="___pr49">#REF!</definedName>
    <definedName name="___pr50">#REF!</definedName>
    <definedName name="___pr51">#REF!</definedName>
    <definedName name="___pr52">#REF!</definedName>
    <definedName name="___pr53">#REF!</definedName>
    <definedName name="___pr54">#REF!</definedName>
    <definedName name="___pr55">#REF!</definedName>
    <definedName name="___pr56">#REF!</definedName>
    <definedName name="___pr57">#REF!</definedName>
    <definedName name="___pr58">#REF!</definedName>
    <definedName name="___pr59">#REF!</definedName>
    <definedName name="___pr60">#REF!</definedName>
    <definedName name="___pr61">#REF!</definedName>
    <definedName name="___pr62">#REF!</definedName>
    <definedName name="___pr63">#REF!</definedName>
    <definedName name="___pr64">#REF!</definedName>
    <definedName name="___pr65">#REF!</definedName>
    <definedName name="___pr66">#REF!</definedName>
    <definedName name="___pr67">#REF!</definedName>
    <definedName name="___pr68">#REF!</definedName>
    <definedName name="___pr69">#REF!</definedName>
    <definedName name="___pr70">#REF!</definedName>
    <definedName name="___pr71">#REF!</definedName>
    <definedName name="___pr72">#REF!</definedName>
    <definedName name="___PZ15">[15]APU!#REF!</definedName>
    <definedName name="___PZ20">#REF!</definedName>
    <definedName name="___PZ30">[15]APU!$J$3378</definedName>
    <definedName name="___PZ40">[15]APU!$J$3430</definedName>
    <definedName name="___PZ50">[15]APU!$J$3482</definedName>
    <definedName name="___RD43">[15]APU!#REF!</definedName>
    <definedName name="___RD63">[15]APU!#REF!</definedName>
    <definedName name="___RD64">[15]APU!#REF!</definedName>
    <definedName name="___RD83">[15]APU!#REF!</definedName>
    <definedName name="___RD84">[15]APU!#REF!</definedName>
    <definedName name="___RD86">[15]APU!#REF!</definedName>
    <definedName name="___Ret13">#REF!</definedName>
    <definedName name="___Ret19">#REF!</definedName>
    <definedName name="___Ret25">#REF!</definedName>
    <definedName name="___Ret50">#REF!</definedName>
    <definedName name="___Ret63">#REF!</definedName>
    <definedName name="___SBC1">[6]INV!$A$12:$D$15</definedName>
    <definedName name="___SBC3">[6]INV!$F$12:$I$15</definedName>
    <definedName name="___SBC5">[6]INV!$K$12:$N$15</definedName>
    <definedName name="___SY106">[15]APU!$J$2338</definedName>
    <definedName name="___SY126">#REF!</definedName>
    <definedName name="___SY166">[15]APU!$J$2442</definedName>
    <definedName name="___SY186">[15]APU!$J$2494</definedName>
    <definedName name="___SY206">[15]APU!$J$2546</definedName>
    <definedName name="___SY86">[15]APU!$J$2286</definedName>
    <definedName name="___TA3">[15]APU!#REF!</definedName>
    <definedName name="___TA4">[15]APU!#REF!</definedName>
    <definedName name="___TD02">#N/A</definedName>
    <definedName name="___TE10">[15]APU!#REF!</definedName>
    <definedName name="___TE103">[15]APU!#REF!</definedName>
    <definedName name="___TE104">[15]APU!#REF!</definedName>
    <definedName name="___TE106">[15]APU!#REF!</definedName>
    <definedName name="___TE108">[15]APU!#REF!</definedName>
    <definedName name="___TE12">[15]APU!#REF!</definedName>
    <definedName name="___TE1210">[15]APU!#REF!</definedName>
    <definedName name="___TE123">[15]APU!#REF!</definedName>
    <definedName name="___TE124">[15]APU!#REF!</definedName>
    <definedName name="___TE126">[15]APU!#REF!</definedName>
    <definedName name="___TE128">[15]APU!#REF!</definedName>
    <definedName name="___TE3">[15]APU!#REF!</definedName>
    <definedName name="___TE4">[15]APU!#REF!</definedName>
    <definedName name="___TE43">[15]APU!#REF!</definedName>
    <definedName name="___TE6">[15]APU!#REF!</definedName>
    <definedName name="___TE63">[15]APU!#REF!</definedName>
    <definedName name="___TE64">[15]APU!#REF!</definedName>
    <definedName name="___TE8">[15]APU!#REF!</definedName>
    <definedName name="___TE83">[15]APU!#REF!</definedName>
    <definedName name="___TE84">[15]APU!#REF!</definedName>
    <definedName name="___TE86">[15]APU!#REF!</definedName>
    <definedName name="___TOP1">#REF!</definedName>
    <definedName name="___TOP10">#REF!</definedName>
    <definedName name="___TOP2">#REF!</definedName>
    <definedName name="___TOP3">#REF!</definedName>
    <definedName name="___TOP4">#REF!</definedName>
    <definedName name="___TOP5">#REF!</definedName>
    <definedName name="___TOP6">#REF!</definedName>
    <definedName name="___TOP7">#REF!</definedName>
    <definedName name="___TOP8">#REF!</definedName>
    <definedName name="___TOP9">#REF!</definedName>
    <definedName name="___TP10">[15]APU!#REF!</definedName>
    <definedName name="___TP12">[15]APU!#REF!</definedName>
    <definedName name="___TP3">[15]APU!#REF!</definedName>
    <definedName name="___TP4">[15]APU!#REF!</definedName>
    <definedName name="___TP6">[15]APU!#REF!</definedName>
    <definedName name="___TP8">[15]APU!#REF!</definedName>
    <definedName name="___TS10">[15]APU!$J$2014</definedName>
    <definedName name="___TS12">#REF!</definedName>
    <definedName name="___TS16">[15]APU!$J$2128</definedName>
    <definedName name="___TS18">[15]APU!$J$2181</definedName>
    <definedName name="___TS20">[18]APU!$J$2245</definedName>
    <definedName name="___TS24">[18]APU!$J$2609</definedName>
    <definedName name="___TS27">[18]APU!$J$2661</definedName>
    <definedName name="___TS30">[18]APU!$J$2713</definedName>
    <definedName name="___TS33">[15]APU!$J$2754</definedName>
    <definedName name="___TS36">[15]APU!$J$2806</definedName>
    <definedName name="___TS39">[15]APU!$J$2858</definedName>
    <definedName name="___TS42">[15]APU!$J$2910</definedName>
    <definedName name="___TS45">[15]APU!$J$2962</definedName>
    <definedName name="___TS6">#REF!</definedName>
    <definedName name="___TS8">[15]APU!$J$1961</definedName>
    <definedName name="___URA10">[15]APU!#REF!</definedName>
    <definedName name="___URA12">[15]APU!#REF!</definedName>
    <definedName name="___URA3">[15]APU!#REF!</definedName>
    <definedName name="___URA4">[15]APU!#REF!</definedName>
    <definedName name="___URA6">[15]APU!#REF!</definedName>
    <definedName name="___URA8">[15]APU!#REF!</definedName>
    <definedName name="___URE10">[15]APU!#REF!</definedName>
    <definedName name="___URE12">[15]APU!#REF!</definedName>
    <definedName name="___URE3">[15]APU!#REF!</definedName>
    <definedName name="___URE4">[15]APU!#REF!</definedName>
    <definedName name="___URE6">[15]APU!#REF!</definedName>
    <definedName name="___URE8">[15]APU!#REF!</definedName>
    <definedName name="___us24">[15]APU!#REF!</definedName>
    <definedName name="___US27">[15]APU!#REF!</definedName>
    <definedName name="___US30">[15]APU!#REF!</definedName>
    <definedName name="___US33">[15]APU!#REF!</definedName>
    <definedName name="___US36">[15]APU!#REF!</definedName>
    <definedName name="___US39">[15]APU!#REF!</definedName>
    <definedName name="___US42">[15]APU!#REF!</definedName>
    <definedName name="___US45">[15]APU!#REF!</definedName>
    <definedName name="___v1">#N/A</definedName>
    <definedName name="___v2">#N/A</definedName>
    <definedName name="___v4">#N/A</definedName>
    <definedName name="___v5">#N/A</definedName>
    <definedName name="___v6">#N/A</definedName>
    <definedName name="___v7" localSheetId="4">Scheduled_Payment+Extra_Payment</definedName>
    <definedName name="___v7" localSheetId="2">Scheduled_Payment+Extra_Payment</definedName>
    <definedName name="___v7">Scheduled_Payment+Extra_Payment</definedName>
    <definedName name="___v8">#N/A</definedName>
    <definedName name="___VCE10">[15]APU!#REF!</definedName>
    <definedName name="___VCE3">[15]APU!#REF!</definedName>
    <definedName name="___VCE4">[15]APU!#REF!</definedName>
    <definedName name="___VCE6">[15]APU!#REF!</definedName>
    <definedName name="___VCE8">[15]APU!#REF!</definedName>
    <definedName name="___VEX1">[11]Tablas!#REF!</definedName>
    <definedName name="___VFA1">[11]Tablas!#REF!</definedName>
    <definedName name="___VIT1">[11]Tablas!#REF!</definedName>
    <definedName name="___VPR1">[11]Tablas!#REF!</definedName>
    <definedName name="___VPR2">#REF!</definedName>
    <definedName name="___VRP1">[11]Tablas!#REF!</definedName>
    <definedName name="___VSM1">[11]Tablas!#REF!</definedName>
    <definedName name="___w1">#N/A</definedName>
    <definedName name="___w2">#N/A</definedName>
    <definedName name="___w3">#N/A</definedName>
    <definedName name="___w4">#N/A</definedName>
    <definedName name="___w5">#N/A</definedName>
    <definedName name="___w6" localSheetId="4">Scheduled_Payment+Extra_Payment</definedName>
    <definedName name="___w6" localSheetId="2">Scheduled_Payment+Extra_Payment</definedName>
    <definedName name="___w6">Scheduled_Payment+Extra_Payment</definedName>
    <definedName name="___w7">#N/A</definedName>
    <definedName name="___X1">#N/A</definedName>
    <definedName name="___X2">#N/A</definedName>
    <definedName name="___X3">#N/A</definedName>
    <definedName name="___X4">#N/A</definedName>
    <definedName name="___X5">#N/A</definedName>
    <definedName name="___X6" localSheetId="4">Scheduled_Payment+Extra_Payment</definedName>
    <definedName name="___X6" localSheetId="2">Scheduled_Payment+Extra_Payment</definedName>
    <definedName name="___X6">Scheduled_Payment+Extra_Payment</definedName>
    <definedName name="___X7">#N/A</definedName>
    <definedName name="___xz2">#REF!</definedName>
    <definedName name="___y1">#N/A</definedName>
    <definedName name="___y2">#N/A</definedName>
    <definedName name="___y3">#N/A</definedName>
    <definedName name="___y4">#N/A</definedName>
    <definedName name="___y5">#N/A</definedName>
    <definedName name="___y6" localSheetId="4">Scheduled_Payment+Extra_Payment</definedName>
    <definedName name="___y6" localSheetId="2">Scheduled_Payment+Extra_Payment</definedName>
    <definedName name="___y6">Scheduled_Payment+Extra_Payment</definedName>
    <definedName name="___y7">#N/A</definedName>
    <definedName name="___z1">#N/A</definedName>
    <definedName name="___z2">#N/A</definedName>
    <definedName name="___z4">#N/A</definedName>
    <definedName name="___z5">#N/A</definedName>
    <definedName name="___z6" localSheetId="4">Scheduled_Payment+Extra_Payment</definedName>
    <definedName name="___z6" localSheetId="2">Scheduled_Payment+Extra_Payment</definedName>
    <definedName name="___z6">Scheduled_Payment+Extra_Payment</definedName>
    <definedName name="___z7">#N/A</definedName>
    <definedName name="__12_4_0__123Grap" hidden="1">#REF!</definedName>
    <definedName name="__123Graph_A" hidden="1">#REF!</definedName>
    <definedName name="__123Graph_Acaja" hidden="1">#REF!</definedName>
    <definedName name="__123Graph_ACart_AnticAdic" hidden="1">#REF!</definedName>
    <definedName name="__123Graph_AFACTURAC" hidden="1">#REF!</definedName>
    <definedName name="__123Graph_AFRQACIRR" hidden="1">#REF!</definedName>
    <definedName name="__123Graph_AFRQACNPV" hidden="1">#REF!</definedName>
    <definedName name="__123Graph_AFRQACRES" hidden="1">#REF!</definedName>
    <definedName name="__123Graph_AGraph2" hidden="1">#REF!</definedName>
    <definedName name="__123Graph_AHSTGIRR" hidden="1">#REF!</definedName>
    <definedName name="__123Graph_AHSTGNPV" hidden="1">#REF!</definedName>
    <definedName name="__123Graph_AHSTGRES" hidden="1">#REF!</definedName>
    <definedName name="__123Graph_B" hidden="1">#REF!</definedName>
    <definedName name="__123Graph_Bcaja" hidden="1">#REF!</definedName>
    <definedName name="__123Graph_BCart_AnticAdic" hidden="1">#REF!</definedName>
    <definedName name="__123Graph_C" hidden="1">#REF!</definedName>
    <definedName name="__123Graph_Ccaja" hidden="1">#REF!</definedName>
    <definedName name="__123Graph_CCart_AnticAdic" hidden="1">#REF!</definedName>
    <definedName name="__123Graph_D" hidden="1">#REF!</definedName>
    <definedName name="__123Graph_Dcaja" hidden="1">#REF!</definedName>
    <definedName name="__123Graph_DCart_AnticAdic" hidden="1">#REF!</definedName>
    <definedName name="__123Graph_ECart_AnticAdic" hidden="1">#REF!</definedName>
    <definedName name="__123Graph_LBL_ACart_AnticAdic" hidden="1">#REF!</definedName>
    <definedName name="__123Graph_LBL_Ccaja" hidden="1">#REF!</definedName>
    <definedName name="__123Graph_LBL_DCart_AnticAdic" hidden="1">#REF!</definedName>
    <definedName name="__123Graph_X" hidden="1">#REF!</definedName>
    <definedName name="__123Graph_Xcaja" hidden="1">#REF!</definedName>
    <definedName name="__123Graph_XFRQACNPV" hidden="1">#REF!</definedName>
    <definedName name="__123Graph_XFRQACRES" hidden="1">#REF!</definedName>
    <definedName name="__1Sin_nombre">#REF!</definedName>
    <definedName name="__A1">#N/A</definedName>
    <definedName name="__A17000">#REF!</definedName>
    <definedName name="__A20000">#REF!</definedName>
    <definedName name="__A251140">#REF!</definedName>
    <definedName name="__A251150">#REF!</definedName>
    <definedName name="__a3" hidden="1">{"TAB1",#N/A,TRUE,"GENERAL";"TAB2",#N/A,TRUE,"GENERAL";"TAB3",#N/A,TRUE,"GENERAL";"TAB4",#N/A,TRUE,"GENERAL";"TAB5",#N/A,TRUE,"GENERAL"}</definedName>
    <definedName name="__A30000">#REF!</definedName>
    <definedName name="__a4" hidden="1">{"via1",#N/A,TRUE,"general";"via2",#N/A,TRUE,"general";"via3",#N/A,TRUE,"general"}</definedName>
    <definedName name="__a5" hidden="1">{"TAB1",#N/A,TRUE,"GENERAL";"TAB2",#N/A,TRUE,"GENERAL";"TAB3",#N/A,TRUE,"GENERAL";"TAB4",#N/A,TRUE,"GENERAL";"TAB5",#N/A,TRUE,"GENERAL"}</definedName>
    <definedName name="__a6" hidden="1">{"TAB1",#N/A,TRUE,"GENERAL";"TAB2",#N/A,TRUE,"GENERAL";"TAB3",#N/A,TRUE,"GENERAL";"TAB4",#N/A,TRUE,"GENERAL";"TAB5",#N/A,TRUE,"GENERAL"}</definedName>
    <definedName name="__AFC1">[6]INV!$A$25:$D$28</definedName>
    <definedName name="__AFC3">[6]INV!$F$25:$I$28</definedName>
    <definedName name="__AFC5">[6]INV!$K$25:$N$28</definedName>
    <definedName name="__aiu2">[19]AIU!$J$105</definedName>
    <definedName name="__ane7" localSheetId="2">[13]!_xlbgnm.ane7</definedName>
    <definedName name="__ane7">[13]!_xlbgnm.ane7</definedName>
    <definedName name="__ane8" localSheetId="2">[13]!_xlbgnm.ane8</definedName>
    <definedName name="__ane8">[13]!_xlbgnm.ane8</definedName>
    <definedName name="__APU221">#REF!</definedName>
    <definedName name="__APU465">#REF!</definedName>
    <definedName name="__Atp2">[20]EMPRESA!$F$22</definedName>
    <definedName name="__b2" hidden="1">{"TAB1",#N/A,TRUE,"GENERAL";"TAB2",#N/A,TRUE,"GENERAL";"TAB3",#N/A,TRUE,"GENERAL";"TAB4",#N/A,TRUE,"GENERAL";"TAB5",#N/A,TRUE,"GENERAL"}</definedName>
    <definedName name="__b3" hidden="1">{"TAB1",#N/A,TRUE,"GENERAL";"TAB2",#N/A,TRUE,"GENERAL";"TAB3",#N/A,TRUE,"GENERAL";"TAB4",#N/A,TRUE,"GENERAL";"TAB5",#N/A,TRUE,"GENERAL"}</definedName>
    <definedName name="__b4" hidden="1">{"TAB1",#N/A,TRUE,"GENERAL";"TAB2",#N/A,TRUE,"GENERAL";"TAB3",#N/A,TRUE,"GENERAL";"TAB4",#N/A,TRUE,"GENERAL";"TAB5",#N/A,TRUE,"GENERAL"}</definedName>
    <definedName name="__b5" hidden="1">{"TAB1",#N/A,TRUE,"GENERAL";"TAB2",#N/A,TRUE,"GENERAL";"TAB3",#N/A,TRUE,"GENERAL";"TAB4",#N/A,TRUE,"GENERAL";"TAB5",#N/A,TRUE,"GENERAL"}</definedName>
    <definedName name="__b6" hidden="1">{"TAB1",#N/A,TRUE,"GENERAL";"TAB2",#N/A,TRUE,"GENERAL";"TAB3",#N/A,TRUE,"GENERAL";"TAB4",#N/A,TRUE,"GENERAL";"TAB5",#N/A,TRUE,"GENERAL"}</definedName>
    <definedName name="__b7" hidden="1">{"via1",#N/A,TRUE,"general";"via2",#N/A,TRUE,"general";"via3",#N/A,TRUE,"general"}</definedName>
    <definedName name="__b8" hidden="1">{"via1",#N/A,TRUE,"general";"via2",#N/A,TRUE,"general";"via3",#N/A,TRUE,"general"}</definedName>
    <definedName name="__bb9" hidden="1">{"TAB1",#N/A,TRUE,"GENERAL";"TAB2",#N/A,TRUE,"GENERAL";"TAB3",#N/A,TRUE,"GENERAL";"TAB4",#N/A,TRUE,"GENERAL";"TAB5",#N/A,TRUE,"GENERAL"}</definedName>
    <definedName name="__bgb5" hidden="1">{"TAB1",#N/A,TRUE,"GENERAL";"TAB2",#N/A,TRUE,"GENERAL";"TAB3",#N/A,TRUE,"GENERAL";"TAB4",#N/A,TRUE,"GENERAL";"TAB5",#N/A,TRUE,"GENERAL"}</definedName>
    <definedName name="__BGC1">[6]INV!$A$5:$D$8</definedName>
    <definedName name="__BGC3">[6]INV!$F$5:$I$8</definedName>
    <definedName name="__BGC5">[6]INV!$K$5:$N$8</definedName>
    <definedName name="__CAC1">[6]INV!$A$19:$D$22</definedName>
    <definedName name="__CAC3">[6]INV!$F$19:$I$22</definedName>
    <definedName name="__CAC5">[6]INV!$K$19:$N$22</definedName>
    <definedName name="__CHD1045">#REF!</definedName>
    <definedName name="__CHD1090">#REF!</definedName>
    <definedName name="__CHD1245">#REF!</definedName>
    <definedName name="__CHD1290">#REF!</definedName>
    <definedName name="__CHD445">#REF!</definedName>
    <definedName name="__CHD490">#REF!</definedName>
    <definedName name="__CHD645">#REF!</definedName>
    <definedName name="__CHD690">#REF!</definedName>
    <definedName name="__CHD845">#REF!</definedName>
    <definedName name="__CHD890">#REF!</definedName>
    <definedName name="__Cod1">#REF!</definedName>
    <definedName name="__COM1">#REF!</definedName>
    <definedName name="__COM10">#REF!</definedName>
    <definedName name="__COM11">#REF!</definedName>
    <definedName name="__COM12">#REF!</definedName>
    <definedName name="__COM13">#REF!</definedName>
    <definedName name="__COM14">#REF!</definedName>
    <definedName name="__COM15">#REF!</definedName>
    <definedName name="__COM16">#REF!</definedName>
    <definedName name="__COM17">#REF!</definedName>
    <definedName name="__COM18">#REF!</definedName>
    <definedName name="__COM19">#REF!</definedName>
    <definedName name="__COM2">#REF!</definedName>
    <definedName name="__COM20">#REF!</definedName>
    <definedName name="__COM21">#REF!</definedName>
    <definedName name="__COM3">#REF!</definedName>
    <definedName name="__COM4">#REF!</definedName>
    <definedName name="__COM5">#REF!</definedName>
    <definedName name="__COM6">#REF!</definedName>
    <definedName name="__COM7">#REF!</definedName>
    <definedName name="__COM8">#REF!</definedName>
    <definedName name="__COM9">#REF!</definedName>
    <definedName name="__DCI1">[11]Tablas!#REF!</definedName>
    <definedName name="__DDS1">[11]Tablas!#REF!</definedName>
    <definedName name="__DGO1">[11]Tablas!#REF!</definedName>
    <definedName name="__DGP1">[11]Tablas!#REF!</definedName>
    <definedName name="__DIJ1">[11]Tablas!#REF!</definedName>
    <definedName name="__DPI1">[11]Tablas!#REF!</definedName>
    <definedName name="__DPY1">[11]Tablas!#REF!</definedName>
    <definedName name="__DRI1">[11]Tablas!#REF!</definedName>
    <definedName name="__DRL1">[11]Tablas!#REF!</definedName>
    <definedName name="__DSP1">[11]Tablas!#REF!</definedName>
    <definedName name="__ECP1">[11]Tablas!#REF!</definedName>
    <definedName name="__EMC2">#REF!</definedName>
    <definedName name="__EMC4">#REF!</definedName>
    <definedName name="__EST1">#REF!</definedName>
    <definedName name="__EST10">#REF!</definedName>
    <definedName name="__EST11">#REF!</definedName>
    <definedName name="__EST12">#REF!</definedName>
    <definedName name="__EST13">#REF!</definedName>
    <definedName name="__EST14">#REF!</definedName>
    <definedName name="__EST15">#REF!</definedName>
    <definedName name="__EST16">#REF!</definedName>
    <definedName name="__EST17">#REF!</definedName>
    <definedName name="__EST18">#REF!</definedName>
    <definedName name="__EST19">#REF!</definedName>
    <definedName name="__EST2">#REF!</definedName>
    <definedName name="__EST23">#REF!</definedName>
    <definedName name="__EST3">#REF!</definedName>
    <definedName name="__EST4">#REF!</definedName>
    <definedName name="__EST5">#REF!</definedName>
    <definedName name="__EST6">#REF!</definedName>
    <definedName name="__EST7">#REF!</definedName>
    <definedName name="__EST8">#REF!</definedName>
    <definedName name="__EST9">#REF!</definedName>
    <definedName name="__EXC1">#REF!</definedName>
    <definedName name="__EXC10">#REF!</definedName>
    <definedName name="__EXC11">#REF!</definedName>
    <definedName name="__EXC12">#REF!</definedName>
    <definedName name="__EXC2">#REF!</definedName>
    <definedName name="__EXC3">#REF!</definedName>
    <definedName name="__EXC4">#REF!</definedName>
    <definedName name="__EXC5">#REF!</definedName>
    <definedName name="__EXC6">#REF!</definedName>
    <definedName name="__EXC7">#REF!</definedName>
    <definedName name="__EXC8">#REF!</definedName>
    <definedName name="__EXC9">#REF!</definedName>
    <definedName name="__F">[0]!ERR</definedName>
    <definedName name="__F_1">#NAME?</definedName>
    <definedName name="__F_2">#NAME?</definedName>
    <definedName name="__F_4">#NAME?</definedName>
    <definedName name="__F_6">#NAME?</definedName>
    <definedName name="__F_7">#NAME?</definedName>
    <definedName name="__F_8">#NAME?</definedName>
    <definedName name="__ff2005">#N/A</definedName>
    <definedName name="__ff2005_1">#NAME?</definedName>
    <definedName name="__ff2005_2">#NAME?</definedName>
    <definedName name="__ff2005_4">#NAME?</definedName>
    <definedName name="__ff2005_6">#NAME?</definedName>
    <definedName name="__ff2005_7">#NAME?</definedName>
    <definedName name="__ff2005_8">#NAME?</definedName>
    <definedName name="__FIN1">"E39"</definedName>
    <definedName name="__FIN2">"F39"</definedName>
    <definedName name="__FS01">[0]!ERR</definedName>
    <definedName name="__FS01_1">#NAME?</definedName>
    <definedName name="__FS01_2">#NAME?</definedName>
    <definedName name="__FS01_4">#NAME?</definedName>
    <definedName name="__FS01_6">#NAME?</definedName>
    <definedName name="__FS01_7">#NAME?</definedName>
    <definedName name="__FS01_8">#NAME?</definedName>
    <definedName name="__G1">#N/A</definedName>
    <definedName name="__g2" hidden="1">{"TAB1",#N/A,TRUE,"GENERAL";"TAB2",#N/A,TRUE,"GENERAL";"TAB3",#N/A,TRUE,"GENERAL";"TAB4",#N/A,TRUE,"GENERAL";"TAB5",#N/A,TRUE,"GENERAL"}</definedName>
    <definedName name="__g3" hidden="1">{"via1",#N/A,TRUE,"general";"via2",#N/A,TRUE,"general";"via3",#N/A,TRUE,"general"}</definedName>
    <definedName name="__g4" hidden="1">{"via1",#N/A,TRUE,"general";"via2",#N/A,TRUE,"general";"via3",#N/A,TRUE,"general"}</definedName>
    <definedName name="__g5" hidden="1">{"via1",#N/A,TRUE,"general";"via2",#N/A,TRUE,"general";"via3",#N/A,TRUE,"general"}</definedName>
    <definedName name="__g6" hidden="1">{"via1",#N/A,TRUE,"general";"via2",#N/A,TRUE,"general";"via3",#N/A,TRUE,"general"}</definedName>
    <definedName name="__g7" hidden="1">{"TAB1",#N/A,TRUE,"GENERAL";"TAB2",#N/A,TRUE,"GENERAL";"TAB3",#N/A,TRUE,"GENERAL";"TAB4",#N/A,TRUE,"GENERAL";"TAB5",#N/A,TRUE,"GENERAL"}</definedName>
    <definedName name="__GR1" hidden="1">{"TAB1",#N/A,TRUE,"GENERAL";"TAB2",#N/A,TRUE,"GENERAL";"TAB3",#N/A,TRUE,"GENERAL";"TAB4",#N/A,TRUE,"GENERAL";"TAB5",#N/A,TRUE,"GENERAL"}</definedName>
    <definedName name="__gtr4" hidden="1">{"via1",#N/A,TRUE,"general";"via2",#N/A,TRUE,"general";"via3",#N/A,TRUE,"general"}</definedName>
    <definedName name="__h2" hidden="1">{"via1",#N/A,TRUE,"general";"via2",#N/A,TRUE,"general";"via3",#N/A,TRUE,"general"}</definedName>
    <definedName name="__h3" hidden="1">{"via1",#N/A,TRUE,"general";"via2",#N/A,TRUE,"general";"via3",#N/A,TRUE,"general"}</definedName>
    <definedName name="__h4" hidden="1">{"TAB1",#N/A,TRUE,"GENERAL";"TAB2",#N/A,TRUE,"GENERAL";"TAB3",#N/A,TRUE,"GENERAL";"TAB4",#N/A,TRUE,"GENERAL";"TAB5",#N/A,TRUE,"GENERAL"}</definedName>
    <definedName name="__h5" hidden="1">{"TAB1",#N/A,TRUE,"GENERAL";"TAB2",#N/A,TRUE,"GENERAL";"TAB3",#N/A,TRUE,"GENERAL";"TAB4",#N/A,TRUE,"GENERAL";"TAB5",#N/A,TRUE,"GENERAL"}</definedName>
    <definedName name="__h6" hidden="1">{"via1",#N/A,TRUE,"general";"via2",#N/A,TRUE,"general";"via3",#N/A,TRUE,"general"}</definedName>
    <definedName name="__h7" hidden="1">{"TAB1",#N/A,TRUE,"GENERAL";"TAB2",#N/A,TRUE,"GENERAL";"TAB3",#N/A,TRUE,"GENERAL";"TAB4",#N/A,TRUE,"GENERAL";"TAB5",#N/A,TRUE,"GENERAL"}</definedName>
    <definedName name="__h8" hidden="1">{"via1",#N/A,TRUE,"general";"via2",#N/A,TRUE,"general";"via3",#N/A,TRUE,"general"}</definedName>
    <definedName name="__hfh7" hidden="1">{"via1",#N/A,TRUE,"general";"via2",#N/A,TRUE,"general";"via3",#N/A,TRUE,"general"}</definedName>
    <definedName name="__i4" hidden="1">{"via1",#N/A,TRUE,"general";"via2",#N/A,TRUE,"general";"via3",#N/A,TRUE,"general"}</definedName>
    <definedName name="__i5" hidden="1">{"TAB1",#N/A,TRUE,"GENERAL";"TAB2",#N/A,TRUE,"GENERAL";"TAB3",#N/A,TRUE,"GENERAL";"TAB4",#N/A,TRUE,"GENERAL";"TAB5",#N/A,TRUE,"GENERAL"}</definedName>
    <definedName name="__i6" hidden="1">{"TAB1",#N/A,TRUE,"GENERAL";"TAB2",#N/A,TRUE,"GENERAL";"TAB3",#N/A,TRUE,"GENERAL";"TAB4",#N/A,TRUE,"GENERAL";"TAB5",#N/A,TRUE,"GENERAL"}</definedName>
    <definedName name="__i7" hidden="1">{"via1",#N/A,TRUE,"general";"via2",#N/A,TRUE,"general";"via3",#N/A,TRUE,"general"}</definedName>
    <definedName name="__i77" hidden="1">{"TAB1",#N/A,TRUE,"GENERAL";"TAB2",#N/A,TRUE,"GENERAL";"TAB3",#N/A,TRUE,"GENERAL";"TAB4",#N/A,TRUE,"GENERAL";"TAB5",#N/A,TRUE,"GENERAL"}</definedName>
    <definedName name="__i8" hidden="1">{"via1",#N/A,TRUE,"general";"via2",#N/A,TRUE,"general";"via3",#N/A,TRUE,"general"}</definedName>
    <definedName name="__i9" hidden="1">{"TAB1",#N/A,TRUE,"GENERAL";"TAB2",#N/A,TRUE,"GENERAL";"TAB3",#N/A,TRUE,"GENERAL";"TAB4",#N/A,TRUE,"GENERAL";"TAB5",#N/A,TRUE,"GENERAL"}</definedName>
    <definedName name="__ICP1">[11]Tablas!#REF!</definedName>
    <definedName name="__IPC2002">#REF!</definedName>
    <definedName name="__k3" hidden="1">{"TAB1",#N/A,TRUE,"GENERAL";"TAB2",#N/A,TRUE,"GENERAL";"TAB3",#N/A,TRUE,"GENERAL";"TAB4",#N/A,TRUE,"GENERAL";"TAB5",#N/A,TRUE,"GENERAL"}</definedName>
    <definedName name="__k4" hidden="1">{"via1",#N/A,TRUE,"general";"via2",#N/A,TRUE,"general";"via3",#N/A,TRUE,"general"}</definedName>
    <definedName name="__k5" hidden="1">{"via1",#N/A,TRUE,"general";"via2",#N/A,TRUE,"general";"via3",#N/A,TRUE,"general"}</definedName>
    <definedName name="__k6" hidden="1">{"TAB1",#N/A,TRUE,"GENERAL";"TAB2",#N/A,TRUE,"GENERAL";"TAB3",#N/A,TRUE,"GENERAL";"TAB4",#N/A,TRUE,"GENERAL";"TAB5",#N/A,TRUE,"GENERAL"}</definedName>
    <definedName name="__k7" hidden="1">{"via1",#N/A,TRUE,"general";"via2",#N/A,TRUE,"general";"via3",#N/A,TRUE,"general"}</definedName>
    <definedName name="__k8" hidden="1">{"via1",#N/A,TRUE,"general";"via2",#N/A,TRUE,"general";"via3",#N/A,TRUE,"general"}</definedName>
    <definedName name="__k9" hidden="1">{"TAB1",#N/A,TRUE,"GENERAL";"TAB2",#N/A,TRUE,"GENERAL";"TAB3",#N/A,TRUE,"GENERAL";"TAB4",#N/A,TRUE,"GENERAL";"TAB5",#N/A,TRUE,"GENERAL"}</definedName>
    <definedName name="__key2" hidden="1">[21]INST!#REF!</definedName>
    <definedName name="__key21" hidden="1">[8]INST!#REF!</definedName>
    <definedName name="__key3" hidden="1">#REF!</definedName>
    <definedName name="__key31" hidden="1">#REF!</definedName>
    <definedName name="__kjk6" hidden="1">{"TAB1",#N/A,TRUE,"GENERAL";"TAB2",#N/A,TRUE,"GENERAL";"TAB3",#N/A,TRUE,"GENERAL";"TAB4",#N/A,TRUE,"GENERAL";"TAB5",#N/A,TRUE,"GENERAL"}</definedName>
    <definedName name="__LEY80">#REF!</definedName>
    <definedName name="__m3" hidden="1">{"via1",#N/A,TRUE,"general";"via2",#N/A,TRUE,"general";"via3",#N/A,TRUE,"general"}</definedName>
    <definedName name="__m4" hidden="1">{"TAB1",#N/A,TRUE,"GENERAL";"TAB2",#N/A,TRUE,"GENERAL";"TAB3",#N/A,TRUE,"GENERAL";"TAB4",#N/A,TRUE,"GENERAL";"TAB5",#N/A,TRUE,"GENERAL"}</definedName>
    <definedName name="__m5" hidden="1">{"via1",#N/A,TRUE,"general";"via2",#N/A,TRUE,"general";"via3",#N/A,TRUE,"general"}</definedName>
    <definedName name="__m6" hidden="1">{"TAB1",#N/A,TRUE,"GENERAL";"TAB2",#N/A,TRUE,"GENERAL";"TAB3",#N/A,TRUE,"GENERAL";"TAB4",#N/A,TRUE,"GENERAL";"TAB5",#N/A,TRUE,"GENERAL"}</definedName>
    <definedName name="__m7" hidden="1">{"TAB1",#N/A,TRUE,"GENERAL";"TAB2",#N/A,TRUE,"GENERAL";"TAB3",#N/A,TRUE,"GENERAL";"TAB4",#N/A,TRUE,"GENERAL";"TAB5",#N/A,TRUE,"GENERAL"}</definedName>
    <definedName name="__m8" hidden="1">{"via1",#N/A,TRUE,"general";"via2",#N/A,TRUE,"general";"via3",#N/A,TRUE,"general"}</definedName>
    <definedName name="__m9" hidden="1">{"via1",#N/A,TRUE,"general";"via2",#N/A,TRUE,"general";"via3",#N/A,TRUE,"general"}</definedName>
    <definedName name="__MA2">#REF!</definedName>
    <definedName name="__mun2">[22]PESOS!#REF!</definedName>
    <definedName name="__n3" hidden="1">{"TAB1",#N/A,TRUE,"GENERAL";"TAB2",#N/A,TRUE,"GENERAL";"TAB3",#N/A,TRUE,"GENERAL";"TAB4",#N/A,TRUE,"GENERAL";"TAB5",#N/A,TRUE,"GENERAL"}</definedName>
    <definedName name="__n4" hidden="1">{"via1",#N/A,TRUE,"general";"via2",#N/A,TRUE,"general";"via3",#N/A,TRUE,"general"}</definedName>
    <definedName name="__n5" hidden="1">{"TAB1",#N/A,TRUE,"GENERAL";"TAB2",#N/A,TRUE,"GENERAL";"TAB3",#N/A,TRUE,"GENERAL";"TAB4",#N/A,TRUE,"GENERAL";"TAB5",#N/A,TRUE,"GENERAL"}</definedName>
    <definedName name="__NG1">#REF!</definedName>
    <definedName name="__NG2">#REF!</definedName>
    <definedName name="__NG3">#REF!</definedName>
    <definedName name="__NG4">#REF!</definedName>
    <definedName name="__num10">#REF!</definedName>
    <definedName name="__num2">#REF!</definedName>
    <definedName name="__num3">#REF!</definedName>
    <definedName name="__num4">#REF!</definedName>
    <definedName name="__num5">#REF!</definedName>
    <definedName name="__num6">#REF!</definedName>
    <definedName name="__num7">#REF!</definedName>
    <definedName name="__num8">#REF!</definedName>
    <definedName name="__num9">#REF!</definedName>
    <definedName name="__nyn7" hidden="1">{"via1",#N/A,TRUE,"general";"via2",#N/A,TRUE,"general";"via3",#N/A,TRUE,"general"}</definedName>
    <definedName name="__o4" hidden="1">{"via1",#N/A,TRUE,"general";"via2",#N/A,TRUE,"general";"via3",#N/A,TRUE,"general"}</definedName>
    <definedName name="__o5" hidden="1">{"TAB1",#N/A,TRUE,"GENERAL";"TAB2",#N/A,TRUE,"GENERAL";"TAB3",#N/A,TRUE,"GENERAL";"TAB4",#N/A,TRUE,"GENERAL";"TAB5",#N/A,TRUE,"GENERAL"}</definedName>
    <definedName name="__o6" hidden="1">{"TAB1",#N/A,TRUE,"GENERAL";"TAB2",#N/A,TRUE,"GENERAL";"TAB3",#N/A,TRUE,"GENERAL";"TAB4",#N/A,TRUE,"GENERAL";"TAB5",#N/A,TRUE,"GENERAL"}</definedName>
    <definedName name="__o7" hidden="1">{"TAB1",#N/A,TRUE,"GENERAL";"TAB2",#N/A,TRUE,"GENERAL";"TAB3",#N/A,TRUE,"GENERAL";"TAB4",#N/A,TRUE,"GENERAL";"TAB5",#N/A,TRUE,"GENERAL"}</definedName>
    <definedName name="__o8" hidden="1">{"via1",#N/A,TRUE,"general";"via2",#N/A,TRUE,"general";"via3",#N/A,TRUE,"general"}</definedName>
    <definedName name="__o9" hidden="1">{"TAB1",#N/A,TRUE,"GENERAL";"TAB2",#N/A,TRUE,"GENERAL";"TAB3",#N/A,TRUE,"GENERAL";"TAB4",#N/A,TRUE,"GENERAL";"TAB5",#N/A,TRUE,"GENERAL"}</definedName>
    <definedName name="__oa55">#REF!</definedName>
    <definedName name="__OCD1">[11]Tablas!#REF!</definedName>
    <definedName name="__OCI1">[11]Tablas!#REF!</definedName>
    <definedName name="__p6" hidden="1">{"via1",#N/A,TRUE,"general";"via2",#N/A,TRUE,"general";"via3",#N/A,TRUE,"general"}</definedName>
    <definedName name="__p7" hidden="1">{"via1",#N/A,TRUE,"general";"via2",#N/A,TRUE,"general";"via3",#N/A,TRUE,"general"}</definedName>
    <definedName name="__p8" hidden="1">{"TAB1",#N/A,TRUE,"GENERAL";"TAB2",#N/A,TRUE,"GENERAL";"TAB3",#N/A,TRUE,"GENERAL";"TAB4",#N/A,TRUE,"GENERAL";"TAB5",#N/A,TRUE,"GENERAL"}</definedName>
    <definedName name="__Pa1">'[23]Paral. 1'!$E$1:$E$65536</definedName>
    <definedName name="__Pa2">'[23]Paral. 2'!$E$1:$E$65536</definedName>
    <definedName name="__Pa3">'[23]Paral. 3'!$E$1:$E$65536</definedName>
    <definedName name="__Pa4">[23]Paral.4!$E$1:$E$65536</definedName>
    <definedName name="__PJ50">#REF!</definedName>
    <definedName name="__pj51">#REF!</definedName>
    <definedName name="__pr01">#REF!</definedName>
    <definedName name="__pr02">#REF!</definedName>
    <definedName name="__pr03">#REF!</definedName>
    <definedName name="__pr04">#REF!</definedName>
    <definedName name="__pr05">#REF!</definedName>
    <definedName name="__pr06">#REF!</definedName>
    <definedName name="__pr07">#REF!</definedName>
    <definedName name="__pr08">#REF!</definedName>
    <definedName name="__pr09">#REF!</definedName>
    <definedName name="__PR1">#REF!</definedName>
    <definedName name="__pr10">#REF!</definedName>
    <definedName name="__pr11">#REF!</definedName>
    <definedName name="__pr12">#REF!</definedName>
    <definedName name="__pr13">#REF!</definedName>
    <definedName name="__pr14">#REF!</definedName>
    <definedName name="__pr15">#REF!</definedName>
    <definedName name="__pr16">#REF!</definedName>
    <definedName name="__pr17">#REF!</definedName>
    <definedName name="__pr18">#REF!</definedName>
    <definedName name="__pr19">#REF!</definedName>
    <definedName name="__pr20">#REF!</definedName>
    <definedName name="__pr21">#REF!</definedName>
    <definedName name="__pr22">#REF!</definedName>
    <definedName name="__pr23">#REF!</definedName>
    <definedName name="__pr24">#REF!</definedName>
    <definedName name="__pr25">#REF!</definedName>
    <definedName name="__pr26">#REF!</definedName>
    <definedName name="__pr27">#REF!</definedName>
    <definedName name="__pr28">#REF!</definedName>
    <definedName name="__pr29">#REF!</definedName>
    <definedName name="__pr30">#REF!</definedName>
    <definedName name="__pr31">#REF!</definedName>
    <definedName name="__pr32">#REF!</definedName>
    <definedName name="__pr33">#REF!</definedName>
    <definedName name="__pr34">#REF!</definedName>
    <definedName name="__pr35">#REF!</definedName>
    <definedName name="__pr36">#REF!</definedName>
    <definedName name="__pr37">#REF!</definedName>
    <definedName name="__pr38">#REF!</definedName>
    <definedName name="__pr39">#REF!</definedName>
    <definedName name="__pr40">#REF!</definedName>
    <definedName name="__pr41">#REF!</definedName>
    <definedName name="__pr42">#REF!</definedName>
    <definedName name="__pr43">#REF!</definedName>
    <definedName name="__pr44">#REF!</definedName>
    <definedName name="__pr45">#REF!</definedName>
    <definedName name="__pr46">#REF!</definedName>
    <definedName name="__pr47">#REF!</definedName>
    <definedName name="__pr48">#REF!</definedName>
    <definedName name="__pr49">#REF!</definedName>
    <definedName name="__pr50">#REF!</definedName>
    <definedName name="__pr51">#REF!</definedName>
    <definedName name="__pr52">#REF!</definedName>
    <definedName name="__pr53">#REF!</definedName>
    <definedName name="__pr54">#REF!</definedName>
    <definedName name="__pr55">#REF!</definedName>
    <definedName name="__pr56">#REF!</definedName>
    <definedName name="__pr57">#REF!</definedName>
    <definedName name="__pr58">#REF!</definedName>
    <definedName name="__pr59">#REF!</definedName>
    <definedName name="__pr60">#REF!</definedName>
    <definedName name="__pr61">#REF!</definedName>
    <definedName name="__pr62">#REF!</definedName>
    <definedName name="__pr63">#REF!</definedName>
    <definedName name="__pr64">#REF!</definedName>
    <definedName name="__pr65">#REF!</definedName>
    <definedName name="__pr66">#REF!</definedName>
    <definedName name="__pr67">#REF!</definedName>
    <definedName name="__pr68">#REF!</definedName>
    <definedName name="__pr69">#REF!</definedName>
    <definedName name="__pr70">#REF!</definedName>
    <definedName name="__pr71">#REF!</definedName>
    <definedName name="__pr72">#REF!</definedName>
    <definedName name="__PZ15">#REF!</definedName>
    <definedName name="__PZ20">[15]APU!$J$3326</definedName>
    <definedName name="__PZ30">#REF!</definedName>
    <definedName name="__PZ40">#REF!</definedName>
    <definedName name="__PZ50">#REF!</definedName>
    <definedName name="__r" hidden="1">{"TAB1",#N/A,TRUE,"GENERAL";"TAB2",#N/A,TRUE,"GENERAL";"TAB3",#N/A,TRUE,"GENERAL";"TAB4",#N/A,TRUE,"GENERAL";"TAB5",#N/A,TRUE,"GENERAL"}</definedName>
    <definedName name="__r4r" hidden="1">{"via1",#N/A,TRUE,"general";"via2",#N/A,TRUE,"general";"via3",#N/A,TRUE,"general"}</definedName>
    <definedName name="__RD43">#REF!</definedName>
    <definedName name="__RD63">#REF!</definedName>
    <definedName name="__RD64">#REF!</definedName>
    <definedName name="__RD83">#REF!</definedName>
    <definedName name="__RD84">#REF!</definedName>
    <definedName name="__RD86">#REF!</definedName>
    <definedName name="__ref4">#REF!</definedName>
    <definedName name="__Ret13">#REF!</definedName>
    <definedName name="__Ret19">#REF!</definedName>
    <definedName name="__Ret25">#REF!</definedName>
    <definedName name="__Ret50">#REF!</definedName>
    <definedName name="__Ret63">#REF!</definedName>
    <definedName name="__rtu6" hidden="1">{"via1",#N/A,TRUE,"general";"via2",#N/A,TRUE,"general";"via3",#N/A,TRUE,"general"}</definedName>
    <definedName name="__s1" hidden="1">{"via1",#N/A,TRUE,"general";"via2",#N/A,TRUE,"general";"via3",#N/A,TRUE,"general"}</definedName>
    <definedName name="__s2" hidden="1">{"TAB1",#N/A,TRUE,"GENERAL";"TAB2",#N/A,TRUE,"GENERAL";"TAB3",#N/A,TRUE,"GENERAL";"TAB4",#N/A,TRUE,"GENERAL";"TAB5",#N/A,TRUE,"GENERAL"}</definedName>
    <definedName name="__s3" hidden="1">{"TAB1",#N/A,TRUE,"GENERAL";"TAB2",#N/A,TRUE,"GENERAL";"TAB3",#N/A,TRUE,"GENERAL";"TAB4",#N/A,TRUE,"GENERAL";"TAB5",#N/A,TRUE,"GENERAL"}</definedName>
    <definedName name="__s4" hidden="1">{"via1",#N/A,TRUE,"general";"via2",#N/A,TRUE,"general";"via3",#N/A,TRUE,"general"}</definedName>
    <definedName name="__s5" hidden="1">{"via1",#N/A,TRUE,"general";"via2",#N/A,TRUE,"general";"via3",#N/A,TRUE,"general"}</definedName>
    <definedName name="__s6" hidden="1">{"TAB1",#N/A,TRUE,"GENERAL";"TAB2",#N/A,TRUE,"GENERAL";"TAB3",#N/A,TRUE,"GENERAL";"TAB4",#N/A,TRUE,"GENERAL";"TAB5",#N/A,TRUE,"GENERAL"}</definedName>
    <definedName name="__s7" hidden="1">{"via1",#N/A,TRUE,"general";"via2",#N/A,TRUE,"general";"via3",#N/A,TRUE,"general"}</definedName>
    <definedName name="__SBC1">[6]INV!$A$12:$D$15</definedName>
    <definedName name="__SBC3">[6]INV!$F$12:$I$15</definedName>
    <definedName name="__SBC5">[6]INV!$K$12:$N$15</definedName>
    <definedName name="__SY106">#REF!</definedName>
    <definedName name="__SY126">#REF!</definedName>
    <definedName name="__SY166">#REF!</definedName>
    <definedName name="__SY186">#REF!</definedName>
    <definedName name="__SY206">#REF!</definedName>
    <definedName name="__t3" hidden="1">{"TAB1",#N/A,TRUE,"GENERAL";"TAB2",#N/A,TRUE,"GENERAL";"TAB3",#N/A,TRUE,"GENERAL";"TAB4",#N/A,TRUE,"GENERAL";"TAB5",#N/A,TRUE,"GENERAL"}</definedName>
    <definedName name="__t4" hidden="1">{"via1",#N/A,TRUE,"general";"via2",#N/A,TRUE,"general";"via3",#N/A,TRUE,"general"}</definedName>
    <definedName name="__t5" hidden="1">{"TAB1",#N/A,TRUE,"GENERAL";"TAB2",#N/A,TRUE,"GENERAL";"TAB3",#N/A,TRUE,"GENERAL";"TAB4",#N/A,TRUE,"GENERAL";"TAB5",#N/A,TRUE,"GENERAL"}</definedName>
    <definedName name="__t6" hidden="1">{"via1",#N/A,TRUE,"general";"via2",#N/A,TRUE,"general";"via3",#N/A,TRUE,"general"}</definedName>
    <definedName name="__t66" hidden="1">{"TAB1",#N/A,TRUE,"GENERAL";"TAB2",#N/A,TRUE,"GENERAL";"TAB3",#N/A,TRUE,"GENERAL";"TAB4",#N/A,TRUE,"GENERAL";"TAB5",#N/A,TRUE,"GENERAL"}</definedName>
    <definedName name="__t7" hidden="1">{"via1",#N/A,TRUE,"general";"via2",#N/A,TRUE,"general";"via3",#N/A,TRUE,"general"}</definedName>
    <definedName name="__t77" hidden="1">{"TAB1",#N/A,TRUE,"GENERAL";"TAB2",#N/A,TRUE,"GENERAL";"TAB3",#N/A,TRUE,"GENERAL";"TAB4",#N/A,TRUE,"GENERAL";"TAB5",#N/A,TRUE,"GENERAL"}</definedName>
    <definedName name="__t8" hidden="1">{"TAB1",#N/A,TRUE,"GENERAL";"TAB2",#N/A,TRUE,"GENERAL";"TAB3",#N/A,TRUE,"GENERAL";"TAB4",#N/A,TRUE,"GENERAL";"TAB5",#N/A,TRUE,"GENERAL"}</definedName>
    <definedName name="__t88" hidden="1">{"via1",#N/A,TRUE,"general";"via2",#N/A,TRUE,"general";"via3",#N/A,TRUE,"general"}</definedName>
    <definedName name="__t9" hidden="1">{"TAB1",#N/A,TRUE,"GENERAL";"TAB2",#N/A,TRUE,"GENERAL";"TAB3",#N/A,TRUE,"GENERAL";"TAB4",#N/A,TRUE,"GENERAL";"TAB5",#N/A,TRUE,"GENERAL"}</definedName>
    <definedName name="__t99" hidden="1">{"via1",#N/A,TRUE,"general";"via2",#N/A,TRUE,"general";"via3",#N/A,TRUE,"general"}</definedName>
    <definedName name="__TA3">#REF!</definedName>
    <definedName name="__TA4">#REF!</definedName>
    <definedName name="__tab1">#REF!</definedName>
    <definedName name="__tab2">#REF!</definedName>
    <definedName name="__tab3">#REF!</definedName>
    <definedName name="__TAB4">#REF!</definedName>
    <definedName name="__TD02">#N/A</definedName>
    <definedName name="__TD02_1">#NAME?</definedName>
    <definedName name="__TD02_2">#NAME?</definedName>
    <definedName name="__TD02_4">#NAME?</definedName>
    <definedName name="__TD02_6">#NAME?</definedName>
    <definedName name="__TD02_7">#NAME?</definedName>
    <definedName name="__TD02_8">#NAME?</definedName>
    <definedName name="__TE10">#REF!</definedName>
    <definedName name="__TE103">#REF!</definedName>
    <definedName name="__TE104">#REF!</definedName>
    <definedName name="__TE106">#REF!</definedName>
    <definedName name="__TE108">#REF!</definedName>
    <definedName name="__TE12">#REF!</definedName>
    <definedName name="__TE1210">#REF!</definedName>
    <definedName name="__TE123">#REF!</definedName>
    <definedName name="__TE124">#REF!</definedName>
    <definedName name="__TE126">#REF!</definedName>
    <definedName name="__TE128">#REF!</definedName>
    <definedName name="__TE3">#REF!</definedName>
    <definedName name="__TE4">#REF!</definedName>
    <definedName name="__TE43">#REF!</definedName>
    <definedName name="__TE6">#REF!</definedName>
    <definedName name="__TE63">#REF!</definedName>
    <definedName name="__TE64">#REF!</definedName>
    <definedName name="__TE8">#REF!</definedName>
    <definedName name="__TE83">#REF!</definedName>
    <definedName name="__TE84">#REF!</definedName>
    <definedName name="__TE86">#REF!</definedName>
    <definedName name="__TOP1">#REF!</definedName>
    <definedName name="__TOP10">#REF!</definedName>
    <definedName name="__TOP2">#REF!</definedName>
    <definedName name="__TOP3">#REF!</definedName>
    <definedName name="__TOP4">#REF!</definedName>
    <definedName name="__TOP5">#REF!</definedName>
    <definedName name="__TOP6">#REF!</definedName>
    <definedName name="__TOP7">#REF!</definedName>
    <definedName name="__TOP8">#REF!</definedName>
    <definedName name="__TOP9">#REF!</definedName>
    <definedName name="__TOT1">#REF!</definedName>
    <definedName name="__TP10">#REF!</definedName>
    <definedName name="__TP12">#REF!</definedName>
    <definedName name="__TP3">#REF!</definedName>
    <definedName name="__TP4">#REF!</definedName>
    <definedName name="__TP6">#REF!</definedName>
    <definedName name="__TP8">#REF!</definedName>
    <definedName name="__TS10">#REF!</definedName>
    <definedName name="__TS12">#REF!</definedName>
    <definedName name="__TS16">#REF!</definedName>
    <definedName name="__TS18">#REF!</definedName>
    <definedName name="__TS20">#REF!</definedName>
    <definedName name="__TS24">#REF!</definedName>
    <definedName name="__TS27">#REF!</definedName>
    <definedName name="__TS30">#REF!</definedName>
    <definedName name="__TS33">#REF!</definedName>
    <definedName name="__TS36">#REF!</definedName>
    <definedName name="__TS39">#REF!</definedName>
    <definedName name="__TS42">#REF!</definedName>
    <definedName name="__TS45">#REF!</definedName>
    <definedName name="__TS6">[15]APU!$J$1908</definedName>
    <definedName name="__TS8">#REF!</definedName>
    <definedName name="__u4" hidden="1">{"TAB1",#N/A,TRUE,"GENERAL";"TAB2",#N/A,TRUE,"GENERAL";"TAB3",#N/A,TRUE,"GENERAL";"TAB4",#N/A,TRUE,"GENERAL";"TAB5",#N/A,TRUE,"GENERAL"}</definedName>
    <definedName name="__u5" hidden="1">{"TAB1",#N/A,TRUE,"GENERAL";"TAB2",#N/A,TRUE,"GENERAL";"TAB3",#N/A,TRUE,"GENERAL";"TAB4",#N/A,TRUE,"GENERAL";"TAB5",#N/A,TRUE,"GENERAL"}</definedName>
    <definedName name="__u6" hidden="1">{"TAB1",#N/A,TRUE,"GENERAL";"TAB2",#N/A,TRUE,"GENERAL";"TAB3",#N/A,TRUE,"GENERAL";"TAB4",#N/A,TRUE,"GENERAL";"TAB5",#N/A,TRUE,"GENERAL"}</definedName>
    <definedName name="__u7" hidden="1">{"via1",#N/A,TRUE,"general";"via2",#N/A,TRUE,"general";"via3",#N/A,TRUE,"general"}</definedName>
    <definedName name="__u8" hidden="1">{"TAB1",#N/A,TRUE,"GENERAL";"TAB2",#N/A,TRUE,"GENERAL";"TAB3",#N/A,TRUE,"GENERAL";"TAB4",#N/A,TRUE,"GENERAL";"TAB5",#N/A,TRUE,"GENERAL"}</definedName>
    <definedName name="__u9" hidden="1">{"TAB1",#N/A,TRUE,"GENERAL";"TAB2",#N/A,TRUE,"GENERAL";"TAB3",#N/A,TRUE,"GENERAL";"TAB4",#N/A,TRUE,"GENERAL";"TAB5",#N/A,TRUE,"GENERAL"}</definedName>
    <definedName name="__ULT1">#REF!</definedName>
    <definedName name="__ULT2">#REF!</definedName>
    <definedName name="__ULT4">#REF!</definedName>
    <definedName name="__ur7" hidden="1">{"TAB1",#N/A,TRUE,"GENERAL";"TAB2",#N/A,TRUE,"GENERAL";"TAB3",#N/A,TRUE,"GENERAL";"TAB4",#N/A,TRUE,"GENERAL";"TAB5",#N/A,TRUE,"GENERAL"}</definedName>
    <definedName name="__URA10">#REF!</definedName>
    <definedName name="__URA12">#REF!</definedName>
    <definedName name="__URA3">#REF!</definedName>
    <definedName name="__URA4">#REF!</definedName>
    <definedName name="__URA6">#REF!</definedName>
    <definedName name="__URA8">#REF!</definedName>
    <definedName name="__URE10">#REF!</definedName>
    <definedName name="__URE12">#REF!</definedName>
    <definedName name="__URE3">#REF!</definedName>
    <definedName name="__URE4">#REF!</definedName>
    <definedName name="__URE6">#REF!</definedName>
    <definedName name="__URE8">#REF!</definedName>
    <definedName name="__us24">#REF!</definedName>
    <definedName name="__US27">#REF!</definedName>
    <definedName name="__US30">#REF!</definedName>
    <definedName name="__US33">#REF!</definedName>
    <definedName name="__US36">#REF!</definedName>
    <definedName name="__US39">#REF!</definedName>
    <definedName name="__US42">#REF!</definedName>
    <definedName name="__US45">#REF!</definedName>
    <definedName name="__v1">#N/A</definedName>
    <definedName name="__v2">#N/A</definedName>
    <definedName name="__v3" hidden="1">{"TAB1",#N/A,TRUE,"GENERAL";"TAB2",#N/A,TRUE,"GENERAL";"TAB3",#N/A,TRUE,"GENERAL";"TAB4",#N/A,TRUE,"GENERAL";"TAB5",#N/A,TRUE,"GENERAL"}</definedName>
    <definedName name="__v4">#N/A</definedName>
    <definedName name="__v5">#N/A</definedName>
    <definedName name="__v6">#N/A</definedName>
    <definedName name="__v7" localSheetId="4">Scheduled_Payment+Extra_Payment</definedName>
    <definedName name="__v7" localSheetId="2">Scheduled_Payment+Extra_Payment</definedName>
    <definedName name="__v7">Scheduled_Payment+Extra_Payment</definedName>
    <definedName name="__v8">#N/A</definedName>
    <definedName name="__v9" hidden="1">{"TAB1",#N/A,TRUE,"GENERAL";"TAB2",#N/A,TRUE,"GENERAL";"TAB3",#N/A,TRUE,"GENERAL";"TAB4",#N/A,TRUE,"GENERAL";"TAB5",#N/A,TRUE,"GENERAL"}</definedName>
    <definedName name="__VCE10">#REF!</definedName>
    <definedName name="__VCE3">#REF!</definedName>
    <definedName name="__VCE4">#REF!</definedName>
    <definedName name="__VCE6">#REF!</definedName>
    <definedName name="__VCE8">#REF!</definedName>
    <definedName name="__VEX1">[11]Tablas!#REF!</definedName>
    <definedName name="__VFA1">[11]Tablas!#REF!</definedName>
    <definedName name="__vfv4" hidden="1">{"via1",#N/A,TRUE,"general";"via2",#N/A,TRUE,"general";"via3",#N/A,TRUE,"general"}</definedName>
    <definedName name="__VIT1">[11]Tablas!#REF!</definedName>
    <definedName name="__VPR1">[11]Tablas!#REF!</definedName>
    <definedName name="__VPR2">[12]Tablas!#REF!</definedName>
    <definedName name="__VRP1">[11]Tablas!#REF!</definedName>
    <definedName name="__VSM1">[11]Tablas!#REF!</definedName>
    <definedName name="__w1">#N/A</definedName>
    <definedName name="__w2">#N/A</definedName>
    <definedName name="__w3">#N/A</definedName>
    <definedName name="__w4">#N/A</definedName>
    <definedName name="__w5">#N/A</definedName>
    <definedName name="__w6" localSheetId="4">Scheduled_Payment+Extra_Payment</definedName>
    <definedName name="__w6" localSheetId="2">Scheduled_Payment+Extra_Payment</definedName>
    <definedName name="__w6">Scheduled_Payment+Extra_Payment</definedName>
    <definedName name="__w7">#N/A</definedName>
    <definedName name="__X1">#N/A</definedName>
    <definedName name="__X2">#N/A</definedName>
    <definedName name="__X3">#N/A</definedName>
    <definedName name="__X4">#N/A</definedName>
    <definedName name="__X5">#N/A</definedName>
    <definedName name="__X6" localSheetId="4">Scheduled_Payment+Extra_Payment</definedName>
    <definedName name="__X6" localSheetId="2">Scheduled_Payment+Extra_Payment</definedName>
    <definedName name="__X6">Scheduled_Payment+Extra_Payment</definedName>
    <definedName name="__X7">#N/A</definedName>
    <definedName name="__x8" hidden="1">{"via1",#N/A,TRUE,"general";"via2",#N/A,TRUE,"general";"via3",#N/A,TRUE,"general"}</definedName>
    <definedName name="__x9" hidden="1">{"TAB1",#N/A,TRUE,"GENERAL";"TAB2",#N/A,TRUE,"GENERAL";"TAB3",#N/A,TRUE,"GENERAL";"TAB4",#N/A,TRUE,"GENERAL";"TAB5",#N/A,TRUE,"GENERAL"}</definedName>
    <definedName name="__xlfn.BAHTTEXT" hidden="1">#NAME?</definedName>
    <definedName name="__xz2">#REF!</definedName>
    <definedName name="__y1">#N/A</definedName>
    <definedName name="__y2">#N/A</definedName>
    <definedName name="__y3">#N/A</definedName>
    <definedName name="__y4">#N/A</definedName>
    <definedName name="__y5">#N/A</definedName>
    <definedName name="__y6" localSheetId="4">Scheduled_Payment+Extra_Payment</definedName>
    <definedName name="__y6" localSheetId="2">Scheduled_Payment+Extra_Payment</definedName>
    <definedName name="__y6">Scheduled_Payment+Extra_Payment</definedName>
    <definedName name="__y7">#N/A</definedName>
    <definedName name="__y8" hidden="1">{"via1",#N/A,TRUE,"general";"via2",#N/A,TRUE,"general";"via3",#N/A,TRUE,"general"}</definedName>
    <definedName name="__y9" hidden="1">{"TAB1",#N/A,TRUE,"GENERAL";"TAB2",#N/A,TRUE,"GENERAL";"TAB3",#N/A,TRUE,"GENERAL";"TAB4",#N/A,TRUE,"GENERAL";"TAB5",#N/A,TRUE,"GENERAL"}</definedName>
    <definedName name="__z1">#N/A</definedName>
    <definedName name="__z2">#N/A</definedName>
    <definedName name="__z3">#N/A</definedName>
    <definedName name="__z4">#N/A</definedName>
    <definedName name="__z5">#N/A</definedName>
    <definedName name="__z6" localSheetId="4">Scheduled_Payment+Extra_Payment</definedName>
    <definedName name="__z6" localSheetId="2">Scheduled_Payment+Extra_Payment</definedName>
    <definedName name="__z6">Scheduled_Payment+Extra_Payment</definedName>
    <definedName name="__z7">#N/A</definedName>
    <definedName name="_02_DER_K13_000_–_K13_650">#REF!</definedName>
    <definedName name="_02_DER_K15_700_–_K16_100">#REF!</definedName>
    <definedName name="_02A028">#REF!</definedName>
    <definedName name="_02B029">#REF!</definedName>
    <definedName name="_02B030">#REF!</definedName>
    <definedName name="_03_K15_140_–_K20_540">#REF!</definedName>
    <definedName name="_04">#REF!</definedName>
    <definedName name="_04A05">#REF!</definedName>
    <definedName name="_05_DER_K35_250_–_K35_605.41">#REF!</definedName>
    <definedName name="_05_IZQ_K25_695_–_K35_327.62">#REF!</definedName>
    <definedName name="_05_IZQ_K35_420_–_K36_462.29">#REF!</definedName>
    <definedName name="_06_K41_785.67_–_K48_083.55">#REF!</definedName>
    <definedName name="_06H0054">#REF!</definedName>
    <definedName name="_07_DER_K48_000_–_K49_563.19">#REF!</definedName>
    <definedName name="_07_IZQ_K49_320_–_K52_112.74">#REF!</definedName>
    <definedName name="_07C001">#REF!</definedName>
    <definedName name="_08_DER_K57_040_–_K61_476.50">#REF!</definedName>
    <definedName name="_08_IZQ_K52_300_–_K57_577.97">#REF!</definedName>
    <definedName name="_08_K24_723__A_K55_717.28">#REF!</definedName>
    <definedName name="_08A089">#REF!</definedName>
    <definedName name="_09_K61_520_A_K61_144">#REF!</definedName>
    <definedName name="_1">#REF!</definedName>
    <definedName name="_1___123Graph_AGráfico_4A" hidden="1">#REF!</definedName>
    <definedName name="_1__123Graph_ACart_Utilidad" hidden="1">#REF!</definedName>
    <definedName name="_1_25">[12]Tablas!#REF!</definedName>
    <definedName name="_10__123Graph_XGráfico_4A" hidden="1">#REF!</definedName>
    <definedName name="_10_PR64_500_–_PR_69_541.49">#REF!</definedName>
    <definedName name="_10C023">#REF!</definedName>
    <definedName name="_10C045">#REF!</definedName>
    <definedName name="_10D010">#REF!</definedName>
    <definedName name="_10M001">#REF!</definedName>
    <definedName name="_11_4_0__123Grap" hidden="1">#REF!</definedName>
    <definedName name="_116B">#REF!</definedName>
    <definedName name="_117A">#REF!</definedName>
    <definedName name="_117B">#REF!</definedName>
    <definedName name="_11B032">#REF!</definedName>
    <definedName name="_11B033">#REF!</definedName>
    <definedName name="_11B034">#REF!</definedName>
    <definedName name="_11Z100">#REF!</definedName>
    <definedName name="_12_4_0__123Grap" hidden="1">#REF!</definedName>
    <definedName name="_120A">#REF!</definedName>
    <definedName name="_120B">#REF!</definedName>
    <definedName name="_121A">#REF!</definedName>
    <definedName name="_121B">#REF!</definedName>
    <definedName name="_122A">#REF!</definedName>
    <definedName name="_122B">#REF!</definedName>
    <definedName name="_123A">#REF!</definedName>
    <definedName name="_123B">#REF!</definedName>
    <definedName name="_124A">#REF!</definedName>
    <definedName name="_124B">#REF!</definedName>
    <definedName name="_125A">#REF!</definedName>
    <definedName name="_125B">#REF!</definedName>
    <definedName name="_126A">#REF!</definedName>
    <definedName name="_126B">#REF!</definedName>
    <definedName name="_12B006">#REF!</definedName>
    <definedName name="_130A">#REF!</definedName>
    <definedName name="_130B">#REF!</definedName>
    <definedName name="_131A">#REF!</definedName>
    <definedName name="_131B">#REF!</definedName>
    <definedName name="_132A">#REF!</definedName>
    <definedName name="_132B">#REF!</definedName>
    <definedName name="_133A">#REF!</definedName>
    <definedName name="_133B">#REF!</definedName>
    <definedName name="_134A">#REF!</definedName>
    <definedName name="_134B">#REF!</definedName>
    <definedName name="_13B____123Graph_XGráfico" hidden="1">#REF!</definedName>
    <definedName name="_13B085">#REF!</definedName>
    <definedName name="_13B151">#REF!</definedName>
    <definedName name="_13B200">#REF!</definedName>
    <definedName name="_13H099">#REF!</definedName>
    <definedName name="_150A">#REF!</definedName>
    <definedName name="_150B">#REF!</definedName>
    <definedName name="_151A">#REF!</definedName>
    <definedName name="_151B">#REF!</definedName>
    <definedName name="_152A">#REF!</definedName>
    <definedName name="_152B">#REF!</definedName>
    <definedName name="_153A">#REF!</definedName>
    <definedName name="_153B">#REF!</definedName>
    <definedName name="_154A">#REF!</definedName>
    <definedName name="_154B">#REF!</definedName>
    <definedName name="_16_B_0__123Graph_XGráfico" hidden="1">#REF!</definedName>
    <definedName name="_160A">#REF!</definedName>
    <definedName name="_160B">#REF!</definedName>
    <definedName name="_161A">#REF!</definedName>
    <definedName name="_161B">#REF!</definedName>
    <definedName name="_162A">#REF!</definedName>
    <definedName name="_162B">#REF!</definedName>
    <definedName name="_163A">#REF!</definedName>
    <definedName name="_163B">#REF!</definedName>
    <definedName name="_164A">#REF!</definedName>
    <definedName name="_164B">#REF!</definedName>
    <definedName name="_165A">#REF!</definedName>
    <definedName name="_165B">#REF!</definedName>
    <definedName name="_166A">#REF!</definedName>
    <definedName name="_166B">#REF!</definedName>
    <definedName name="_167A">#REF!</definedName>
    <definedName name="_167B">#REF!</definedName>
    <definedName name="_16B_0__123Graph_XGráfico" hidden="1">#REF!</definedName>
    <definedName name="_17_B_0__123Graph_XGráfico" hidden="1">#REF!</definedName>
    <definedName name="_170A">#REF!</definedName>
    <definedName name="_170B">#REF!</definedName>
    <definedName name="_171A">#REF!</definedName>
    <definedName name="_171B">#REF!</definedName>
    <definedName name="_172A">#REF!</definedName>
    <definedName name="_172B">#REF!</definedName>
    <definedName name="_173A">#REF!</definedName>
    <definedName name="_173B">#REF!</definedName>
    <definedName name="_174A">#REF!</definedName>
    <definedName name="_174B">#REF!</definedName>
    <definedName name="_175A">#REF!</definedName>
    <definedName name="_175B">#REF!</definedName>
    <definedName name="_18_Dic">#REF!</definedName>
    <definedName name="_180A">#REF!</definedName>
    <definedName name="_180B">#REF!</definedName>
    <definedName name="_181A">#REF!</definedName>
    <definedName name="_181B">#REF!</definedName>
    <definedName name="_182A">#REF!</definedName>
    <definedName name="_182B">#REF!</definedName>
    <definedName name="_183A">#REF!</definedName>
    <definedName name="_183B">#REF!</definedName>
    <definedName name="_184A">#REF!</definedName>
    <definedName name="_184B">#REF!</definedName>
    <definedName name="_185A">#REF!</definedName>
    <definedName name="_185B">#REF!</definedName>
    <definedName name="_19_4_0__123Grap" hidden="1">#REF!</definedName>
    <definedName name="_190A">#REF!</definedName>
    <definedName name="_190B">#REF!</definedName>
    <definedName name="_191A">#REF!</definedName>
    <definedName name="_191B">#REF!</definedName>
    <definedName name="_192A">#REF!</definedName>
    <definedName name="_192B">#REF!</definedName>
    <definedName name="_193A">#REF!</definedName>
    <definedName name="_193B">#REF!</definedName>
    <definedName name="_194A">#REF!</definedName>
    <definedName name="_194B">#REF!</definedName>
    <definedName name="_195A">#REF!</definedName>
    <definedName name="_195B">#REF!</definedName>
    <definedName name="_196A">#REF!</definedName>
    <definedName name="_196B">#REF!</definedName>
    <definedName name="_197A">#REF!</definedName>
    <definedName name="_197B">#REF!</definedName>
    <definedName name="_19F002">#REF!</definedName>
    <definedName name="_19F003">#REF!</definedName>
    <definedName name="_19F004">#REF!</definedName>
    <definedName name="_1ane_o10">#REF!</definedName>
    <definedName name="_1Sin_nombre">#REF!</definedName>
    <definedName name="_2">#N/A</definedName>
    <definedName name="_2___123Graph_BGráfico_4A" hidden="1">#REF!</definedName>
    <definedName name="_2__123Graph_BCart_Utilidad" hidden="1">#REF!</definedName>
    <definedName name="_2_5__TOTAL_DE_MATERIALES_A_EXPORTAR">#REF!</definedName>
    <definedName name="_20_4____123Grap" hidden="1">#REF!</definedName>
    <definedName name="_200A">#REF!</definedName>
    <definedName name="_200B">#REF!</definedName>
    <definedName name="_201A">#REF!</definedName>
    <definedName name="_201B">#REF!</definedName>
    <definedName name="_202A">#REF!</definedName>
    <definedName name="_202B">#REF!</definedName>
    <definedName name="_203A">#REF!</definedName>
    <definedName name="_203B">#REF!</definedName>
    <definedName name="_204A">#REF!</definedName>
    <definedName name="_204B">#REF!</definedName>
    <definedName name="_205A">#REF!</definedName>
    <definedName name="_205B">#REF!</definedName>
    <definedName name="_21_4_0__123Grap" hidden="1">#REF!</definedName>
    <definedName name="_210A">#REF!</definedName>
    <definedName name="_210B">#REF!</definedName>
    <definedName name="_211A">#REF!</definedName>
    <definedName name="_211B">#REF!</definedName>
    <definedName name="_212A">#REF!</definedName>
    <definedName name="_212B">#REF!</definedName>
    <definedName name="_213A">#REF!</definedName>
    <definedName name="_213B">#REF!</definedName>
    <definedName name="_214A">#REF!</definedName>
    <definedName name="_214B">#REF!</definedName>
    <definedName name="_215A">#REF!</definedName>
    <definedName name="_215B">#REF!</definedName>
    <definedName name="_216A">#REF!</definedName>
    <definedName name="_216B">#REF!</definedName>
    <definedName name="_217A">#REF!</definedName>
    <definedName name="_217B">#REF!</definedName>
    <definedName name="_220A">#REF!</definedName>
    <definedName name="_220B">#REF!</definedName>
    <definedName name="_221A">#REF!</definedName>
    <definedName name="_221B">#REF!</definedName>
    <definedName name="_222A">#REF!</definedName>
    <definedName name="_222B">#REF!</definedName>
    <definedName name="_223A">#REF!</definedName>
    <definedName name="_223B">#REF!</definedName>
    <definedName name="_224A">#REF!</definedName>
    <definedName name="_224B">#REF!</definedName>
    <definedName name="_22A018">#REF!</definedName>
    <definedName name="_22A047">#REF!</definedName>
    <definedName name="_22A061">#REF!</definedName>
    <definedName name="_22A062">#REF!</definedName>
    <definedName name="_22B013">#REF!</definedName>
    <definedName name="_22B016">#REF!</definedName>
    <definedName name="_22B057">#REF!</definedName>
    <definedName name="_22C001">#REF!</definedName>
    <definedName name="_240A">#REF!</definedName>
    <definedName name="_240B">#REF!</definedName>
    <definedName name="_241A">#REF!</definedName>
    <definedName name="_241B">#REF!</definedName>
    <definedName name="_242A">#REF!</definedName>
    <definedName name="_242B">#REF!</definedName>
    <definedName name="_243A">#REF!</definedName>
    <definedName name="_243B">#REF!</definedName>
    <definedName name="_244A">#REF!</definedName>
    <definedName name="_244B">#REF!</definedName>
    <definedName name="_24A005">#REF!</definedName>
    <definedName name="_24B_0__123Graph_XGráfico" hidden="1">#REF!</definedName>
    <definedName name="_250A">#REF!</definedName>
    <definedName name="_250B">#REF!</definedName>
    <definedName name="_251A">#REF!</definedName>
    <definedName name="_251B">#REF!</definedName>
    <definedName name="_252A">#REF!</definedName>
    <definedName name="_252B">#REF!</definedName>
    <definedName name="_253A">#REF!</definedName>
    <definedName name="_253B">#REF!</definedName>
    <definedName name="_254A">#REF!</definedName>
    <definedName name="_254B">#REF!</definedName>
    <definedName name="_255A">#REF!</definedName>
    <definedName name="_255B">#REF!</definedName>
    <definedName name="_260A">#REF!</definedName>
    <definedName name="_260B">#REF!</definedName>
    <definedName name="_261A">#REF!</definedName>
    <definedName name="_261B">#REF!</definedName>
    <definedName name="_262A">#REF!</definedName>
    <definedName name="_262B">#REF!</definedName>
    <definedName name="_263A">#REF!</definedName>
    <definedName name="_263B">#REF!</definedName>
    <definedName name="_264A">#REF!</definedName>
    <definedName name="_264B">#REF!</definedName>
    <definedName name="_265A">#REF!</definedName>
    <definedName name="_265B">#REF!</definedName>
    <definedName name="_266A">#REF!</definedName>
    <definedName name="_266B">#REF!</definedName>
    <definedName name="_270A">#REF!</definedName>
    <definedName name="_270B">#REF!</definedName>
    <definedName name="_271A">#REF!</definedName>
    <definedName name="_271B">#REF!</definedName>
    <definedName name="_272A">#REF!</definedName>
    <definedName name="_272B">#REF!</definedName>
    <definedName name="_273A">#REF!</definedName>
    <definedName name="_273B">#REF!</definedName>
    <definedName name="_274A">#REF!</definedName>
    <definedName name="_274B">#REF!</definedName>
    <definedName name="_275A">#REF!</definedName>
    <definedName name="_275B">#REF!</definedName>
    <definedName name="_27A006">#REF!</definedName>
    <definedName name="_27A010">#REF!</definedName>
    <definedName name="_27A013">#REF!</definedName>
    <definedName name="_27A017">#REF!</definedName>
    <definedName name="_27A022">#REF!</definedName>
    <definedName name="_27A053">#REF!</definedName>
    <definedName name="_27A068">#REF!</definedName>
    <definedName name="_27A136">#REF!</definedName>
    <definedName name="_27A140">#REF!</definedName>
    <definedName name="_27A154">#REF!</definedName>
    <definedName name="_27A189">#REF!</definedName>
    <definedName name="_27A223">#REF!</definedName>
    <definedName name="_27A224">#REF!</definedName>
    <definedName name="_27A225">#REF!</definedName>
    <definedName name="_27A227">#REF!</definedName>
    <definedName name="_27A229">#REF!</definedName>
    <definedName name="_27A236">#REF!</definedName>
    <definedName name="_27A237">#REF!</definedName>
    <definedName name="_27A238">#REF!</definedName>
    <definedName name="_27A239">#REF!</definedName>
    <definedName name="_27A240">#REF!</definedName>
    <definedName name="_27A241">#REF!</definedName>
    <definedName name="_27A242">#REF!</definedName>
    <definedName name="_27A243">#REF!</definedName>
    <definedName name="_27A244">#REF!</definedName>
    <definedName name="_27A247">#REF!</definedName>
    <definedName name="_27A252">#REF!</definedName>
    <definedName name="_27A256">#REF!</definedName>
    <definedName name="_27A257">#REF!</definedName>
    <definedName name="_27A258">#REF!</definedName>
    <definedName name="_27A259">#REF!</definedName>
    <definedName name="_27A260">#REF!</definedName>
    <definedName name="_27A268">#REF!</definedName>
    <definedName name="_27A269">#REF!</definedName>
    <definedName name="_27A274">#REF!</definedName>
    <definedName name="_27A276">#REF!</definedName>
    <definedName name="_27A282">#REF!</definedName>
    <definedName name="_27A287">#REF!</definedName>
    <definedName name="_27A288">#REF!</definedName>
    <definedName name="_27A289">#REF!</definedName>
    <definedName name="_27A293">#REF!</definedName>
    <definedName name="_27A294">#REF!</definedName>
    <definedName name="_27A299">#REF!</definedName>
    <definedName name="_27A308">#REF!</definedName>
    <definedName name="_27A311">#REF!</definedName>
    <definedName name="_27A341">#REF!</definedName>
    <definedName name="_27A344">#REF!</definedName>
    <definedName name="_27A350">#REF!</definedName>
    <definedName name="_27A357">#REF!</definedName>
    <definedName name="_27A372">#REF!</definedName>
    <definedName name="_27A373">#REF!</definedName>
    <definedName name="_27A397">#REF!</definedName>
    <definedName name="_27A399">#REF!</definedName>
    <definedName name="_27A404">#REF!</definedName>
    <definedName name="_27A469">#REF!</definedName>
    <definedName name="_27A472">#REF!</definedName>
    <definedName name="_27A584">#REF!</definedName>
    <definedName name="_27A585">#REF!</definedName>
    <definedName name="_27A586">#REF!</definedName>
    <definedName name="_27A595">#REF!</definedName>
    <definedName name="_280A">#REF!</definedName>
    <definedName name="_280B">#REF!</definedName>
    <definedName name="_281A">#REF!</definedName>
    <definedName name="_281B">#REF!</definedName>
    <definedName name="_282A">#REF!</definedName>
    <definedName name="_282B">#REF!</definedName>
    <definedName name="_283A">#REF!</definedName>
    <definedName name="_283B">#REF!</definedName>
    <definedName name="_284A">#REF!</definedName>
    <definedName name="_284B">#REF!</definedName>
    <definedName name="_285A">#REF!</definedName>
    <definedName name="_285B">#REF!</definedName>
    <definedName name="_290A">#REF!</definedName>
    <definedName name="_290B">#REF!</definedName>
    <definedName name="_291A">#REF!</definedName>
    <definedName name="_291B">#REF!</definedName>
    <definedName name="_292A">#REF!</definedName>
    <definedName name="_292B">#REF!</definedName>
    <definedName name="_293A">#REF!</definedName>
    <definedName name="_293B">#REF!</definedName>
    <definedName name="_3___123Graph_XGráfico_4A" hidden="1">#REF!</definedName>
    <definedName name="_3__123Graph_CCart_Utilidad" hidden="1">#REF!</definedName>
    <definedName name="_30B____123Graph_XGráfico" hidden="1">#REF!</definedName>
    <definedName name="_31B_0__123Graph_XGráfico" hidden="1">#REF!</definedName>
    <definedName name="_3ane_o10">#REF!</definedName>
    <definedName name="_4___123Graph_AGráfico_4A" hidden="1">#REF!</definedName>
    <definedName name="_4__123Graph_AGráfico_4A" hidden="1">#REF!</definedName>
    <definedName name="_4__123Graph_LBL_ACart_Utilidad" hidden="1">#REF!</definedName>
    <definedName name="_4201A">#REF!</definedName>
    <definedName name="_4201B">#REF!</definedName>
    <definedName name="_4202A">#REF!</definedName>
    <definedName name="_4202B">#REF!</definedName>
    <definedName name="_4203A">#REF!</definedName>
    <definedName name="_4203B">#REF!</definedName>
    <definedName name="_4204A">#REF!</definedName>
    <definedName name="_4204B">#REF!</definedName>
    <definedName name="_4206A">#REF!</definedName>
    <definedName name="_4206B">#REF!</definedName>
    <definedName name="_4207A">#REF!</definedName>
    <definedName name="_4207B">#REF!</definedName>
    <definedName name="_4208A">#REF!</definedName>
    <definedName name="_4208B">#REF!</definedName>
    <definedName name="_4209A">#REF!</definedName>
    <definedName name="_4209B">#REF!</definedName>
    <definedName name="_4210A">#REF!</definedName>
    <definedName name="_4210B">#REF!</definedName>
    <definedName name="_4211A">#REF!</definedName>
    <definedName name="_4211B">#REF!</definedName>
    <definedName name="_4212A">#REF!</definedName>
    <definedName name="_4212B">#REF!</definedName>
    <definedName name="_4221A">#REF!</definedName>
    <definedName name="_4221B">#REF!</definedName>
    <definedName name="_4222A">#REF!</definedName>
    <definedName name="_4222B">#REF!</definedName>
    <definedName name="_4231A">#REF!</definedName>
    <definedName name="_4231B">#REF!</definedName>
    <definedName name="_4232A">#REF!</definedName>
    <definedName name="_4232B">#REF!</definedName>
    <definedName name="_4234A">#REF!</definedName>
    <definedName name="_4234B">#REF!</definedName>
    <definedName name="_4235A">#REF!</definedName>
    <definedName name="_4235B">#REF!</definedName>
    <definedName name="_4236A">#REF!</definedName>
    <definedName name="_4236B">#REF!</definedName>
    <definedName name="_4240A">#REF!</definedName>
    <definedName name="_4240B">#REF!</definedName>
    <definedName name="_4243A">#REF!</definedName>
    <definedName name="_4245A">#REF!</definedName>
    <definedName name="_4245B">#REF!</definedName>
    <definedName name="_4246A">#REF!</definedName>
    <definedName name="_4246B">#REF!</definedName>
    <definedName name="_4251A">#REF!</definedName>
    <definedName name="_4251B">#REF!</definedName>
    <definedName name="_4251C">#REF!</definedName>
    <definedName name="_4252A">#REF!</definedName>
    <definedName name="_4252B">#REF!</definedName>
    <definedName name="_4255A">#REF!</definedName>
    <definedName name="_4255B">#REF!</definedName>
    <definedName name="_4257A">#REF!</definedName>
    <definedName name="_4257B">#REF!</definedName>
    <definedName name="_4262A">#REF!</definedName>
    <definedName name="_4262B">#REF!</definedName>
    <definedName name="_4265A">#REF!</definedName>
    <definedName name="_4265B">#REF!</definedName>
    <definedName name="_4270A">#REF!</definedName>
    <definedName name="_4270B">#REF!</definedName>
    <definedName name="_4283A">#REF!</definedName>
    <definedName name="_4283B">#REF!</definedName>
    <definedName name="_4290A">#REF!</definedName>
    <definedName name="_4290B">#REF!</definedName>
    <definedName name="_4294A">#REF!</definedName>
    <definedName name="_4294B">#REF!</definedName>
    <definedName name="_4298A">#REF!</definedName>
    <definedName name="_4298B">#REF!</definedName>
    <definedName name="_5___123Graph_AGráfico_4A" hidden="1">#REF!</definedName>
    <definedName name="_5___123Graph_BGráfico_4A" hidden="1">#REF!</definedName>
    <definedName name="_5__123Graph_BGráfico_4A" hidden="1">#REF!</definedName>
    <definedName name="_5__123Graph_LBL_BCart_Utilidad" hidden="1">#REF!</definedName>
    <definedName name="_6___123Graph_BGráfico_4A" hidden="1">#REF!</definedName>
    <definedName name="_6___123Graph_XGráfico_4A" hidden="1">#REF!</definedName>
    <definedName name="_6__123Graph_LBL_CCart_Utilidad" hidden="1">#REF!</definedName>
    <definedName name="_6__123Graph_XGráfico_4A" hidden="1">#REF!</definedName>
    <definedName name="_7___123Graph_XGráfico_4A" hidden="1">#REF!</definedName>
    <definedName name="_7__123Graph_AGráfico_4A" hidden="1">#REF!</definedName>
    <definedName name="_7__123Graph_XCart_Utilidad" hidden="1">#REF!</definedName>
    <definedName name="_7_4_0__123Grap" hidden="1">#REF!</definedName>
    <definedName name="_8__123Graph_AGráfico_4A" hidden="1">#REF!</definedName>
    <definedName name="_8__123Graph_BGráfico_4A" hidden="1">#REF!</definedName>
    <definedName name="_8_B_0__123Graph_XGráfico" hidden="1">#REF!</definedName>
    <definedName name="_9__123Graph_BGráfico_4A" hidden="1">#REF!</definedName>
    <definedName name="_9__123Graph_XGráfico_4A" hidden="1">#REF!</definedName>
    <definedName name="_9_4____123Grap" hidden="1">#REF!</definedName>
    <definedName name="_911A">#REF!</definedName>
    <definedName name="_912A">#REF!</definedName>
    <definedName name="_921A">#REF!</definedName>
    <definedName name="_922A">#REF!</definedName>
    <definedName name="_a1" hidden="1">{"TAB1",#N/A,TRUE,"GENERAL";"TAB2",#N/A,TRUE,"GENERAL";"TAB3",#N/A,TRUE,"GENERAL";"TAB4",#N/A,TRUE,"GENERAL";"TAB5",#N/A,TRUE,"GENERAL"}</definedName>
    <definedName name="_a1_1" hidden="1">{"TAB1",#N/A,TRUE,"GENERAL";"TAB2",#N/A,TRUE,"GENERAL";"TAB3",#N/A,TRUE,"GENERAL";"TAB4",#N/A,TRUE,"GENERAL";"TAB5",#N/A,TRUE,"GENERAL"}</definedName>
    <definedName name="_A17000">#REF!</definedName>
    <definedName name="_A20000">#REF!</definedName>
    <definedName name="_A251140">#REF!</definedName>
    <definedName name="_A251150">#REF!</definedName>
    <definedName name="_a3" hidden="1">{"TAB1",#N/A,TRUE,"GENERAL";"TAB2",#N/A,TRUE,"GENERAL";"TAB3",#N/A,TRUE,"GENERAL";"TAB4",#N/A,TRUE,"GENERAL";"TAB5",#N/A,TRUE,"GENERAL"}</definedName>
    <definedName name="_a3_1" hidden="1">{"TAB1",#N/A,TRUE,"GENERAL";"TAB2",#N/A,TRUE,"GENERAL";"TAB3",#N/A,TRUE,"GENERAL";"TAB4",#N/A,TRUE,"GENERAL";"TAB5",#N/A,TRUE,"GENERAL"}</definedName>
    <definedName name="_A30000">#REF!</definedName>
    <definedName name="_a4" hidden="1">{"via1",#N/A,TRUE,"general";"via2",#N/A,TRUE,"general";"via3",#N/A,TRUE,"general"}</definedName>
    <definedName name="_a4_1" hidden="1">{"via1",#N/A,TRUE,"general";"via2",#N/A,TRUE,"general";"via3",#N/A,TRUE,"general"}</definedName>
    <definedName name="_a5" hidden="1">{"TAB1",#N/A,TRUE,"GENERAL";"TAB2",#N/A,TRUE,"GENERAL";"TAB3",#N/A,TRUE,"GENERAL";"TAB4",#N/A,TRUE,"GENERAL";"TAB5",#N/A,TRUE,"GENERAL"}</definedName>
    <definedName name="_a5_1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6_1" hidden="1">{"TAB1",#N/A,TRUE,"GENERAL";"TAB2",#N/A,TRUE,"GENERAL";"TAB3",#N/A,TRUE,"GENERAL";"TAB4",#N/A,TRUE,"GENERAL";"TAB5",#N/A,TRUE,"GENERAL"}</definedName>
    <definedName name="_AAS1" hidden="1">{#N/A,#N/A,TRUE,"INGENIERIA";#N/A,#N/A,TRUE,"COMPRAS";#N/A,#N/A,TRUE,"DIRECCION";#N/A,#N/A,TRUE,"RESUMEN"}</definedName>
    <definedName name="_ABC1" hidden="1">{#N/A,#N/A,TRUE,"1842CWN0"}</definedName>
    <definedName name="_abc2" hidden="1">{#N/A,#N/A,TRUE,"1842CWN0"}</definedName>
    <definedName name="_AFC1">[6]INV!$A$25:$D$28</definedName>
    <definedName name="_AFC3">[6]INV!$F$25:$I$28</definedName>
    <definedName name="_AFC5">[6]INV!$K$25:$N$28</definedName>
    <definedName name="_aiu2">[19]AIU!$J$105</definedName>
    <definedName name="_ALM1">#REF!</definedName>
    <definedName name="_AND1">#REF!</definedName>
    <definedName name="_ane7" localSheetId="2">[13]!_xlbgnm.ane7</definedName>
    <definedName name="_ane7">[13]!_xlbgnm.ane7</definedName>
    <definedName name="_ane8" localSheetId="2">[13]!_xlbgnm.ane8</definedName>
    <definedName name="_ane8">[13]!_xlbgnm.ane8</definedName>
    <definedName name="_APU221">#REF!</definedName>
    <definedName name="_APU465" localSheetId="2">[24]!absc</definedName>
    <definedName name="_APU465">[24]!absc</definedName>
    <definedName name="_Atp2">[20]EMPRESA!$F$22</definedName>
    <definedName name="_AtRisk_SimSetting_AutomaticallyGenerateReports" hidden="1">FALSE</definedName>
    <definedName name="_AtRisk_SimSetting_AutomaticResultsDisplayMode" hidden="1">0</definedName>
    <definedName name="_AtRisk_SimSetting_ConvergenceConfidenceLevel" hidden="1">0.95</definedName>
    <definedName name="_AtRisk_SimSetting_ConvergencePercentileToTest" hidden="1">0.9</definedName>
    <definedName name="_AtRisk_SimSetting_ConvergencePerformMeanTest" hidden="1">TRUE</definedName>
    <definedName name="_AtRisk_SimSetting_ConvergencePerformPercentileTest" hidden="1">FALSE</definedName>
    <definedName name="_AtRisk_SimSetting_ConvergencePerformStdDeviationTest" hidden="1">FALSE</definedName>
    <definedName name="_AtRisk_SimSetting_ConvergenceTestAllOutputs" hidden="1">TRUE</definedName>
    <definedName name="_AtRisk_SimSetting_ConvergenceTestingPeriod" hidden="1">100</definedName>
    <definedName name="_AtRisk_SimSetting_ConvergenceTolerance" hidden="1">0.03</definedName>
    <definedName name="_AtRisk_SimSetting_LiveUpdate" hidden="1">TRUE</definedName>
    <definedName name="_AtRisk_SimSetting_LiveUpdatePeriod" hidden="1">-1</definedName>
    <definedName name="_AtRisk_SimSetting_RandomNumberGenerator" hidden="1">0</definedName>
    <definedName name="_AtRisk_SimSetting_ReportsList" hidden="1">17</definedName>
    <definedName name="_AtRisk_SimSetting_SimNameCount" hidden="1">0</definedName>
    <definedName name="_AtRisk_SimSetting_SmartSensitivityAnalysisEnabled" hidden="1">TRUE</definedName>
    <definedName name="_AtRisk_SimSetting_StatisticFunctionUpdating" hidden="1">1</definedName>
    <definedName name="_AtRisk_SimSetting_StdRecalcBehavior" hidden="1">0</definedName>
    <definedName name="_AtRisk_SimSetting_StdRecalcWithoutRiskStatic" hidden="1">0</definedName>
    <definedName name="_AtRisk_SimSetting_StdRecalcWithoutRiskStaticPercentile" hidden="1">0.5</definedName>
    <definedName name="_b">#REF!</definedName>
    <definedName name="_b2" hidden="1">{"TAB1",#N/A,TRUE,"GENERAL";"TAB2",#N/A,TRUE,"GENERAL";"TAB3",#N/A,TRUE,"GENERAL";"TAB4",#N/A,TRUE,"GENERAL";"TAB5",#N/A,TRUE,"GENERAL"}</definedName>
    <definedName name="_b2_1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3_1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4_1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5_1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6_1" hidden="1">{"TAB1",#N/A,TRUE,"GENERAL";"TAB2",#N/A,TRUE,"GENERAL";"TAB3",#N/A,TRUE,"GENERAL";"TAB4",#N/A,TRUE,"GENERAL";"TAB5",#N/A,TRUE,"GENERAL"}</definedName>
    <definedName name="_b7" hidden="1">{"via1",#N/A,TRUE,"general";"via2",#N/A,TRUE,"general";"via3",#N/A,TRUE,"general"}</definedName>
    <definedName name="_b7_1" hidden="1">{"via1",#N/A,TRUE,"general";"via2",#N/A,TRUE,"general";"via3",#N/A,TRUE,"general"}</definedName>
    <definedName name="_b8" hidden="1">{"via1",#N/A,TRUE,"general";"via2",#N/A,TRUE,"general";"via3",#N/A,TRUE,"general"}</definedName>
    <definedName name="_b8_1" hidden="1">{"via1",#N/A,TRUE,"general";"via2",#N/A,TRUE,"general";"via3",#N/A,TRUE,"general"}</definedName>
    <definedName name="_bb9" hidden="1">{"TAB1",#N/A,TRUE,"GENERAL";"TAB2",#N/A,TRUE,"GENERAL";"TAB3",#N/A,TRUE,"GENERAL";"TAB4",#N/A,TRUE,"GENERAL";"TAB5",#N/A,TRUE,"GENERAL"}</definedName>
    <definedName name="_bb9_1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b5_1" hidden="1">{"TAB1",#N/A,TRUE,"GENERAL";"TAB2",#N/A,TRUE,"GENERAL";"TAB3",#N/A,TRUE,"GENERAL";"TAB4",#N/A,TRUE,"GENERAL";"TAB5",#N/A,TRUE,"GENERAL"}</definedName>
    <definedName name="_BGC1">[6]INV!$A$5:$D$8</definedName>
    <definedName name="_BGC3">[6]INV!$F$5:$I$8</definedName>
    <definedName name="_BGC5">[6]INV!$K$5:$N$8</definedName>
    <definedName name="_c">#REF!</definedName>
    <definedName name="_CAC1">[6]INV!$A$19:$D$22</definedName>
    <definedName name="_CAC3">[6]INV!$F$19:$I$22</definedName>
    <definedName name="_CAC5">[6]INV!$K$19:$N$22</definedName>
    <definedName name="_CHD1045">[15]APU!#REF!</definedName>
    <definedName name="_CHD1090">[15]APU!#REF!</definedName>
    <definedName name="_CHD1245">[15]APU!#REF!</definedName>
    <definedName name="_CHD1290">[15]APU!#REF!</definedName>
    <definedName name="_CHD445">[15]APU!#REF!</definedName>
    <definedName name="_CHD490">[15]APU!#REF!</definedName>
    <definedName name="_CHD645">[15]APU!#REF!</definedName>
    <definedName name="_CHD690">[15]APU!#REF!</definedName>
    <definedName name="_CHD845">[15]APU!#REF!</definedName>
    <definedName name="_CHD890">[15]APU!#REF!</definedName>
    <definedName name="_Cod1">#REF!</definedName>
    <definedName name="_COM1">#REF!</definedName>
    <definedName name="_COM10">#REF!</definedName>
    <definedName name="_COM11">#REF!</definedName>
    <definedName name="_COM12">#REF!</definedName>
    <definedName name="_COM13">#REF!</definedName>
    <definedName name="_COM14">#REF!</definedName>
    <definedName name="_COM15">#REF!</definedName>
    <definedName name="_COM16">#REF!</definedName>
    <definedName name="_COM17">#REF!</definedName>
    <definedName name="_COM18">#REF!</definedName>
    <definedName name="_COM19">#REF!</definedName>
    <definedName name="_COM2">#REF!</definedName>
    <definedName name="_COM20">#REF!</definedName>
    <definedName name="_COM21">#REF!</definedName>
    <definedName name="_COM3">#REF!</definedName>
    <definedName name="_COM4">#REF!</definedName>
    <definedName name="_COM5">#REF!</definedName>
    <definedName name="_COM6">#REF!</definedName>
    <definedName name="_COM7">#REF!</definedName>
    <definedName name="_COM8">#REF!</definedName>
    <definedName name="_COM9">#REF!</definedName>
    <definedName name="_DCI1">[11]Tablas!#REF!</definedName>
    <definedName name="_DDS1">[11]Tablas!#REF!</definedName>
    <definedName name="_DGO1">[11]Tablas!#REF!</definedName>
    <definedName name="_DGP1">[11]Tablas!#REF!</definedName>
    <definedName name="_DIJ1">[11]Tablas!#REF!</definedName>
    <definedName name="_Dist_Bin" hidden="1">#REF!</definedName>
    <definedName name="_Dist_Values" hidden="1">#REF!</definedName>
    <definedName name="_DPI1">[11]Tablas!#REF!</definedName>
    <definedName name="_DPY1">[11]Tablas!#REF!</definedName>
    <definedName name="_DRI1">[11]Tablas!#REF!</definedName>
    <definedName name="_DRL1">[11]Tablas!#REF!</definedName>
    <definedName name="_DSP1">[11]Tablas!#REF!</definedName>
    <definedName name="_e">#REF!</definedName>
    <definedName name="_e_6">#NAME?</definedName>
    <definedName name="_e_7">#NAME?</definedName>
    <definedName name="_e_8">#NAME?</definedName>
    <definedName name="_ECP1">[11]Tablas!#REF!</definedName>
    <definedName name="_EMC2">[15]APU!$J$1594</definedName>
    <definedName name="_EMC4">[15]APU!$J$1646</definedName>
    <definedName name="_ENE16" hidden="1">{#N/A,#N/A,FALSE,"Hoja1";#N/A,#N/A,FALSE,"Hoja2"}</definedName>
    <definedName name="_EST1">#REF!</definedName>
    <definedName name="_EST10">#REF!</definedName>
    <definedName name="_EST11">#REF!</definedName>
    <definedName name="_EST12">#REF!</definedName>
    <definedName name="_EST13">#REF!</definedName>
    <definedName name="_EST14">#REF!</definedName>
    <definedName name="_EST15">#REF!</definedName>
    <definedName name="_EST16">#REF!</definedName>
    <definedName name="_EST17">#REF!</definedName>
    <definedName name="_EST18">#REF!</definedName>
    <definedName name="_EST19">#REF!</definedName>
    <definedName name="_EST2">#REF!</definedName>
    <definedName name="_EST23">#REF!</definedName>
    <definedName name="_EST3">#REF!</definedName>
    <definedName name="_EST4">#REF!</definedName>
    <definedName name="_EST5">#REF!</definedName>
    <definedName name="_EST6">#REF!</definedName>
    <definedName name="_EST7">#REF!</definedName>
    <definedName name="_EST8">#REF!</definedName>
    <definedName name="_EST9">#REF!</definedName>
    <definedName name="_EXC1">#REF!</definedName>
    <definedName name="_EXC10">#REF!</definedName>
    <definedName name="_EXC11">#REF!</definedName>
    <definedName name="_EXC12">#REF!</definedName>
    <definedName name="_EXC2">#REF!</definedName>
    <definedName name="_EXC3">#REF!</definedName>
    <definedName name="_EXC4">#REF!</definedName>
    <definedName name="_EXC5">#REF!</definedName>
    <definedName name="_EXC6">#REF!</definedName>
    <definedName name="_EXC7">#REF!</definedName>
    <definedName name="_EXC8">#REF!</definedName>
    <definedName name="_EXC9">#REF!</definedName>
    <definedName name="_F">[0]!ERR</definedName>
    <definedName name="_F_1">#NAME?</definedName>
    <definedName name="_F_2">#NAME?</definedName>
    <definedName name="_F_4">#NAME?</definedName>
    <definedName name="_F_6">#NAME?</definedName>
    <definedName name="_F_7">#NAME?</definedName>
    <definedName name="_F_8">#NAME?</definedName>
    <definedName name="_F10">#REF!</definedName>
    <definedName name="_F4" hidden="1">{"SUMINISTRO E INSTALACIÓN CANALETAS L=7.50"}</definedName>
    <definedName name="_FC">#REF!</definedName>
    <definedName name="_ff2005">#N/A</definedName>
    <definedName name="_ff2005_1">#NAME?</definedName>
    <definedName name="_ff2005_2">#NAME?</definedName>
    <definedName name="_ff2005_4">#NAME?</definedName>
    <definedName name="_ff2005_6">#NAME?</definedName>
    <definedName name="_ff2005_7">#NAME?</definedName>
    <definedName name="_ff2005_8">#NAME?</definedName>
    <definedName name="_Fill" hidden="1">#REF!</definedName>
    <definedName name="_xlnm._FilterDatabase" hidden="1">#REF!</definedName>
    <definedName name="_FIN1">"E39"</definedName>
    <definedName name="_FIN2">"F39"</definedName>
    <definedName name="_FS01">[0]!ERR</definedName>
    <definedName name="_FS01_1">#NAME?</definedName>
    <definedName name="_FS01_2">#NAME?</definedName>
    <definedName name="_FS01_4">#NAME?</definedName>
    <definedName name="_FS01_6">#NAME?</definedName>
    <definedName name="_FS01_7">#NAME?</definedName>
    <definedName name="_FS01_8">#NAME?</definedName>
    <definedName name="_G1">#N/A</definedName>
    <definedName name="_g2" hidden="1">{"TAB1",#N/A,TRUE,"GENERAL";"TAB2",#N/A,TRUE,"GENERAL";"TAB3",#N/A,TRUE,"GENERAL";"TAB4",#N/A,TRUE,"GENERAL";"TAB5",#N/A,TRUE,"GENERAL"}</definedName>
    <definedName name="_g2_1" hidden="1">{"TAB1",#N/A,TRUE,"GENERAL";"TAB2",#N/A,TRUE,"GENERAL";"TAB3",#N/A,TRUE,"GENERAL";"TAB4",#N/A,TRUE,"GENERAL";"TAB5",#N/A,TRUE,"GENERAL"}</definedName>
    <definedName name="_g3" hidden="1">{"via1",#N/A,TRUE,"general";"via2",#N/A,TRUE,"general";"via3",#N/A,TRUE,"general"}</definedName>
    <definedName name="_g3_1" hidden="1">{"via1",#N/A,TRUE,"general";"via2",#N/A,TRUE,"general";"via3",#N/A,TRUE,"general"}</definedName>
    <definedName name="_g4" hidden="1">{"via1",#N/A,TRUE,"general";"via2",#N/A,TRUE,"general";"via3",#N/A,TRUE,"general"}</definedName>
    <definedName name="_g4_1" hidden="1">{"via1",#N/A,TRUE,"general";"via2",#N/A,TRUE,"general";"via3",#N/A,TRUE,"general"}</definedName>
    <definedName name="_g5" hidden="1">{"via1",#N/A,TRUE,"general";"via2",#N/A,TRUE,"general";"via3",#N/A,TRUE,"general"}</definedName>
    <definedName name="_g5_1" hidden="1">{"via1",#N/A,TRUE,"general";"via2",#N/A,TRUE,"general";"via3",#N/A,TRUE,"general"}</definedName>
    <definedName name="_g6" hidden="1">{"via1",#N/A,TRUE,"general";"via2",#N/A,TRUE,"general";"via3",#N/A,TRUE,"general"}</definedName>
    <definedName name="_g6_1" hidden="1">{"via1",#N/A,TRUE,"general";"via2",#N/A,TRUE,"general";"via3",#N/A,TRUE,"general"}</definedName>
    <definedName name="_g7" hidden="1">{"TAB1",#N/A,TRUE,"GENERAL";"TAB2",#N/A,TRUE,"GENERAL";"TAB3",#N/A,TRUE,"GENERAL";"TAB4",#N/A,TRUE,"GENERAL";"TAB5",#N/A,TRUE,"GENERAL"}</definedName>
    <definedName name="_g7_1" hidden="1">{"TAB1",#N/A,TRUE,"GENERAL";"TAB2",#N/A,TRUE,"GENERAL";"TAB3",#N/A,TRUE,"GENERAL";"TAB4",#N/A,TRUE,"GENERAL";"TAB5",#N/A,TRUE,"GENERAL"}</definedName>
    <definedName name="_GR1" hidden="1">{"TAB1",#N/A,TRUE,"GENERAL";"TAB2",#N/A,TRUE,"GENERAL";"TAB3",#N/A,TRUE,"GENERAL";"TAB4",#N/A,TRUE,"GENERAL";"TAB5",#N/A,TRUE,"GENERAL"}</definedName>
    <definedName name="_GR1_1" hidden="1">{"TAB1",#N/A,TRUE,"GENERAL";"TAB2",#N/A,TRUE,"GENERAL";"TAB3",#N/A,TRUE,"GENERAL";"TAB4",#N/A,TRUE,"GENERAL";"TAB5",#N/A,TRUE,"GENERAL"}</definedName>
    <definedName name="_gtr4" hidden="1">{"via1",#N/A,TRUE,"general";"via2",#N/A,TRUE,"general";"via3",#N/A,TRUE,"general"}</definedName>
    <definedName name="_gtr4_1" hidden="1">{"via1",#N/A,TRUE,"general";"via2",#N/A,TRUE,"general";"via3",#N/A,TRUE,"general"}</definedName>
    <definedName name="_h2" hidden="1">{"via1",#N/A,TRUE,"general";"via2",#N/A,TRUE,"general";"via3",#N/A,TRUE,"general"}</definedName>
    <definedName name="_h2_1" hidden="1">{"via1",#N/A,TRUE,"general";"via2",#N/A,TRUE,"general";"via3",#N/A,TRUE,"general"}</definedName>
    <definedName name="_h3" hidden="1">{"via1",#N/A,TRUE,"general";"via2",#N/A,TRUE,"general";"via3",#N/A,TRUE,"general"}</definedName>
    <definedName name="_h3_1" hidden="1">{"via1",#N/A,TRUE,"general";"via2",#N/A,TRUE,"general";"via3",#N/A,TRUE,"general"}</definedName>
    <definedName name="_h4" hidden="1">{"TAB1",#N/A,TRUE,"GENERAL";"TAB2",#N/A,TRUE,"GENERAL";"TAB3",#N/A,TRUE,"GENERAL";"TAB4",#N/A,TRUE,"GENERAL";"TAB5",#N/A,TRUE,"GENERAL"}</definedName>
    <definedName name="_h4_1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5_1" hidden="1">{"TAB1",#N/A,TRUE,"GENERAL";"TAB2",#N/A,TRUE,"GENERAL";"TAB3",#N/A,TRUE,"GENERAL";"TAB4",#N/A,TRUE,"GENERAL";"TAB5",#N/A,TRUE,"GENERAL"}</definedName>
    <definedName name="_h6" hidden="1">{"via1",#N/A,TRUE,"general";"via2",#N/A,TRUE,"general";"via3",#N/A,TRUE,"general"}</definedName>
    <definedName name="_h6_1" hidden="1">{"via1",#N/A,TRUE,"general";"via2",#N/A,TRUE,"general";"via3",#N/A,TRUE,"general"}</definedName>
    <definedName name="_h7" hidden="1">{"TAB1",#N/A,TRUE,"GENERAL";"TAB2",#N/A,TRUE,"GENERAL";"TAB3",#N/A,TRUE,"GENERAL";"TAB4",#N/A,TRUE,"GENERAL";"TAB5",#N/A,TRUE,"GENERAL"}</definedName>
    <definedName name="_h7_1" hidden="1">{"TAB1",#N/A,TRUE,"GENERAL";"TAB2",#N/A,TRUE,"GENERAL";"TAB3",#N/A,TRUE,"GENERAL";"TAB4",#N/A,TRUE,"GENERAL";"TAB5",#N/A,TRUE,"GENERAL"}</definedName>
    <definedName name="_h8" hidden="1">{"via1",#N/A,TRUE,"general";"via2",#N/A,TRUE,"general";"via3",#N/A,TRUE,"general"}</definedName>
    <definedName name="_h8_1" hidden="1">{"via1",#N/A,TRUE,"general";"via2",#N/A,TRUE,"general";"via3",#N/A,TRUE,"general"}</definedName>
    <definedName name="_hfh7" hidden="1">{"via1",#N/A,TRUE,"general";"via2",#N/A,TRUE,"general";"via3",#N/A,TRUE,"general"}</definedName>
    <definedName name="_hfh7_1" hidden="1">{"via1",#N/A,TRUE,"general";"via2",#N/A,TRUE,"general";"via3",#N/A,TRUE,"general"}</definedName>
    <definedName name="_hhg1" hidden="1">{#N/A,#N/A,TRUE,"1842CWN0"}</definedName>
    <definedName name="_i">#REF!</definedName>
    <definedName name="_i4" hidden="1">{"via1",#N/A,TRUE,"general";"via2",#N/A,TRUE,"general";"via3",#N/A,TRUE,"general"}</definedName>
    <definedName name="_i4_1" hidden="1">{"via1",#N/A,TRUE,"general";"via2",#N/A,TRUE,"general";"via3",#N/A,TRUE,"general"}</definedName>
    <definedName name="_i5" hidden="1">{"TAB1",#N/A,TRUE,"GENERAL";"TAB2",#N/A,TRUE,"GENERAL";"TAB3",#N/A,TRUE,"GENERAL";"TAB4",#N/A,TRUE,"GENERAL";"TAB5",#N/A,TRUE,"GENERAL"}</definedName>
    <definedName name="_i5_1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6_1" hidden="1">{"TAB1",#N/A,TRUE,"GENERAL";"TAB2",#N/A,TRUE,"GENERAL";"TAB3",#N/A,TRUE,"GENERAL";"TAB4",#N/A,TRUE,"GENERAL";"TAB5",#N/A,TRUE,"GENERAL"}</definedName>
    <definedName name="_i7" hidden="1">{"via1",#N/A,TRUE,"general";"via2",#N/A,TRUE,"general";"via3",#N/A,TRUE,"general"}</definedName>
    <definedName name="_i7_1" hidden="1">{"via1",#N/A,TRUE,"general";"via2",#N/A,TRUE,"general";"via3",#N/A,TRUE,"general"}</definedName>
    <definedName name="_i77" hidden="1">{"TAB1",#N/A,TRUE,"GENERAL";"TAB2",#N/A,TRUE,"GENERAL";"TAB3",#N/A,TRUE,"GENERAL";"TAB4",#N/A,TRUE,"GENERAL";"TAB5",#N/A,TRUE,"GENERAL"}</definedName>
    <definedName name="_i77_1" hidden="1">{"TAB1",#N/A,TRUE,"GENERAL";"TAB2",#N/A,TRUE,"GENERAL";"TAB3",#N/A,TRUE,"GENERAL";"TAB4",#N/A,TRUE,"GENERAL";"TAB5",#N/A,TRUE,"GENERAL"}</definedName>
    <definedName name="_i8" hidden="1">{"via1",#N/A,TRUE,"general";"via2",#N/A,TRUE,"general";"via3",#N/A,TRUE,"general"}</definedName>
    <definedName name="_i8_1" hidden="1">{"via1",#N/A,TRUE,"general";"via2",#N/A,TRUE,"general";"via3",#N/A,TRUE,"general"}</definedName>
    <definedName name="_i9" hidden="1">{"TAB1",#N/A,TRUE,"GENERAL";"TAB2",#N/A,TRUE,"GENERAL";"TAB3",#N/A,TRUE,"GENERAL";"TAB4",#N/A,TRUE,"GENERAL";"TAB5",#N/A,TRUE,"GENERAL"}</definedName>
    <definedName name="_i9_1" hidden="1">{"TAB1",#N/A,TRUE,"GENERAL";"TAB2",#N/A,TRUE,"GENERAL";"TAB3",#N/A,TRUE,"GENERAL";"TAB4",#N/A,TRUE,"GENERAL";"TAB5",#N/A,TRUE,"GENERAL"}</definedName>
    <definedName name="_ICP1">[11]Tablas!#REF!</definedName>
    <definedName name="_IMP1">#REF!</definedName>
    <definedName name="_IPC2002">#REF!</definedName>
    <definedName name="_IVA1">#REF!</definedName>
    <definedName name="_jor2">#REF!</definedName>
    <definedName name="_jor3">#REF!</definedName>
    <definedName name="_k3" hidden="1">{"TAB1",#N/A,TRUE,"GENERAL";"TAB2",#N/A,TRUE,"GENERAL";"TAB3",#N/A,TRUE,"GENERAL";"TAB4",#N/A,TRUE,"GENERAL";"TAB5",#N/A,TRUE,"GENERAL"}</definedName>
    <definedName name="_k3_1" hidden="1">{"TAB1",#N/A,TRUE,"GENERAL";"TAB2",#N/A,TRUE,"GENERAL";"TAB3",#N/A,TRUE,"GENERAL";"TAB4",#N/A,TRUE,"GENERAL";"TAB5",#N/A,TRUE,"GENERAL"}</definedName>
    <definedName name="_k4" hidden="1">{"via1",#N/A,TRUE,"general";"via2",#N/A,TRUE,"general";"via3",#N/A,TRUE,"general"}</definedName>
    <definedName name="_k4_1" hidden="1">{"via1",#N/A,TRUE,"general";"via2",#N/A,TRUE,"general";"via3",#N/A,TRUE,"general"}</definedName>
    <definedName name="_k5" hidden="1">{"via1",#N/A,TRUE,"general";"via2",#N/A,TRUE,"general";"via3",#N/A,TRUE,"general"}</definedName>
    <definedName name="_k5_1" hidden="1">{"via1",#N/A,TRUE,"general";"via2",#N/A,TRUE,"general";"via3",#N/A,TRUE,"general"}</definedName>
    <definedName name="_k6" hidden="1">{"TAB1",#N/A,TRUE,"GENERAL";"TAB2",#N/A,TRUE,"GENERAL";"TAB3",#N/A,TRUE,"GENERAL";"TAB4",#N/A,TRUE,"GENERAL";"TAB5",#N/A,TRUE,"GENERAL"}</definedName>
    <definedName name="_k6_1" hidden="1">{"TAB1",#N/A,TRUE,"GENERAL";"TAB2",#N/A,TRUE,"GENERAL";"TAB3",#N/A,TRUE,"GENERAL";"TAB4",#N/A,TRUE,"GENERAL";"TAB5",#N/A,TRUE,"GENERAL"}</definedName>
    <definedName name="_k7" hidden="1">{"via1",#N/A,TRUE,"general";"via2",#N/A,TRUE,"general";"via3",#N/A,TRUE,"general"}</definedName>
    <definedName name="_k7_1" hidden="1">{"via1",#N/A,TRUE,"general";"via2",#N/A,TRUE,"general";"via3",#N/A,TRUE,"general"}</definedName>
    <definedName name="_k8" hidden="1">{"via1",#N/A,TRUE,"general";"via2",#N/A,TRUE,"general";"via3",#N/A,TRUE,"general"}</definedName>
    <definedName name="_k8_1" hidden="1">{"via1",#N/A,TRUE,"general";"via2",#N/A,TRUE,"general";"via3",#N/A,TRUE,"general"}</definedName>
    <definedName name="_k9" hidden="1">{"TAB1",#N/A,TRUE,"GENERAL";"TAB2",#N/A,TRUE,"GENERAL";"TAB3",#N/A,TRUE,"GENERAL";"TAB4",#N/A,TRUE,"GENERAL";"TAB5",#N/A,TRUE,"GENERAL"}</definedName>
    <definedName name="_k9_1" hidden="1">{"TAB1",#N/A,TRUE,"GENERAL";"TAB2",#N/A,TRUE,"GENERAL";"TAB3",#N/A,TRUE,"GENERAL";"TAB4",#N/A,TRUE,"GENERAL";"TAB5",#N/A,TRUE,"GENERAL"}</definedName>
    <definedName name="_key" hidden="1">#REF!</definedName>
    <definedName name="_Key1" hidden="1">#REF!</definedName>
    <definedName name="_Key11" hidden="1">[25]INST!#REF!</definedName>
    <definedName name="_Key2" hidden="1">#REF!</definedName>
    <definedName name="_Key21" hidden="1">#REF!</definedName>
    <definedName name="_key3" hidden="1">#REF!</definedName>
    <definedName name="_key31" hidden="1">#REF!</definedName>
    <definedName name="_kjk6" hidden="1">{"TAB1",#N/A,TRUE,"GENERAL";"TAB2",#N/A,TRUE,"GENERAL";"TAB3",#N/A,TRUE,"GENERAL";"TAB4",#N/A,TRUE,"GENERAL";"TAB5",#N/A,TRUE,"GENERAL"}</definedName>
    <definedName name="_kjk6_1" hidden="1">{"TAB1",#N/A,TRUE,"GENERAL";"TAB2",#N/A,TRUE,"GENERAL";"TAB3",#N/A,TRUE,"GENERAL";"TAB4",#N/A,TRUE,"GENERAL";"TAB5",#N/A,TRUE,"GENERAL"}</definedName>
    <definedName name="_lar03">#REF!</definedName>
    <definedName name="_LEY80">#REF!</definedName>
    <definedName name="_m">#REF!</definedName>
    <definedName name="_m3" hidden="1">{"via1",#N/A,TRUE,"general";"via2",#N/A,TRUE,"general";"via3",#N/A,TRUE,"general"}</definedName>
    <definedName name="_m3_1" hidden="1">{"via1",#N/A,TRUE,"general";"via2",#N/A,TRUE,"general";"via3",#N/A,TRUE,"general"}</definedName>
    <definedName name="_m4" hidden="1">{"TAB1",#N/A,TRUE,"GENERAL";"TAB2",#N/A,TRUE,"GENERAL";"TAB3",#N/A,TRUE,"GENERAL";"TAB4",#N/A,TRUE,"GENERAL";"TAB5",#N/A,TRUE,"GENERAL"}</definedName>
    <definedName name="_m4_1" hidden="1">{"TAB1",#N/A,TRUE,"GENERAL";"TAB2",#N/A,TRUE,"GENERAL";"TAB3",#N/A,TRUE,"GENERAL";"TAB4",#N/A,TRUE,"GENERAL";"TAB5",#N/A,TRUE,"GENERAL"}</definedName>
    <definedName name="_m5" hidden="1">{"via1",#N/A,TRUE,"general";"via2",#N/A,TRUE,"general";"via3",#N/A,TRUE,"general"}</definedName>
    <definedName name="_m5_1" hidden="1">{"via1",#N/A,TRUE,"general";"via2",#N/A,TRUE,"general";"via3",#N/A,TRUE,"general"}</definedName>
    <definedName name="_m6" hidden="1">{"TAB1",#N/A,TRUE,"GENERAL";"TAB2",#N/A,TRUE,"GENERAL";"TAB3",#N/A,TRUE,"GENERAL";"TAB4",#N/A,TRUE,"GENERAL";"TAB5",#N/A,TRUE,"GENERAL"}</definedName>
    <definedName name="_m6_1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7_1" hidden="1">{"TAB1",#N/A,TRUE,"GENERAL";"TAB2",#N/A,TRUE,"GENERAL";"TAB3",#N/A,TRUE,"GENERAL";"TAB4",#N/A,TRUE,"GENERAL";"TAB5",#N/A,TRUE,"GENERAL"}</definedName>
    <definedName name="_m8" hidden="1">{"via1",#N/A,TRUE,"general";"via2",#N/A,TRUE,"general";"via3",#N/A,TRUE,"general"}</definedName>
    <definedName name="_m8_1" hidden="1">{"via1",#N/A,TRUE,"general";"via2",#N/A,TRUE,"general";"via3",#N/A,TRUE,"general"}</definedName>
    <definedName name="_m9" hidden="1">{"via1",#N/A,TRUE,"general";"via2",#N/A,TRUE,"general";"via3",#N/A,TRUE,"general"}</definedName>
    <definedName name="_m9_1" hidden="1">{"via1",#N/A,TRUE,"general";"via2",#N/A,TRUE,"general";"via3",#N/A,TRUE,"general"}</definedName>
    <definedName name="_MA2">#REF!</definedName>
    <definedName name="_MAT1">#REF!</definedName>
    <definedName name="_ME247">#REF!</definedName>
    <definedName name="_ME26">#REF!</definedName>
    <definedName name="_ME35">#REF!</definedName>
    <definedName name="_MOD1">#REF!</definedName>
    <definedName name="_mov1" hidden="1">{#N/A,#N/A,FALSE,"Hoja1";#N/A,#N/A,FALSE,"Hoja2"}</definedName>
    <definedName name="_mun2">[22]PESOS!#REF!</definedName>
    <definedName name="_Mux2">#REF!</definedName>
    <definedName name="_Mux3">#REF!</definedName>
    <definedName name="_Muy1">#REF!</definedName>
    <definedName name="_Muy2">#REF!</definedName>
    <definedName name="_Muy3">#REF!</definedName>
    <definedName name="_n3" hidden="1">{"TAB1",#N/A,TRUE,"GENERAL";"TAB2",#N/A,TRUE,"GENERAL";"TAB3",#N/A,TRUE,"GENERAL";"TAB4",#N/A,TRUE,"GENERAL";"TAB5",#N/A,TRUE,"GENERAL"}</definedName>
    <definedName name="_n3_1" hidden="1">{"TAB1",#N/A,TRUE,"GENERAL";"TAB2",#N/A,TRUE,"GENERAL";"TAB3",#N/A,TRUE,"GENERAL";"TAB4",#N/A,TRUE,"GENERAL";"TAB5",#N/A,TRUE,"GENERAL"}</definedName>
    <definedName name="_n4" hidden="1">{"via1",#N/A,TRUE,"general";"via2",#N/A,TRUE,"general";"via3",#N/A,TRUE,"general"}</definedName>
    <definedName name="_n4_1" hidden="1">{"via1",#N/A,TRUE,"general";"via2",#N/A,TRUE,"general";"via3",#N/A,TRUE,"general"}</definedName>
    <definedName name="_n5" hidden="1">{"TAB1",#N/A,TRUE,"GENERAL";"TAB2",#N/A,TRUE,"GENERAL";"TAB3",#N/A,TRUE,"GENERAL";"TAB4",#N/A,TRUE,"GENERAL";"TAB5",#N/A,TRUE,"GENERAL"}</definedName>
    <definedName name="_n5_1" hidden="1">{"TAB1",#N/A,TRUE,"GENERAL";"TAB2",#N/A,TRUE,"GENERAL";"TAB3",#N/A,TRUE,"GENERAL";"TAB4",#N/A,TRUE,"GENERAL";"TAB5",#N/A,TRUE,"GENERAL"}</definedName>
    <definedName name="_NG1">#REF!</definedName>
    <definedName name="_NG2">#REF!</definedName>
    <definedName name="_NG3">#REF!</definedName>
    <definedName name="_NG4">#REF!</definedName>
    <definedName name="_nrf10">#REF!</definedName>
    <definedName name="_num10">#REF!</definedName>
    <definedName name="_num2">#REF!</definedName>
    <definedName name="_num3">#REF!</definedName>
    <definedName name="_num4">#REF!</definedName>
    <definedName name="_num5">#REF!</definedName>
    <definedName name="_num6">#REF!</definedName>
    <definedName name="_num7">#REF!</definedName>
    <definedName name="_num8">#REF!</definedName>
    <definedName name="_num9">#REF!</definedName>
    <definedName name="_nyn7" hidden="1">{"via1",#N/A,TRUE,"general";"via2",#N/A,TRUE,"general";"via3",#N/A,TRUE,"general"}</definedName>
    <definedName name="_nyn7_1" hidden="1">{"via1",#N/A,TRUE,"general";"via2",#N/A,TRUE,"general";"via3",#N/A,TRUE,"general"}</definedName>
    <definedName name="_o4" hidden="1">{"via1",#N/A,TRUE,"general";"via2",#N/A,TRUE,"general";"via3",#N/A,TRUE,"general"}</definedName>
    <definedName name="_o4_1" hidden="1">{"via1",#N/A,TRUE,"general";"via2",#N/A,TRUE,"general";"via3",#N/A,TRUE,"general"}</definedName>
    <definedName name="_o5" hidden="1">{"TAB1",#N/A,TRUE,"GENERAL";"TAB2",#N/A,TRUE,"GENERAL";"TAB3",#N/A,TRUE,"GENERAL";"TAB4",#N/A,TRUE,"GENERAL";"TAB5",#N/A,TRUE,"GENERAL"}</definedName>
    <definedName name="_o5_1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6_1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7_1" hidden="1">{"TAB1",#N/A,TRUE,"GENERAL";"TAB2",#N/A,TRUE,"GENERAL";"TAB3",#N/A,TRUE,"GENERAL";"TAB4",#N/A,TRUE,"GENERAL";"TAB5",#N/A,TRUE,"GENERAL"}</definedName>
    <definedName name="_o8" hidden="1">{"via1",#N/A,TRUE,"general";"via2",#N/A,TRUE,"general";"via3",#N/A,TRUE,"general"}</definedName>
    <definedName name="_o8_1" hidden="1">{"via1",#N/A,TRUE,"general";"via2",#N/A,TRUE,"general";"via3",#N/A,TRUE,"general"}</definedName>
    <definedName name="_o9" hidden="1">{"TAB1",#N/A,TRUE,"GENERAL";"TAB2",#N/A,TRUE,"GENERAL";"TAB3",#N/A,TRUE,"GENERAL";"TAB4",#N/A,TRUE,"GENERAL";"TAB5",#N/A,TRUE,"GENERAL"}</definedName>
    <definedName name="_o9_1" hidden="1">{"TAB1",#N/A,TRUE,"GENERAL";"TAB2",#N/A,TRUE,"GENERAL";"TAB3",#N/A,TRUE,"GENERAL";"TAB4",#N/A,TRUE,"GENERAL";"TAB5",#N/A,TRUE,"GENERAL"}</definedName>
    <definedName name="_oa55">#REF!</definedName>
    <definedName name="_OCD1">[11]Tablas!#REF!</definedName>
    <definedName name="_OCI1">[11]Tablas!#REF!</definedName>
    <definedName name="_Order1" hidden="1">0</definedName>
    <definedName name="_Order2" hidden="1">255</definedName>
    <definedName name="_p6" hidden="1">{"via1",#N/A,TRUE,"general";"via2",#N/A,TRUE,"general";"via3",#N/A,TRUE,"general"}</definedName>
    <definedName name="_p6_1" hidden="1">{"via1",#N/A,TRUE,"general";"via2",#N/A,TRUE,"general";"via3",#N/A,TRUE,"general"}</definedName>
    <definedName name="_p7" hidden="1">{"via1",#N/A,TRUE,"general";"via2",#N/A,TRUE,"general";"via3",#N/A,TRUE,"general"}</definedName>
    <definedName name="_p7_1" hidden="1">{"via1",#N/A,TRUE,"general";"via2",#N/A,TRUE,"general";"via3",#N/A,TRUE,"general"}</definedName>
    <definedName name="_p8" hidden="1">{"TAB1",#N/A,TRUE,"GENERAL";"TAB2",#N/A,TRUE,"GENERAL";"TAB3",#N/A,TRUE,"GENERAL";"TAB4",#N/A,TRUE,"GENERAL";"TAB5",#N/A,TRUE,"GENERAL"}</definedName>
    <definedName name="_p8_1" hidden="1">{"TAB1",#N/A,TRUE,"GENERAL";"TAB2",#N/A,TRUE,"GENERAL";"TAB3",#N/A,TRUE,"GENERAL";"TAB4",#N/A,TRUE,"GENERAL";"TAB5",#N/A,TRUE,"GENERAL"}</definedName>
    <definedName name="_Pa1">'[23]Paral. 1'!$E$1:$E$65536</definedName>
    <definedName name="_Pa2">'[23]Paral. 2'!$E$1:$E$65536</definedName>
    <definedName name="_Pa3">'[23]Paral. 3'!$E$1:$E$65536</definedName>
    <definedName name="_Pa4">[23]Paral.4!$E$1:$E$65536</definedName>
    <definedName name="_Parse_Out" hidden="1">'[3]7422CW00'!#REF!</definedName>
    <definedName name="_PJ50">#REF!</definedName>
    <definedName name="_pj51">#REF!</definedName>
    <definedName name="_pr01">#REF!</definedName>
    <definedName name="_pr02">#REF!</definedName>
    <definedName name="_pr03">#REF!</definedName>
    <definedName name="_pr04">#REF!</definedName>
    <definedName name="_pr05">#REF!</definedName>
    <definedName name="_pr06">#REF!</definedName>
    <definedName name="_pr07">#REF!</definedName>
    <definedName name="_pr08">#REF!</definedName>
    <definedName name="_pr09">#REF!</definedName>
    <definedName name="_PR1">#REF!</definedName>
    <definedName name="_pr10">#REF!</definedName>
    <definedName name="_pr11">#REF!</definedName>
    <definedName name="_pr12">#REF!</definedName>
    <definedName name="_pr13">#REF!</definedName>
    <definedName name="_pr14">#REF!</definedName>
    <definedName name="_pr15">#REF!</definedName>
    <definedName name="_pr16">#REF!</definedName>
    <definedName name="_pr17">#REF!</definedName>
    <definedName name="_pr18">#REF!</definedName>
    <definedName name="_pr19">#REF!</definedName>
    <definedName name="_pr20">#REF!</definedName>
    <definedName name="_pr21">#REF!</definedName>
    <definedName name="_pr22">#REF!</definedName>
    <definedName name="_pr23">#REF!</definedName>
    <definedName name="_pr24">#REF!</definedName>
    <definedName name="_pr25">#REF!</definedName>
    <definedName name="_pr26">#REF!</definedName>
    <definedName name="_pr27">#REF!</definedName>
    <definedName name="_pr28">#REF!</definedName>
    <definedName name="_pr29">#REF!</definedName>
    <definedName name="_pr30">#REF!</definedName>
    <definedName name="_pr31">#REF!</definedName>
    <definedName name="_pr32">#REF!</definedName>
    <definedName name="_pr33">#REF!</definedName>
    <definedName name="_pr34">#REF!</definedName>
    <definedName name="_pr35">#REF!</definedName>
    <definedName name="_pr36">#REF!</definedName>
    <definedName name="_pr37">#REF!</definedName>
    <definedName name="_pr38">#REF!</definedName>
    <definedName name="_pr39">#REF!</definedName>
    <definedName name="_pr40">#REF!</definedName>
    <definedName name="_pr41">#REF!</definedName>
    <definedName name="_pr42">#REF!</definedName>
    <definedName name="_pr43">#REF!</definedName>
    <definedName name="_pr44">#REF!</definedName>
    <definedName name="_pr45">#REF!</definedName>
    <definedName name="_pr46">#REF!</definedName>
    <definedName name="_pr47">#REF!</definedName>
    <definedName name="_pr48">#REF!</definedName>
    <definedName name="_pr49">#REF!</definedName>
    <definedName name="_pr50">#REF!</definedName>
    <definedName name="_pr51">#REF!</definedName>
    <definedName name="_pr52">#REF!</definedName>
    <definedName name="_pr53">#REF!</definedName>
    <definedName name="_pr54">#REF!</definedName>
    <definedName name="_pr55">#REF!</definedName>
    <definedName name="_pr56">#REF!</definedName>
    <definedName name="_pr57">#REF!</definedName>
    <definedName name="_pr58">#REF!</definedName>
    <definedName name="_pr59">#REF!</definedName>
    <definedName name="_pr60">#REF!</definedName>
    <definedName name="_pr61">#REF!</definedName>
    <definedName name="_pr62">#REF!</definedName>
    <definedName name="_pr63">#REF!</definedName>
    <definedName name="_pr64">#REF!</definedName>
    <definedName name="_pr65">#REF!</definedName>
    <definedName name="_pr66">#REF!</definedName>
    <definedName name="_pr67">#REF!</definedName>
    <definedName name="_pr68">#REF!</definedName>
    <definedName name="_pr69">#REF!</definedName>
    <definedName name="_pr70">#REF!</definedName>
    <definedName name="_pr71">#REF!</definedName>
    <definedName name="_pr72">#REF!</definedName>
    <definedName name="_PRE1">#REF!</definedName>
    <definedName name="_PTO97">#REF!</definedName>
    <definedName name="_Pu2">#REF!</definedName>
    <definedName name="_Pu3">#REF!</definedName>
    <definedName name="_PW2">#REF!</definedName>
    <definedName name="_PZ15">[15]APU!#REF!</definedName>
    <definedName name="_PZ20">#REF!</definedName>
    <definedName name="_PZ30">#REF!</definedName>
    <definedName name="_PZ40">[15]APU!$J$3430</definedName>
    <definedName name="_PZ50">[15]APU!$J$3482</definedName>
    <definedName name="_QTY1">#REF!</definedName>
    <definedName name="_r" hidden="1">{"TAB1",#N/A,TRUE,"GENERAL";"TAB2",#N/A,TRUE,"GENERAL";"TAB3",#N/A,TRUE,"GENERAL";"TAB4",#N/A,TRUE,"GENERAL";"TAB5",#N/A,TRUE,"GENERAL"}</definedName>
    <definedName name="_r_1" hidden="1">{"TAB1",#N/A,TRUE,"GENERAL";"TAB2",#N/A,TRUE,"GENERAL";"TAB3",#N/A,TRUE,"GENERAL";"TAB4",#N/A,TRUE,"GENERAL";"TAB5",#N/A,TRUE,"GENERAL"}</definedName>
    <definedName name="_r4r" hidden="1">{"via1",#N/A,TRUE,"general";"via2",#N/A,TRUE,"general";"via3",#N/A,TRUE,"general"}</definedName>
    <definedName name="_r4r_1" hidden="1">{"via1",#N/A,TRUE,"general";"via2",#N/A,TRUE,"general";"via3",#N/A,TRUE,"general"}</definedName>
    <definedName name="_rc">#REF!</definedName>
    <definedName name="_RD43">[15]APU!#REF!</definedName>
    <definedName name="_RD63">[15]APU!#REF!</definedName>
    <definedName name="_RD64">[15]APU!#REF!</definedName>
    <definedName name="_RD83">[15]APU!#REF!</definedName>
    <definedName name="_RD84">[15]APU!#REF!</definedName>
    <definedName name="_RD86">[15]APU!#REF!</definedName>
    <definedName name="_REC1">"Rectángulo 31"</definedName>
    <definedName name="_ref4">#REF!</definedName>
    <definedName name="_Regression_Out" hidden="1">#REF!</definedName>
    <definedName name="_Regression_X" hidden="1">#REF!</definedName>
    <definedName name="_REGRESSION_XNJA" hidden="1">#REF!</definedName>
    <definedName name="_Regression_Y" hidden="1">#REF!</definedName>
    <definedName name="_RET1">'[3]7422CW00'!#REF!</definedName>
    <definedName name="_Ret13">#REF!</definedName>
    <definedName name="_Ret19">#REF!</definedName>
    <definedName name="_RET2">'[3]7422CW00'!#REF!</definedName>
    <definedName name="_Ret25">#REF!</definedName>
    <definedName name="_RET3">'[3]7422CW00'!#REF!</definedName>
    <definedName name="_RET4">'[3]7422CW00'!#REF!</definedName>
    <definedName name="_RET5">'[3]7422CW00'!#REF!</definedName>
    <definedName name="_Ret50">#REF!</definedName>
    <definedName name="_RET6">'[3]7422CW00'!#REF!</definedName>
    <definedName name="_Ret63">#REF!</definedName>
    <definedName name="_rf8">#REF!</definedName>
    <definedName name="_RF9">#REF!</definedName>
    <definedName name="_rtu6" hidden="1">{"via1",#N/A,TRUE,"general";"via2",#N/A,TRUE,"general";"via3",#N/A,TRUE,"general"}</definedName>
    <definedName name="_rtu6_1" hidden="1">{"via1",#N/A,TRUE,"general";"via2",#N/A,TRUE,"general";"via3",#N/A,TRUE,"general"}</definedName>
    <definedName name="_s1" hidden="1">{"via1",#N/A,TRUE,"general";"via2",#N/A,TRUE,"general";"via3",#N/A,TRUE,"general"}</definedName>
    <definedName name="_s1_1" hidden="1">{"via1",#N/A,TRUE,"general";"via2",#N/A,TRUE,"general";"via3",#N/A,TRUE,"general"}</definedName>
    <definedName name="_s2" hidden="1">{"TAB1",#N/A,TRUE,"GENERAL";"TAB2",#N/A,TRUE,"GENERAL";"TAB3",#N/A,TRUE,"GENERAL";"TAB4",#N/A,TRUE,"GENERAL";"TAB5",#N/A,TRUE,"GENERAL"}</definedName>
    <definedName name="_s2_1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3_1" hidden="1">{"TAB1",#N/A,TRUE,"GENERAL";"TAB2",#N/A,TRUE,"GENERAL";"TAB3",#N/A,TRUE,"GENERAL";"TAB4",#N/A,TRUE,"GENERAL";"TAB5",#N/A,TRUE,"GENERAL"}</definedName>
    <definedName name="_s4" hidden="1">{"via1",#N/A,TRUE,"general";"via2",#N/A,TRUE,"general";"via3",#N/A,TRUE,"general"}</definedName>
    <definedName name="_s4_1" hidden="1">{"via1",#N/A,TRUE,"general";"via2",#N/A,TRUE,"general";"via3",#N/A,TRUE,"general"}</definedName>
    <definedName name="_s5" hidden="1">{"via1",#N/A,TRUE,"general";"via2",#N/A,TRUE,"general";"via3",#N/A,TRUE,"general"}</definedName>
    <definedName name="_s5_1" hidden="1">{"via1",#N/A,TRUE,"general";"via2",#N/A,TRUE,"general";"via3",#N/A,TRUE,"general"}</definedName>
    <definedName name="_s6" hidden="1">{"TAB1",#N/A,TRUE,"GENERAL";"TAB2",#N/A,TRUE,"GENERAL";"TAB3",#N/A,TRUE,"GENERAL";"TAB4",#N/A,TRUE,"GENERAL";"TAB5",#N/A,TRUE,"GENERAL"}</definedName>
    <definedName name="_s6_1" hidden="1">{"TAB1",#N/A,TRUE,"GENERAL";"TAB2",#N/A,TRUE,"GENERAL";"TAB3",#N/A,TRUE,"GENERAL";"TAB4",#N/A,TRUE,"GENERAL";"TAB5",#N/A,TRUE,"GENERAL"}</definedName>
    <definedName name="_s7" hidden="1">{"via1",#N/A,TRUE,"general";"via2",#N/A,TRUE,"general";"via3",#N/A,TRUE,"general"}</definedName>
    <definedName name="_s7_1" hidden="1">{"via1",#N/A,TRUE,"general";"via2",#N/A,TRUE,"general";"via3",#N/A,TRUE,"general"}</definedName>
    <definedName name="_SBC1">[6]INV!$A$12:$D$15</definedName>
    <definedName name="_SBC3">[6]INV!$F$12:$I$15</definedName>
    <definedName name="_SBC5">[6]INV!$K$12:$N$15</definedName>
    <definedName name="_scenchg1" hidden="1">#REF!</definedName>
    <definedName name="_SE212">#REF!</definedName>
    <definedName name="_SE216">#REF!</definedName>
    <definedName name="_SE217">#REF!</definedName>
    <definedName name="_SE218">#REF!</definedName>
    <definedName name="_SE220">#REF!</definedName>
    <definedName name="_SE221">#REF!</definedName>
    <definedName name="_SE225">#REF!</definedName>
    <definedName name="_SE227">#REF!</definedName>
    <definedName name="_SE25">#REF!</definedName>
    <definedName name="_SE27">#REF!</definedName>
    <definedName name="_SE28">#REF!</definedName>
    <definedName name="_Sort" hidden="1">#REF!</definedName>
    <definedName name="_SortNJA" hidden="1">#REF!</definedName>
    <definedName name="_srn001">#REF!</definedName>
    <definedName name="_SUM1">#REF!</definedName>
    <definedName name="_SUM2">#REF!</definedName>
    <definedName name="_SY106">[15]APU!$J$2338</definedName>
    <definedName name="_SY126">[26]APU!$J$1560</definedName>
    <definedName name="_SY166">[15]APU!$J$2442</definedName>
    <definedName name="_SY186">[15]APU!$J$2494</definedName>
    <definedName name="_SY206">[15]APU!$J$2546</definedName>
    <definedName name="_SY86">#REF!</definedName>
    <definedName name="_t">#REF!</definedName>
    <definedName name="_t3" hidden="1">{"TAB1",#N/A,TRUE,"GENERAL";"TAB2",#N/A,TRUE,"GENERAL";"TAB3",#N/A,TRUE,"GENERAL";"TAB4",#N/A,TRUE,"GENERAL";"TAB5",#N/A,TRUE,"GENERAL"}</definedName>
    <definedName name="_t3_1" hidden="1">{"TAB1",#N/A,TRUE,"GENERAL";"TAB2",#N/A,TRUE,"GENERAL";"TAB3",#N/A,TRUE,"GENERAL";"TAB4",#N/A,TRUE,"GENERAL";"TAB5",#N/A,TRUE,"GENERAL"}</definedName>
    <definedName name="_t4" hidden="1">{"via1",#N/A,TRUE,"general";"via2",#N/A,TRUE,"general";"via3",#N/A,TRUE,"general"}</definedName>
    <definedName name="_t4_1" hidden="1">{"via1",#N/A,TRUE,"general";"via2",#N/A,TRUE,"general";"via3",#N/A,TRUE,"general"}</definedName>
    <definedName name="_t5" hidden="1">{"TAB1",#N/A,TRUE,"GENERAL";"TAB2",#N/A,TRUE,"GENERAL";"TAB3",#N/A,TRUE,"GENERAL";"TAB4",#N/A,TRUE,"GENERAL";"TAB5",#N/A,TRUE,"GENERAL"}</definedName>
    <definedName name="_t5_1" hidden="1">{"TAB1",#N/A,TRUE,"GENERAL";"TAB2",#N/A,TRUE,"GENERAL";"TAB3",#N/A,TRUE,"GENERAL";"TAB4",#N/A,TRUE,"GENERAL";"TAB5",#N/A,TRUE,"GENERAL"}</definedName>
    <definedName name="_t6" hidden="1">{"via1",#N/A,TRUE,"general";"via2",#N/A,TRUE,"general";"via3",#N/A,TRUE,"general"}</definedName>
    <definedName name="_t6_1" hidden="1">{"via1",#N/A,TRUE,"general";"via2",#N/A,TRUE,"general";"via3",#N/A,TRUE,"general"}</definedName>
    <definedName name="_t66" hidden="1">{"TAB1",#N/A,TRUE,"GENERAL";"TAB2",#N/A,TRUE,"GENERAL";"TAB3",#N/A,TRUE,"GENERAL";"TAB4",#N/A,TRUE,"GENERAL";"TAB5",#N/A,TRUE,"GENERAL"}</definedName>
    <definedName name="_t66_1" hidden="1">{"TAB1",#N/A,TRUE,"GENERAL";"TAB2",#N/A,TRUE,"GENERAL";"TAB3",#N/A,TRUE,"GENERAL";"TAB4",#N/A,TRUE,"GENERAL";"TAB5",#N/A,TRUE,"GENERAL"}</definedName>
    <definedName name="_t7" hidden="1">{"via1",#N/A,TRUE,"general";"via2",#N/A,TRUE,"general";"via3",#N/A,TRUE,"general"}</definedName>
    <definedName name="_t7_1" hidden="1">{"via1",#N/A,TRUE,"general";"via2",#N/A,TRUE,"general";"via3",#N/A,TRUE,"general"}</definedName>
    <definedName name="_t77" hidden="1">{"TAB1",#N/A,TRUE,"GENERAL";"TAB2",#N/A,TRUE,"GENERAL";"TAB3",#N/A,TRUE,"GENERAL";"TAB4",#N/A,TRUE,"GENERAL";"TAB5",#N/A,TRUE,"GENERAL"}</definedName>
    <definedName name="_t77_1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_1" hidden="1">{"TAB1",#N/A,TRUE,"GENERAL";"TAB2",#N/A,TRUE,"GENERAL";"TAB3",#N/A,TRUE,"GENERAL";"TAB4",#N/A,TRUE,"GENERAL";"TAB5",#N/A,TRUE,"GENERAL"}</definedName>
    <definedName name="_t88" hidden="1">{"via1",#N/A,TRUE,"general";"via2",#N/A,TRUE,"general";"via3",#N/A,TRUE,"general"}</definedName>
    <definedName name="_t88_1" hidden="1">{"via1",#N/A,TRUE,"general";"via2",#N/A,TRUE,"general";"via3",#N/A,TRUE,"general"}</definedName>
    <definedName name="_t9" hidden="1">{"TAB1",#N/A,TRUE,"GENERAL";"TAB2",#N/A,TRUE,"GENERAL";"TAB3",#N/A,TRUE,"GENERAL";"TAB4",#N/A,TRUE,"GENERAL";"TAB5",#N/A,TRUE,"GENERAL"}</definedName>
    <definedName name="_t9_1" hidden="1">{"TAB1",#N/A,TRUE,"GENERAL";"TAB2",#N/A,TRUE,"GENERAL";"TAB3",#N/A,TRUE,"GENERAL";"TAB4",#N/A,TRUE,"GENERAL";"TAB5",#N/A,TRUE,"GENERAL"}</definedName>
    <definedName name="_t99" hidden="1">{"via1",#N/A,TRUE,"general";"via2",#N/A,TRUE,"general";"via3",#N/A,TRUE,"general"}</definedName>
    <definedName name="_t99_1" hidden="1">{"via1",#N/A,TRUE,"general";"via2",#N/A,TRUE,"general";"via3",#N/A,TRUE,"general"}</definedName>
    <definedName name="_TA3">[15]APU!#REF!</definedName>
    <definedName name="_TA4">[15]APU!#REF!</definedName>
    <definedName name="_tab1">#REF!</definedName>
    <definedName name="_tab2">#REF!</definedName>
    <definedName name="_tab3">#REF!</definedName>
    <definedName name="_TAB4">#REF!</definedName>
    <definedName name="_Table1_In1" hidden="1">#REF!</definedName>
    <definedName name="_Table1_Out" hidden="1">#REF!</definedName>
    <definedName name="_Table2_In1" hidden="1">#REF!</definedName>
    <definedName name="_Table2_In2" hidden="1">#REF!</definedName>
    <definedName name="_Table2_Out" hidden="1">#REF!</definedName>
    <definedName name="_tax1">#REF!</definedName>
    <definedName name="_tax2">#REF!</definedName>
    <definedName name="_tax3">#REF!</definedName>
    <definedName name="_tax4">#REF!</definedName>
    <definedName name="_tc1">#REF!</definedName>
    <definedName name="_tc2">#REF!</definedName>
    <definedName name="_tc3">#REF!</definedName>
    <definedName name="_TD02">#N/A</definedName>
    <definedName name="_TD02_1">#NAME?</definedName>
    <definedName name="_TD02_2">#NAME?</definedName>
    <definedName name="_TD02_4">#NAME?</definedName>
    <definedName name="_TD02_6">#NAME?</definedName>
    <definedName name="_TD02_7">#NAME?</definedName>
    <definedName name="_TD02_8">#NAME?</definedName>
    <definedName name="_TE10">[15]APU!#REF!</definedName>
    <definedName name="_TE103">[15]APU!#REF!</definedName>
    <definedName name="_TE104">[15]APU!#REF!</definedName>
    <definedName name="_TE106">[15]APU!#REF!</definedName>
    <definedName name="_TE108">[15]APU!#REF!</definedName>
    <definedName name="_TE12">[15]APU!#REF!</definedName>
    <definedName name="_TE1210">[15]APU!#REF!</definedName>
    <definedName name="_TE123">[15]APU!#REF!</definedName>
    <definedName name="_TE124">[15]APU!#REF!</definedName>
    <definedName name="_TE126">[15]APU!#REF!</definedName>
    <definedName name="_TE128">[15]APU!#REF!</definedName>
    <definedName name="_TE3">[15]APU!#REF!</definedName>
    <definedName name="_TE4">[15]APU!#REF!</definedName>
    <definedName name="_TE43">[15]APU!#REF!</definedName>
    <definedName name="_TE6">[15]APU!#REF!</definedName>
    <definedName name="_TE63">[15]APU!#REF!</definedName>
    <definedName name="_TE64">[15]APU!#REF!</definedName>
    <definedName name="_TE8">[15]APU!#REF!</definedName>
    <definedName name="_TE83">[15]APU!#REF!</definedName>
    <definedName name="_TE84">[15]APU!#REF!</definedName>
    <definedName name="_TE86">[15]APU!#REF!</definedName>
    <definedName name="_TE867">[15]APU!#REF!</definedName>
    <definedName name="_TOP1">#REF!</definedName>
    <definedName name="_TOP10">#REF!</definedName>
    <definedName name="_TOP2">#REF!</definedName>
    <definedName name="_TOP3">#REF!</definedName>
    <definedName name="_TOP4">#REF!</definedName>
    <definedName name="_TOP5">#REF!</definedName>
    <definedName name="_TOP6">#REF!</definedName>
    <definedName name="_TOP7">#REF!</definedName>
    <definedName name="_TOP8">#REF!</definedName>
    <definedName name="_TOP9">#REF!</definedName>
    <definedName name="_TOT1">#REF!</definedName>
    <definedName name="_TP10">[15]APU!#REF!</definedName>
    <definedName name="_TP12">[15]APU!#REF!</definedName>
    <definedName name="_TP3">[15]APU!#REF!</definedName>
    <definedName name="_TP4">[15]APU!#REF!</definedName>
    <definedName name="_TP6">[15]APU!#REF!</definedName>
    <definedName name="_TP8">[15]APU!#REF!</definedName>
    <definedName name="_TP9">[15]APU!#REF!</definedName>
    <definedName name="_TS10">[15]APU!$J$2014</definedName>
    <definedName name="_TS12">[26]APU!$J$1192</definedName>
    <definedName name="_TS16">[15]APU!$J$2128</definedName>
    <definedName name="_TS18">[15]APU!$J$2181</definedName>
    <definedName name="_TS20">[18]APU!$J$2245</definedName>
    <definedName name="_TS24">[18]APU!$J$2609</definedName>
    <definedName name="_TS27">[18]APU!$J$2661</definedName>
    <definedName name="_TS30">[18]APU!$J$2713</definedName>
    <definedName name="_TS33">[15]APU!$J$2754</definedName>
    <definedName name="_TS36">[15]APU!$J$2806</definedName>
    <definedName name="_TS39">[15]APU!$J$2858</definedName>
    <definedName name="_TS42">[15]APU!$J$2910</definedName>
    <definedName name="_TS45">[15]APU!$J$2962</definedName>
    <definedName name="_TS6">#REF!</definedName>
    <definedName name="_TS8">#REF!</definedName>
    <definedName name="_u4" hidden="1">{"TAB1",#N/A,TRUE,"GENERAL";"TAB2",#N/A,TRUE,"GENERAL";"TAB3",#N/A,TRUE,"GENERAL";"TAB4",#N/A,TRUE,"GENERAL";"TAB5",#N/A,TRUE,"GENERAL"}</definedName>
    <definedName name="_u4_1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5_1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6_1" hidden="1">{"TAB1",#N/A,TRUE,"GENERAL";"TAB2",#N/A,TRUE,"GENERAL";"TAB3",#N/A,TRUE,"GENERAL";"TAB4",#N/A,TRUE,"GENERAL";"TAB5",#N/A,TRUE,"GENERAL"}</definedName>
    <definedName name="_u7" hidden="1">{"via1",#N/A,TRUE,"general";"via2",#N/A,TRUE,"general";"via3",#N/A,TRUE,"general"}</definedName>
    <definedName name="_u7_1" hidden="1">{"via1",#N/A,TRUE,"general";"via2",#N/A,TRUE,"general";"via3",#N/A,TRUE,"general"}</definedName>
    <definedName name="_u8" hidden="1">{"TAB1",#N/A,TRUE,"GENERAL";"TAB2",#N/A,TRUE,"GENERAL";"TAB3",#N/A,TRUE,"GENERAL";"TAB4",#N/A,TRUE,"GENERAL";"TAB5",#N/A,TRUE,"GENERAL"}</definedName>
    <definedName name="_u8_1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9_1" hidden="1">{"TAB1",#N/A,TRUE,"GENERAL";"TAB2",#N/A,TRUE,"GENERAL";"TAB3",#N/A,TRUE,"GENERAL";"TAB4",#N/A,TRUE,"GENERAL";"TAB5",#N/A,TRUE,"GENERAL"}</definedName>
    <definedName name="_ULT1">#REF!</definedName>
    <definedName name="_ULT2">#REF!</definedName>
    <definedName name="_ULT4">#REF!</definedName>
    <definedName name="_unj1" hidden="1">[8]INST!#REF!</definedName>
    <definedName name="_ur7" hidden="1">{"TAB1",#N/A,TRUE,"GENERAL";"TAB2",#N/A,TRUE,"GENERAL";"TAB3",#N/A,TRUE,"GENERAL";"TAB4",#N/A,TRUE,"GENERAL";"TAB5",#N/A,TRUE,"GENERAL"}</definedName>
    <definedName name="_ur7_1" hidden="1">{"TAB1",#N/A,TRUE,"GENERAL";"TAB2",#N/A,TRUE,"GENERAL";"TAB3",#N/A,TRUE,"GENERAL";"TAB4",#N/A,TRUE,"GENERAL";"TAB5",#N/A,TRUE,"GENERAL"}</definedName>
    <definedName name="_URA10">[15]APU!#REF!</definedName>
    <definedName name="_URA12">[15]APU!#REF!</definedName>
    <definedName name="_URA3">[15]APU!#REF!</definedName>
    <definedName name="_URA4">[15]APU!#REF!</definedName>
    <definedName name="_URA6">[15]APU!#REF!</definedName>
    <definedName name="_URA8">[15]APU!#REF!</definedName>
    <definedName name="_URE10">[15]APU!#REF!</definedName>
    <definedName name="_URE12">[15]APU!#REF!</definedName>
    <definedName name="_URE3">[15]APU!#REF!</definedName>
    <definedName name="_URE4">[15]APU!#REF!</definedName>
    <definedName name="_URE6">[15]APU!#REF!</definedName>
    <definedName name="_URE8">[15]APU!#REF!</definedName>
    <definedName name="_us24">[15]APU!#REF!</definedName>
    <definedName name="_US27">[15]APU!#REF!</definedName>
    <definedName name="_US30">[15]APU!#REF!</definedName>
    <definedName name="_US33">[15]APU!#REF!</definedName>
    <definedName name="_US36">[15]APU!#REF!</definedName>
    <definedName name="_US39">[15]APU!#REF!</definedName>
    <definedName name="_US42">[15]APU!#REF!</definedName>
    <definedName name="_US45">[15]APU!#REF!</definedName>
    <definedName name="_v1">#N/A</definedName>
    <definedName name="_v2" hidden="1">{"via1",#N/A,TRUE,"general";"via2",#N/A,TRUE,"general";"via3",#N/A,TRUE,"general"}</definedName>
    <definedName name="_v2_1" hidden="1">{"via1",#N/A,TRUE,"general";"via2",#N/A,TRUE,"general";"via3",#N/A,TRUE,"general"}</definedName>
    <definedName name="_v3" hidden="1">{"TAB1",#N/A,TRUE,"GENERAL";"TAB2",#N/A,TRUE,"GENERAL";"TAB3",#N/A,TRUE,"GENERAL";"TAB4",#N/A,TRUE,"GENERAL";"TAB5",#N/A,TRUE,"GENERAL"}</definedName>
    <definedName name="_v3_1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4_1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5_1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6_1" hidden="1">{"TAB1",#N/A,TRUE,"GENERAL";"TAB2",#N/A,TRUE,"GENERAL";"TAB3",#N/A,TRUE,"GENERAL";"TAB4",#N/A,TRUE,"GENERAL";"TAB5",#N/A,TRUE,"GENERAL"}</definedName>
    <definedName name="_v7" hidden="1">{"via1",#N/A,TRUE,"general";"via2",#N/A,TRUE,"general";"via3",#N/A,TRUE,"general"}</definedName>
    <definedName name="_v7_1" hidden="1">{"via1",#N/A,TRUE,"general";"via2",#N/A,TRUE,"general";"via3",#N/A,TRUE,"general"}</definedName>
    <definedName name="_v8" hidden="1">{"TAB1",#N/A,TRUE,"GENERAL";"TAB2",#N/A,TRUE,"GENERAL";"TAB3",#N/A,TRUE,"GENERAL";"TAB4",#N/A,TRUE,"GENERAL";"TAB5",#N/A,TRUE,"GENERAL"}</definedName>
    <definedName name="_v8_1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9_1" hidden="1">{"TAB1",#N/A,TRUE,"GENERAL";"TAB2",#N/A,TRUE,"GENERAL";"TAB3",#N/A,TRUE,"GENERAL";"TAB4",#N/A,TRUE,"GENERAL";"TAB5",#N/A,TRUE,"GENERAL"}</definedName>
    <definedName name="_VCE10">[15]APU!#REF!</definedName>
    <definedName name="_VCE3">[15]APU!#REF!</definedName>
    <definedName name="_VCE4">[15]APU!#REF!</definedName>
    <definedName name="_VCE6">[15]APU!#REF!</definedName>
    <definedName name="_VCE8">[15]APU!#REF!</definedName>
    <definedName name="_VEX1">[11]Tablas!#REF!</definedName>
    <definedName name="_VFA1">[11]Tablas!#REF!</definedName>
    <definedName name="_vfv4" hidden="1">{"via1",#N/A,TRUE,"general";"via2",#N/A,TRUE,"general";"via3",#N/A,TRUE,"general"}</definedName>
    <definedName name="_vfv4_1" hidden="1">{"via1",#N/A,TRUE,"general";"via2",#N/A,TRUE,"general";"via3",#N/A,TRUE,"general"}</definedName>
    <definedName name="_VIT1">[11]Tablas!#REF!</definedName>
    <definedName name="_VPR1">[11]Tablas!#REF!</definedName>
    <definedName name="_VPR2">[12]Tablas!#REF!</definedName>
    <definedName name="_VRP1">[11]Tablas!#REF!</definedName>
    <definedName name="_VSM1">[11]Tablas!#REF!</definedName>
    <definedName name="_Vu2">#REF!</definedName>
    <definedName name="_Vu3">#REF!</definedName>
    <definedName name="_w1">#N/A</definedName>
    <definedName name="_w2">#N/A</definedName>
    <definedName name="_w3">#N/A</definedName>
    <definedName name="_w4">#N/A</definedName>
    <definedName name="_w5">#N/A</definedName>
    <definedName name="_w6" localSheetId="4">Scheduled_Payment+Extra_Payment</definedName>
    <definedName name="_w6" localSheetId="2">Scheduled_Payment+Extra_Payment</definedName>
    <definedName name="_w6">Scheduled_Payment+Extra_Payment</definedName>
    <definedName name="_w7">#N/A</definedName>
    <definedName name="_x">#REF!</definedName>
    <definedName name="_X_1">#NAME?</definedName>
    <definedName name="_X_10">#N/A</definedName>
    <definedName name="_X_2">#NAME?</definedName>
    <definedName name="_X_3">#N/A</definedName>
    <definedName name="_X_4">#NAME?</definedName>
    <definedName name="_X_5">#NAME?</definedName>
    <definedName name="_X_6">#NAME?</definedName>
    <definedName name="_X_7">#NAME?</definedName>
    <definedName name="_X_8">#NAME?</definedName>
    <definedName name="_X_9">#N/A</definedName>
    <definedName name="_x1" hidden="1">{"TAB1",#N/A,TRUE,"GENERAL";"TAB2",#N/A,TRUE,"GENERAL";"TAB3",#N/A,TRUE,"GENERAL";"TAB4",#N/A,TRUE,"GENERAL";"TAB5",#N/A,TRUE,"GENERAL"}</definedName>
    <definedName name="_x1_1" hidden="1">{"TAB1",#N/A,TRUE,"GENERAL";"TAB2",#N/A,TRUE,"GENERAL";"TAB3",#N/A,TRUE,"GENERAL";"TAB4",#N/A,TRUE,"GENERAL";"TAB5",#N/A,TRUE,"GENERAL"}</definedName>
    <definedName name="_x2" hidden="1">{"via1",#N/A,TRUE,"general";"via2",#N/A,TRUE,"general";"via3",#N/A,TRUE,"general"}</definedName>
    <definedName name="_x2_1" hidden="1">{"via1",#N/A,TRUE,"general";"via2",#N/A,TRUE,"general";"via3",#N/A,TRUE,"general"}</definedName>
    <definedName name="_x3" hidden="1">{"via1",#N/A,TRUE,"general";"via2",#N/A,TRUE,"general";"via3",#N/A,TRUE,"general"}</definedName>
    <definedName name="_x3_1" hidden="1">{"via1",#N/A,TRUE,"general";"via2",#N/A,TRUE,"general";"via3",#N/A,TRUE,"general"}</definedName>
    <definedName name="_x4" hidden="1">{"via1",#N/A,TRUE,"general";"via2",#N/A,TRUE,"general";"via3",#N/A,TRUE,"general"}</definedName>
    <definedName name="_x4_1" hidden="1">{"via1",#N/A,TRUE,"general";"via2",#N/A,TRUE,"general";"via3",#N/A,TRUE,"general"}</definedName>
    <definedName name="_x5" hidden="1">{"TAB1",#N/A,TRUE,"GENERAL";"TAB2",#N/A,TRUE,"GENERAL";"TAB3",#N/A,TRUE,"GENERAL";"TAB4",#N/A,TRUE,"GENERAL";"TAB5",#N/A,TRUE,"GENERAL"}</definedName>
    <definedName name="_x5_1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6_1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7_1" hidden="1">{"TAB1",#N/A,TRUE,"GENERAL";"TAB2",#N/A,TRUE,"GENERAL";"TAB3",#N/A,TRUE,"GENERAL";"TAB4",#N/A,TRUE,"GENERAL";"TAB5",#N/A,TRUE,"GENERAL"}</definedName>
    <definedName name="_x8" hidden="1">{"via1",#N/A,TRUE,"general";"via2",#N/A,TRUE,"general";"via3",#N/A,TRUE,"general"}</definedName>
    <definedName name="_x8_1" hidden="1">{"via1",#N/A,TRUE,"general";"via2",#N/A,TRUE,"general";"via3",#N/A,TRUE,"general"}</definedName>
    <definedName name="_x9" hidden="1">{"TAB1",#N/A,TRUE,"GENERAL";"TAB2",#N/A,TRUE,"GENERAL";"TAB3",#N/A,TRUE,"GENERAL";"TAB4",#N/A,TRUE,"GENERAL";"TAB5",#N/A,TRUE,"GENERAL"}</definedName>
    <definedName name="_x9_1" hidden="1">{"TAB1",#N/A,TRUE,"GENERAL";"TAB2",#N/A,TRUE,"GENERAL";"TAB3",#N/A,TRUE,"GENERAL";"TAB4",#N/A,TRUE,"GENERAL";"TAB5",#N/A,TRUE,"GENERAL"}</definedName>
    <definedName name="_xz2">#REF!</definedName>
    <definedName name="_y1">#N/A</definedName>
    <definedName name="_y2" hidden="1">{"TAB1",#N/A,TRUE,"GENERAL";"TAB2",#N/A,TRUE,"GENERAL";"TAB3",#N/A,TRUE,"GENERAL";"TAB4",#N/A,TRUE,"GENERAL";"TAB5",#N/A,TRUE,"GENERAL"}</definedName>
    <definedName name="_y2_1" hidden="1">{"TAB1",#N/A,TRUE,"GENERAL";"TAB2",#N/A,TRUE,"GENERAL";"TAB3",#N/A,TRUE,"GENERAL";"TAB4",#N/A,TRUE,"GENERAL";"TAB5",#N/A,TRUE,"GENERAL"}</definedName>
    <definedName name="_y3" hidden="1">{"via1",#N/A,TRUE,"general";"via2",#N/A,TRUE,"general";"via3",#N/A,TRUE,"general"}</definedName>
    <definedName name="_y3_1" hidden="1">{"via1",#N/A,TRUE,"general";"via2",#N/A,TRUE,"general";"via3",#N/A,TRUE,"general"}</definedName>
    <definedName name="_y4" hidden="1">{"via1",#N/A,TRUE,"general";"via2",#N/A,TRUE,"general";"via3",#N/A,TRUE,"general"}</definedName>
    <definedName name="_y4_1" hidden="1">{"via1",#N/A,TRUE,"general";"via2",#N/A,TRUE,"general";"via3",#N/A,TRUE,"general"}</definedName>
    <definedName name="_y5" hidden="1">{"TAB1",#N/A,TRUE,"GENERAL";"TAB2",#N/A,TRUE,"GENERAL";"TAB3",#N/A,TRUE,"GENERAL";"TAB4",#N/A,TRUE,"GENERAL";"TAB5",#N/A,TRUE,"GENERAL"}</definedName>
    <definedName name="_y5_1" hidden="1">{"TAB1",#N/A,TRUE,"GENERAL";"TAB2",#N/A,TRUE,"GENERAL";"TAB3",#N/A,TRUE,"GENERAL";"TAB4",#N/A,TRUE,"GENERAL";"TAB5",#N/A,TRUE,"GENERAL"}</definedName>
    <definedName name="_y6" hidden="1">{"via1",#N/A,TRUE,"general";"via2",#N/A,TRUE,"general";"via3",#N/A,TRUE,"general"}</definedName>
    <definedName name="_y6_1" hidden="1">{"via1",#N/A,TRUE,"general";"via2",#N/A,TRUE,"general";"via3",#N/A,TRUE,"general"}</definedName>
    <definedName name="_y7" hidden="1">{"via1",#N/A,TRUE,"general";"via2",#N/A,TRUE,"general";"via3",#N/A,TRUE,"general"}</definedName>
    <definedName name="_y7_1" hidden="1">{"via1",#N/A,TRUE,"general";"via2",#N/A,TRUE,"general";"via3",#N/A,TRUE,"general"}</definedName>
    <definedName name="_y8" hidden="1">{"via1",#N/A,TRUE,"general";"via2",#N/A,TRUE,"general";"via3",#N/A,TRUE,"general"}</definedName>
    <definedName name="_y8_1" hidden="1">{"via1",#N/A,TRUE,"general";"via2",#N/A,TRUE,"general";"via3",#N/A,TRUE,"general"}</definedName>
    <definedName name="_y9" hidden="1">{"TAB1",#N/A,TRUE,"GENERAL";"TAB2",#N/A,TRUE,"GENERAL";"TAB3",#N/A,TRUE,"GENERAL";"TAB4",#N/A,TRUE,"GENERAL";"TAB5",#N/A,TRUE,"GENERAL"}</definedName>
    <definedName name="_y9_1" hidden="1">{"TAB1",#N/A,TRUE,"GENERAL";"TAB2",#N/A,TRUE,"GENERAL";"TAB3",#N/A,TRUE,"GENERAL";"TAB4",#N/A,TRUE,"GENERAL";"TAB5",#N/A,TRUE,"GENERAL"}</definedName>
    <definedName name="_z">#REF!</definedName>
    <definedName name="_Z_1">#NAME?</definedName>
    <definedName name="_Z_10">#N/A</definedName>
    <definedName name="_Z_2">#NAME?</definedName>
    <definedName name="_Z_3">#N/A</definedName>
    <definedName name="_Z_4">#NAME?</definedName>
    <definedName name="_Z_5">#NAME?</definedName>
    <definedName name="_Z_6">#NAME?</definedName>
    <definedName name="_Z_7">#NAME?</definedName>
    <definedName name="_Z_8">#NAME?</definedName>
    <definedName name="_Z_9">#N/A</definedName>
    <definedName name="_z1" hidden="1">{"TAB1",#N/A,TRUE,"GENERAL";"TAB2",#N/A,TRUE,"GENERAL";"TAB3",#N/A,TRUE,"GENERAL";"TAB4",#N/A,TRUE,"GENERAL";"TAB5",#N/A,TRUE,"GENERAL"}</definedName>
    <definedName name="_z1_1" hidden="1">{"TAB1",#N/A,TRUE,"GENERAL";"TAB2",#N/A,TRUE,"GENERAL";"TAB3",#N/A,TRUE,"GENERAL";"TAB4",#N/A,TRUE,"GENERAL";"TAB5",#N/A,TRUE,"GENERAL"}</definedName>
    <definedName name="_z2" hidden="1">{"via1",#N/A,TRUE,"general";"via2",#N/A,TRUE,"general";"via3",#N/A,TRUE,"general"}</definedName>
    <definedName name="_z2_1" hidden="1">{"via1",#N/A,TRUE,"general";"via2",#N/A,TRUE,"general";"via3",#N/A,TRUE,"general"}</definedName>
    <definedName name="_z3" hidden="1">{"via1",#N/A,TRUE,"general";"via2",#N/A,TRUE,"general";"via3",#N/A,TRUE,"general"}</definedName>
    <definedName name="_z3_1" hidden="1">{"via1",#N/A,TRUE,"general";"via2",#N/A,TRUE,"general";"via3",#N/A,TRUE,"general"}</definedName>
    <definedName name="_z4" hidden="1">{"TAB1",#N/A,TRUE,"GENERAL";"TAB2",#N/A,TRUE,"GENERAL";"TAB3",#N/A,TRUE,"GENERAL";"TAB4",#N/A,TRUE,"GENERAL";"TAB5",#N/A,TRUE,"GENERAL"}</definedName>
    <definedName name="_z4_1" hidden="1">{"TAB1",#N/A,TRUE,"GENERAL";"TAB2",#N/A,TRUE,"GENERAL";"TAB3",#N/A,TRUE,"GENERAL";"TAB4",#N/A,TRUE,"GENERAL";"TAB5",#N/A,TRUE,"GENERAL"}</definedName>
    <definedName name="_z5" hidden="1">{"via1",#N/A,TRUE,"general";"via2",#N/A,TRUE,"general";"via3",#N/A,TRUE,"general"}</definedName>
    <definedName name="_z5_1" hidden="1">{"via1",#N/A,TRUE,"general";"via2",#N/A,TRUE,"general";"via3",#N/A,TRUE,"general"}</definedName>
    <definedName name="_z6" hidden="1">{"TAB1",#N/A,TRUE,"GENERAL";"TAB2",#N/A,TRUE,"GENERAL";"TAB3",#N/A,TRUE,"GENERAL";"TAB4",#N/A,TRUE,"GENERAL";"TAB5",#N/A,TRUE,"GENERAL"}</definedName>
    <definedName name="_z6_1" hidden="1">{"TAB1",#N/A,TRUE,"GENERAL";"TAB2",#N/A,TRUE,"GENERAL";"TAB3",#N/A,TRUE,"GENERAL";"TAB4",#N/A,TRUE,"GENERAL";"TAB5",#N/A,TRUE,"GENERAL"}</definedName>
    <definedName name="_z7">#N/A</definedName>
    <definedName name="a">'[27]DUB-823'!#REF!</definedName>
    <definedName name="A.33333">#REF!</definedName>
    <definedName name="A_1">#REF!</definedName>
    <definedName name="a_6">#NAME?</definedName>
    <definedName name="a_7">#NAME?</definedName>
    <definedName name="a_8">#NAME?</definedName>
    <definedName name="A_impresión_IM">#REF!</definedName>
    <definedName name="A18A200">[28]ESPEC!#REF!</definedName>
    <definedName name="a2a" hidden="1">{"TAB1",#N/A,TRUE,"GENERAL";"TAB2",#N/A,TRUE,"GENERAL";"TAB3",#N/A,TRUE,"GENERAL";"TAB4",#N/A,TRUE,"GENERAL";"TAB5",#N/A,TRUE,"GENERAL"}</definedName>
    <definedName name="a2a_1" hidden="1">{"TAB1",#N/A,TRUE,"GENERAL";"TAB2",#N/A,TRUE,"GENERAL";"TAB3",#N/A,TRUE,"GENERAL";"TAB4",#N/A,TRUE,"GENERAL";"TAB5",#N/A,TRUE,"GENERAL"}</definedName>
    <definedName name="aa">[0]!ERR</definedName>
    <definedName name="AA_APUS">#REF!</definedName>
    <definedName name="AA_Cantidadesredes">#REF!</definedName>
    <definedName name="AA_Cimentacion">#REF!</definedName>
    <definedName name="AA_Codos">#REF!</definedName>
    <definedName name="AA_Cuadrillas">#REF!</definedName>
    <definedName name="AA_Equipos">#REF!</definedName>
    <definedName name="AA_Materiales">#REF!</definedName>
    <definedName name="AA_Presupuesto">#REF!</definedName>
    <definedName name="AA_Unitarios">#REF!</definedName>
    <definedName name="AAA">[0]!ERR</definedName>
    <definedName name="AAA_1">#NAME?</definedName>
    <definedName name="AAA_10">#N/A</definedName>
    <definedName name="AAA_2">#NAME?</definedName>
    <definedName name="AAA_3">#N/A</definedName>
    <definedName name="AAA_4">#NAME?</definedName>
    <definedName name="AAA_5">#NAME?</definedName>
    <definedName name="AAA_6">#NAME?</definedName>
    <definedName name="AAA_7">#NAME?</definedName>
    <definedName name="AAA_8">#NAME?</definedName>
    <definedName name="AAA_9">#N/A</definedName>
    <definedName name="AAAA">'[29]A. P. U.'!#REF!</definedName>
    <definedName name="AAAAA">#REF!</definedName>
    <definedName name="aaaaaa">[30]otros!$C$5</definedName>
    <definedName name="aaaaas" hidden="1">{"TAB1",#N/A,TRUE,"GENERAL";"TAB2",#N/A,TRUE,"GENERAL";"TAB3",#N/A,TRUE,"GENERAL";"TAB4",#N/A,TRUE,"GENERAL";"TAB5",#N/A,TRUE,"GENERAL"}</definedName>
    <definedName name="aaaaas_1" hidden="1">{"TAB1",#N/A,TRUE,"GENERAL";"TAB2",#N/A,TRUE,"GENERAL";"TAB3",#N/A,TRUE,"GENERAL";"TAB4",#N/A,TRUE,"GENERAL";"TAB5",#N/A,TRUE,"GENERAL"}</definedName>
    <definedName name="AAC">[6]AASHTO!$A$14:$F$17</definedName>
    <definedName name="AALI">#REF!</definedName>
    <definedName name="AALIS">#REF!</definedName>
    <definedName name="AARR">#REF!</definedName>
    <definedName name="AARRS">#REF!</definedName>
    <definedName name="aas" hidden="1">{"TAB1",#N/A,TRUE,"GENERAL";"TAB2",#N/A,TRUE,"GENERAL";"TAB3",#N/A,TRUE,"GENERAL";"TAB4",#N/A,TRUE,"GENERAL";"TAB5",#N/A,TRUE,"GENERAL"}</definedName>
    <definedName name="aas_1" hidden="1">{"TAB1",#N/A,TRUE,"GENERAL";"TAB2",#N/A,TRUE,"GENERAL";"TAB3",#N/A,TRUE,"GENERAL";"TAB4",#N/A,TRUE,"GENERAL";"TAB5",#N/A,TRUE,"GENERAL"}</definedName>
    <definedName name="AAWG12">#REF!</definedName>
    <definedName name="AAWG12S">#REF!</definedName>
    <definedName name="AB">#REF!</definedName>
    <definedName name="aba_1">#REF!</definedName>
    <definedName name="aba_2">#REF!</definedName>
    <definedName name="abc">#REF!</definedName>
    <definedName name="ABCD" hidden="1">#REF!</definedName>
    <definedName name="ABCDE" hidden="1">#REF!</definedName>
    <definedName name="ABCDEF">#REF!</definedName>
    <definedName name="ABG">[6]AASHTO!$A$2:$F$5</definedName>
    <definedName name="absc">#REF!</definedName>
    <definedName name="absc_">#REF!</definedName>
    <definedName name="absc_1">#REF!</definedName>
    <definedName name="absc1" localSheetId="2">[31]!absc</definedName>
    <definedName name="absc1">[31]!absc</definedName>
    <definedName name="ac">#REF!</definedName>
    <definedName name="AccessDatabase" hidden="1">"C:\C-314\VOLUMENES\volfin4.mdb"</definedName>
    <definedName name="ACEC">#REF!</definedName>
    <definedName name="ACECS">#REF!</definedName>
    <definedName name="Acefy4200">#REF!</definedName>
    <definedName name="ACERO">#REF!</definedName>
    <definedName name="Acero_corrugado">#REF!</definedName>
    <definedName name="ACIP">#REF!</definedName>
    <definedName name="ACIPS">#REF!</definedName>
    <definedName name="Acopla_sanitario_grival">#REF!</definedName>
    <definedName name="acpm">5000</definedName>
    <definedName name="ACSA">#REF!</definedName>
    <definedName name="ACSAS">#REF!</definedName>
    <definedName name="ACT">#REF!</definedName>
    <definedName name="ACT_COMP">#REF!</definedName>
    <definedName name="ACT_COMP2">#REF!</definedName>
    <definedName name="ACT_CONT">#REF!</definedName>
    <definedName name="ACT_CONT2">#REF!</definedName>
    <definedName name="ACTA">#REF!</definedName>
    <definedName name="acta_parcial_1">#REF!</definedName>
    <definedName name="ACTA1">#REF!</definedName>
    <definedName name="ACTA2">#REF!</definedName>
    <definedName name="actamodifacion" hidden="1">{#N/A,#N/A,TRUE,"Unifilar"}</definedName>
    <definedName name="actipo">#REF!</definedName>
    <definedName name="Actividades">#REF!</definedName>
    <definedName name="ACTV">#REF!</definedName>
    <definedName name="acumulado">'[32]Reservas de Petróleo'!$A$2,'[32]Reservas de Petróleo'!$A$1,'[32]Reservas de Petróleo'!$D$4,'[32]Reservas de Petróleo'!$E$1:$E$65536</definedName>
    <definedName name="ad">#REF!</definedName>
    <definedName name="ADAD">#REF!</definedName>
    <definedName name="Adaptador_pvc">#REF!</definedName>
    <definedName name="adasd">#REF!</definedName>
    <definedName name="ADFE">#N/A</definedName>
    <definedName name="ADFGSDB" hidden="1">{"via1",#N/A,TRUE,"general";"via2",#N/A,TRUE,"general";"via3",#N/A,TRUE,"general"}</definedName>
    <definedName name="ADFGSDB_1" hidden="1">{"via1",#N/A,TRUE,"general";"via2",#N/A,TRUE,"general";"via3",#N/A,TRUE,"general"}</definedName>
    <definedName name="ADI">#REF!</definedName>
    <definedName name="ADM">[30]otros!$C$2</definedName>
    <definedName name="administrador">[33]Informacion!$B$15</definedName>
    <definedName name="ADMINISTRADOR_VIAL__ARMANDO_SANCHEZ_SANCHEZ">#REF!</definedName>
    <definedName name="ADMON">#REF!</definedName>
    <definedName name="ADMON1">#REF!</definedName>
    <definedName name="ADMONS">#REF!</definedName>
    <definedName name="adn">#REF!</definedName>
    <definedName name="adoc1" localSheetId="2">[31]!absc</definedName>
    <definedName name="adoc1">[31]!absc</definedName>
    <definedName name="ADOC125" localSheetId="2">[34]!absc</definedName>
    <definedName name="ADOC125">[34]!absc</definedName>
    <definedName name="adoq" localSheetId="2">[35]!absc</definedName>
    <definedName name="adoq">[35]!absc</definedName>
    <definedName name="ads">#REF!</definedName>
    <definedName name="ADSAD" hidden="1">{"TAB1",#N/A,TRUE,"GENERAL";"TAB2",#N/A,TRUE,"GENERAL";"TAB3",#N/A,TRUE,"GENERAL";"TAB4",#N/A,TRUE,"GENERAL";"TAB5",#N/A,TRUE,"GENERAL"}</definedName>
    <definedName name="ADSAD_1" hidden="1">{"TAB1",#N/A,TRUE,"GENERAL";"TAB2",#N/A,TRUE,"GENERAL";"TAB3",#N/A,TRUE,"GENERAL";"TAB4",#N/A,TRUE,"GENERAL";"TAB5",#N/A,TRUE,"GENERAL"}</definedName>
    <definedName name="AE">#REF!</definedName>
    <definedName name="aefa" hidden="1">{"via1",#N/A,TRUE,"general";"via2",#N/A,TRUE,"general";"via3",#N/A,TRUE,"general"}</definedName>
    <definedName name="aefa_1" hidden="1">{"via1",#N/A,TRUE,"general";"via2",#N/A,TRUE,"general";"via3",#N/A,TRUE,"general"}</definedName>
    <definedName name="AER">#N/A</definedName>
    <definedName name="AEUPO">#REF!</definedName>
    <definedName name="AEUPOS">#REF!</definedName>
    <definedName name="afdsw" hidden="1">{"TAB1",#N/A,TRUE,"GENERAL";"TAB2",#N/A,TRUE,"GENERAL";"TAB3",#N/A,TRUE,"GENERAL";"TAB4",#N/A,TRUE,"GENERAL";"TAB5",#N/A,TRUE,"GENERAL"}</definedName>
    <definedName name="afdsw_1" hidden="1">{"TAB1",#N/A,TRUE,"GENERAL";"TAB2",#N/A,TRUE,"GENERAL";"TAB3",#N/A,TRUE,"GENERAL";"TAB4",#N/A,TRUE,"GENERAL";"TAB5",#N/A,TRUE,"GENERAL"}</definedName>
    <definedName name="afir" hidden="1">#REF!</definedName>
    <definedName name="afirmado" localSheetId="4">Scheduled_Payment+Extra_Payment</definedName>
    <definedName name="afirmado" localSheetId="2">Scheduled_Payment+Extra_Payment</definedName>
    <definedName name="afirmado">Scheduled_Payment+Extra_Payment</definedName>
    <definedName name="agdsgg" hidden="1">{"via1",#N/A,TRUE,"general";"via2",#N/A,TRUE,"general";"via3",#N/A,TRUE,"general"}</definedName>
    <definedName name="agdsgg_1" hidden="1">{"via1",#N/A,TRUE,"general";"via2",#N/A,TRUE,"general";"via3",#N/A,TRUE,"general"}</definedName>
    <definedName name="Agregado_Grueso">#REF!</definedName>
    <definedName name="AGUA">#REF!</definedName>
    <definedName name="AGUAS">#REF!</definedName>
    <definedName name="AGUY">#REF!</definedName>
    <definedName name="AGUYS">#REF!</definedName>
    <definedName name="ah">#REF!</definedName>
    <definedName name="ahe">#REF!</definedName>
    <definedName name="AHER">#REF!</definedName>
    <definedName name="aida">#REF!</definedName>
    <definedName name="aida1">#REF!</definedName>
    <definedName name="AIPE">#REF!</definedName>
    <definedName name="Aire_Acondicionado_Inverter_12000_btu">#REF!</definedName>
    <definedName name="Aire_Acondicionado_Inverter_9000_btu">#REF!</definedName>
    <definedName name="AIU">#REF!</definedName>
    <definedName name="AIU_01">#REF!</definedName>
    <definedName name="AIU_1">#REF!</definedName>
    <definedName name="AIU_2">#REF!</definedName>
    <definedName name="aj">#REF!</definedName>
    <definedName name="AjustDelAIU">#REF!</definedName>
    <definedName name="alam">#REF!</definedName>
    <definedName name="Alambre_de_pua_calibre_14">#REF!</definedName>
    <definedName name="Alambre_negro">#REF!</definedName>
    <definedName name="alc" localSheetId="2">[36]!absc</definedName>
    <definedName name="alc">[36]!absc</definedName>
    <definedName name="AlcanceProyecto">#REF!</definedName>
    <definedName name="ALM">#REF!</definedName>
    <definedName name="ALTO">[37]Tabla!$A$1:$A$5</definedName>
    <definedName name="amAnterAntic">#REF!</definedName>
    <definedName name="AMAT">#REF!</definedName>
    <definedName name="AMBI">#REF!</definedName>
    <definedName name="AMBIS">#REF!</definedName>
    <definedName name="AME">#REF!</definedName>
    <definedName name="amorant">#REF!</definedName>
    <definedName name="amorAnteriorAntic">#REF!</definedName>
    <definedName name="amortiz">#REF!</definedName>
    <definedName name="amortizacion">#REF!</definedName>
    <definedName name="Amount">#REF!</definedName>
    <definedName name="ANALISIS">#REF!</definedName>
    <definedName name="ANCLAJE">'[38]MC SF GAVIONES'!#REF!</definedName>
    <definedName name="AND">#REF!</definedName>
    <definedName name="Andamios">#REF!</definedName>
    <definedName name="ANE">#REF!</definedName>
    <definedName name="anex7">#REF!</definedName>
    <definedName name="anex8">#REF!</definedName>
    <definedName name="anexo1">#REF!</definedName>
    <definedName name="anexo10">#REF!</definedName>
    <definedName name="anexo11">#REF!</definedName>
    <definedName name="anexo12">#REF!</definedName>
    <definedName name="anexo13">#REF!</definedName>
    <definedName name="anexo14">#REF!</definedName>
    <definedName name="anexo15">#REF!</definedName>
    <definedName name="anexo2">#REF!</definedName>
    <definedName name="anexo3">#REF!</definedName>
    <definedName name="anexo4">#REF!</definedName>
    <definedName name="anexo5">#REF!</definedName>
    <definedName name="anexo6">#REF!</definedName>
    <definedName name="anexo7">[39]COMPARATIVO!#REF!</definedName>
    <definedName name="anexo8">#REF!</definedName>
    <definedName name="anexo9">#REF!</definedName>
    <definedName name="anexů7">#REF!</definedName>
    <definedName name="angie">#REF!</definedName>
    <definedName name="angulo_6_metros_3__16_x_2_pulgadas_g___50">#REF!</definedName>
    <definedName name="anscount" hidden="1">1</definedName>
    <definedName name="Antic">[40]BASES!$B$33</definedName>
    <definedName name="ANTICIPO">[41]BASES!$B$33</definedName>
    <definedName name="Anticorrosivo">#REF!</definedName>
    <definedName name="AÑO">[30]PRESUPUESTO!$D$13</definedName>
    <definedName name="AÑOWUIE">'[42]Res-Accide-10'!$R$2:$R$7</definedName>
    <definedName name="ao">#REF!</definedName>
    <definedName name="ap">#REF!</definedName>
    <definedName name="apaiy">#REF!</definedName>
    <definedName name="APAKE">#REF!</definedName>
    <definedName name="APAKES">#REF!</definedName>
    <definedName name="APB">#REF!</definedName>
    <definedName name="APE">#REF!</definedName>
    <definedName name="APELLIDOS">#REF!</definedName>
    <definedName name="APER">#REF!</definedName>
    <definedName name="APES">#REF!</definedName>
    <definedName name="API">#REF!</definedName>
    <definedName name="APU" localSheetId="2">[43]!absc</definedName>
    <definedName name="APU">[43]!absc</definedName>
    <definedName name="APU_directos">#REF!</definedName>
    <definedName name="APU221.1">#REF!</definedName>
    <definedName name="APU221.2">#REF!</definedName>
    <definedName name="APUO" hidden="1">#REF!</definedName>
    <definedName name="apus">[44]APUS!$A$1:$K$2093</definedName>
    <definedName name="aq">[0]!ERR</definedName>
    <definedName name="aqaq" hidden="1">{"TAB1",#N/A,TRUE,"GENERAL";"TAB2",#N/A,TRUE,"GENERAL";"TAB3",#N/A,TRUE,"GENERAL";"TAB4",#N/A,TRUE,"GENERAL";"TAB5",#N/A,TRUE,"GENERAL"}</definedName>
    <definedName name="aqaq_1" hidden="1">{"TAB1",#N/A,TRUE,"GENERAL";"TAB2",#N/A,TRUE,"GENERAL";"TAB3",#N/A,TRUE,"GENERAL";"TAB4",#N/A,TRUE,"GENERAL";"TAB5",#N/A,TRUE,"GENERAL"}</definedName>
    <definedName name="AQW">#REF!</definedName>
    <definedName name="ARA">#REF!</definedName>
    <definedName name="ARANCEL">#REF!</definedName>
    <definedName name="ARAS">#REF!</definedName>
    <definedName name="ARE">#REF!</definedName>
    <definedName name="AREA">#REF!</definedName>
    <definedName name="_xlnm.Extract">#REF!</definedName>
    <definedName name="_xlnm.Print_Area" localSheetId="16">'10 CARPI- METAL'!$A$1:$G$61</definedName>
    <definedName name="_xlnm.Print_Area" localSheetId="17">'11 PINTURA'!$A$1:$G$41</definedName>
    <definedName name="_xlnm.Print_Area" localSheetId="18">'12 LIMPIEZA'!$A$1:$G$20</definedName>
    <definedName name="_xlnm.Print_Area" localSheetId="11">'1-2 PRELIMINARES-DEMOLICION'!$A$1:$G$68</definedName>
    <definedName name="_xlnm.Print_Area" localSheetId="12">'3-4 MAMPOSTERIA-ESTRUCTURA'!$A$1:$G$76</definedName>
    <definedName name="_xlnm.Print_Area" localSheetId="13">'5 ELECTRICAS'!$A$1:$G$210</definedName>
    <definedName name="_xlnm.Print_Area" localSheetId="14">'6-7-8 PAÑETES-CUBIERTA-'!$A$1:$G$191</definedName>
    <definedName name="_xlnm.Print_Area" localSheetId="15">'9 PISOS-ENCHAPES'!$A$1:$G$77</definedName>
    <definedName name="_xlnm.Print_Area" localSheetId="10">'ANALISIS BASICOS'!$A$1:$G$213</definedName>
    <definedName name="_xlnm.Print_Area" localSheetId="4">'Cadena de  Valor'!$A$1:$V$69</definedName>
    <definedName name="_xlnm.Print_Area" localSheetId="3">'Cadena de Valor 2'!$A$1:$J$16</definedName>
    <definedName name="_xlnm.Print_Area" localSheetId="2">'Cadena de Valor 3'!$A$1:$I$17</definedName>
    <definedName name="_xlnm.Print_Area" localSheetId="8">'LISTADO DE MATERIALES'!$A$1:$E$395</definedName>
    <definedName name="_xlnm.Print_Area" localSheetId="7">'MEMORIA DE CANTIDADES'!$A$1:$I$261</definedName>
    <definedName name="_xlnm.Print_Area" localSheetId="9">MO!$A$1:$G$149</definedName>
    <definedName name="_xlnm.Print_Area" localSheetId="6">'PPTO I.E JOSE REINEL'!$A$1:$H$74</definedName>
    <definedName name="_xlnm.Print_Area" localSheetId="0">'PRESUPUESTO RESUMIDO'!$A$1:$G$349</definedName>
    <definedName name="_xlnm.Print_Area" localSheetId="5">ROTULOS!$A$1:$D$18</definedName>
    <definedName name="_xlnm.Print_Area">#REF!</definedName>
    <definedName name="Area_Impresión">#REF!</definedName>
    <definedName name="AREA1">#REF!</definedName>
    <definedName name="AREA2">#REF!</definedName>
    <definedName name="AreaLimpiar">'[45]Info-Portaf'!$N$4,'[45]Info-Portaf'!$C$10:$AE$24,'[45]Info-Portaf'!$C$26:$AE$28,'[45]Info-Portaf'!$C$31:$AE$40,'[45]Info-Portaf'!$C$41:$H$41,'[45]Info-Portaf'!$C$42:$AE$51,'[45]Info-Portaf'!$C$53:$AE$54,'[45]Info-Portaf'!$C$57:$AE$57,'[45]Info-Portaf'!$C$59:$AE$59,'[45]Info-Portaf'!$B$10:$B$61</definedName>
    <definedName name="Areatotal">#REF!</definedName>
    <definedName name="Aref">#REF!</definedName>
    <definedName name="ARENA">#REF!</definedName>
    <definedName name="ARFA">#REF!</definedName>
    <definedName name="ARFAS">#REF!</definedName>
    <definedName name="Arial">#REF!</definedName>
    <definedName name="armuve">[0]!ERR</definedName>
    <definedName name="ARP">#REF!</definedName>
    <definedName name="ARS">#REF!</definedName>
    <definedName name="as">[0]!ERR</definedName>
    <definedName name="AS_1">#NAME?</definedName>
    <definedName name="AS_2">#NAME?</definedName>
    <definedName name="AS_4">#NAME?</definedName>
    <definedName name="AS_6">#NAME?</definedName>
    <definedName name="AS_7">#NAME?</definedName>
    <definedName name="AS_8">#NAME?</definedName>
    <definedName name="ASANS">#REF!</definedName>
    <definedName name="asasdasd">#N/A</definedName>
    <definedName name="ASAU">#REF!</definedName>
    <definedName name="ASAUS">#REF!</definedName>
    <definedName name="ASB">[6]AASHTO!$A$8:$F$11</definedName>
    <definedName name="ASD" hidden="1">{"via1",#N/A,TRUE,"general";"via2",#N/A,TRUE,"general";"via3",#N/A,TRUE,"general"}</definedName>
    <definedName name="ASD_1" hidden="1">{"via1",#N/A,TRUE,"general";"via2",#N/A,TRUE,"general";"via3",#N/A,TRUE,"general"}</definedName>
    <definedName name="ASDA" hidden="1">{"via1",#N/A,TRUE,"general";"via2",#N/A,TRUE,"general";"via3",#N/A,TRUE,"general"}</definedName>
    <definedName name="ASDA_1" hidden="1">{"via1",#N/A,TRUE,"general";"via2",#N/A,TRUE,"general";"via3",#N/A,TRUE,"general"}</definedName>
    <definedName name="asdasd" hidden="1">{"TAB1",#N/A,TRUE,"GENERAL";"TAB2",#N/A,TRUE,"GENERAL";"TAB3",#N/A,TRUE,"GENERAL";"TAB4",#N/A,TRUE,"GENERAL";"TAB5",#N/A,TRUE,"GENERAL"}</definedName>
    <definedName name="asdasd_1" hidden="1">{"TAB1",#N/A,TRUE,"GENERAL";"TAB2",#N/A,TRUE,"GENERAL";"TAB3",#N/A,TRUE,"GENERAL";"TAB4",#N/A,TRUE,"GENERAL";"TAB5",#N/A,TRUE,"GENERAL"}</definedName>
    <definedName name="asdda" hidden="1">{#N/A,#N/A,TRUE,"Agua";#N/A,#N/A,TRUE,"NaBr2 97%";#N/A,#N/A,TRUE,"NaCl 99% Lbs";#N/A,#N/A,TRUE,"Agua BBls";#N/A,#N/A,TRUE,"NaBr2 97% lbs";#N/A,#N/A,TRUE,"Anexo LP";#N/A,#N/A,TRUE,"1OL";#N/A,#N/A,TRUE,"1OT";#N/A,#N/A,TRUE,"1O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11.7T";#N/A,#N/A,TRUE,"11.7L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}</definedName>
    <definedName name="asdf" hidden="1">{"via1",#N/A,TRUE,"general";"via2",#N/A,TRUE,"general";"via3",#N/A,TRUE,"general"}</definedName>
    <definedName name="asdf_1" hidden="1">{"via1",#N/A,TRUE,"general";"via2",#N/A,TRUE,"general";"via3",#N/A,TRUE,"general"}</definedName>
    <definedName name="asdfa" hidden="1">{"via1",#N/A,TRUE,"general";"via2",#N/A,TRUE,"general";"via3",#N/A,TRUE,"general"}</definedName>
    <definedName name="asdfa_1" hidden="1">{"via1",#N/A,TRUE,"general";"via2",#N/A,TRUE,"general";"via3",#N/A,TRUE,"general"}</definedName>
    <definedName name="asdfds" hidden="1">{#N/A,#N/A,TRUE,"Agua";#N/A,#N/A,TRUE,"NaBr2 97%";#N/A,#N/A,TRUE,"NaCl 99% Lbs";#N/A,#N/A,TRUE,"Agua BBls";#N/A,#N/A,TRUE,"NaBr2 97% lbs";#N/A,#N/A,TRUE,"Anexo LP";#N/A,#N/A,TRUE,"1OL";#N/A,#N/A,TRUE,"1OT";#N/A,#N/A,TRUE,"1O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11.7T";#N/A,#N/A,TRUE,"11.7L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}</definedName>
    <definedName name="ASDFGHJKLÑ">[0]!ERR</definedName>
    <definedName name="asdflkjh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asdfñk">#N/A</definedName>
    <definedName name="ASFALTO">#REF!</definedName>
    <definedName name="asfasd" hidden="1">{"via1",#N/A,TRUE,"general";"via2",#N/A,TRUE,"general";"via3",#N/A,TRUE,"general"}</definedName>
    <definedName name="asfasd_1" hidden="1">{"via1",#N/A,TRUE,"general";"via2",#N/A,TRUE,"general";"via3",#N/A,TRUE,"general"}</definedName>
    <definedName name="asfasdl" hidden="1">{"via1",#N/A,TRUE,"general";"via2",#N/A,TRUE,"general";"via3",#N/A,TRUE,"general"}</definedName>
    <definedName name="asfasdl_1" hidden="1">{"via1",#N/A,TRUE,"general";"via2",#N/A,TRUE,"general";"via3",#N/A,TRUE,"general"}</definedName>
    <definedName name="ASFDD">#REF!</definedName>
    <definedName name="asfdfe" hidden="1">{#N/A,#N/A,TRUE,"INGENIERIA";#N/A,#N/A,TRUE,"COMPRAS";#N/A,#N/A,TRUE,"DIRECCION";#N/A,#N/A,TRUE,"RESUMEN"}</definedName>
    <definedName name="asff" hidden="1">{"TAB1",#N/A,TRUE,"GENERAL";"TAB2",#N/A,TRUE,"GENERAL";"TAB3",#N/A,TRUE,"GENERAL";"TAB4",#N/A,TRUE,"GENERAL";"TAB5",#N/A,TRUE,"GENERAL"}</definedName>
    <definedName name="asff_1" hidden="1">{"TAB1",#N/A,TRUE,"GENERAL";"TAB2",#N/A,TRUE,"GENERAL";"TAB3",#N/A,TRUE,"GENERAL";"TAB4",#N/A,TRUE,"GENERAL";"TAB5",#N/A,TRUE,"GENERAL"}</definedName>
    <definedName name="asfghjoi" hidden="1">{"via1",#N/A,TRUE,"general";"via2",#N/A,TRUE,"general";"via3",#N/A,TRUE,"general"}</definedName>
    <definedName name="asfghjoi_1" hidden="1">{"via1",#N/A,TRUE,"general";"via2",#N/A,TRUE,"general";"via3",#N/A,TRUE,"general"}</definedName>
    <definedName name="ASIE">#REF!</definedName>
    <definedName name="ASIES">#REF!</definedName>
    <definedName name="asojkdr" hidden="1">{"TAB1",#N/A,TRUE,"GENERAL";"TAB2",#N/A,TRUE,"GENERAL";"TAB3",#N/A,TRUE,"GENERAL";"TAB4",#N/A,TRUE,"GENERAL";"TAB5",#N/A,TRUE,"GENERAL"}</definedName>
    <definedName name="asojkdr_1" hidden="1">{"TAB1",#N/A,TRUE,"GENERAL";"TAB2",#N/A,TRUE,"GENERAL";"TAB3",#N/A,TRUE,"GENERAL";"TAB4",#N/A,TRUE,"GENERAL";"TAB5",#N/A,TRUE,"GENERAL"}</definedName>
    <definedName name="ASSHO">#REF!</definedName>
    <definedName name="Atp">[10]EMPRESA!$F$20</definedName>
    <definedName name="ATRS">#REF!</definedName>
    <definedName name="au">#REF!</definedName>
    <definedName name="aur">#REF!</definedName>
    <definedName name="_xlnm.Auto_Open" localSheetId="4">MODULO10.auto_abrir</definedName>
    <definedName name="_xlnm.Auto_Open" localSheetId="2">MODULO10.auto_abrir</definedName>
    <definedName name="_xlnm.Auto_Open">MODULO10.auto_abrir</definedName>
    <definedName name="auto1">#REF!</definedName>
    <definedName name="auto123">#REF!</definedName>
    <definedName name="auto2">#REF!</definedName>
    <definedName name="AUTO22">#REF!</definedName>
    <definedName name="AUTOMOTOR">#REF!</definedName>
    <definedName name="AUTOMOTOR1">#REF!</definedName>
    <definedName name="AuxAlim">'[10]DATOS CONTRATO'!$E$18</definedName>
    <definedName name="auxalimentacion">[46]CONTRATO!$E$18</definedName>
    <definedName name="AuxCom">'[10]DATOS CONTRATO'!$I$16</definedName>
    <definedName name="auxcomisariato">[46]CONTRATO!$I$16</definedName>
    <definedName name="AuxDot">'[10]DATOS CONTRATO'!$I$17</definedName>
    <definedName name="auxdotacion">[46]CONTRATO!$I$17</definedName>
    <definedName name="AuxHab">'[10]DATOS CONTRATO'!$E$17</definedName>
    <definedName name="auxhabi">[47]CONTRATO!$E$17</definedName>
    <definedName name="auxhabitacion">[46]CONTRATO!$E$17</definedName>
    <definedName name="auxtransporte">[46]CONTRATO!$E$16</definedName>
    <definedName name="av">#REF!</definedName>
    <definedName name="AVANCE">#REF!</definedName>
    <definedName name="Avance_por_item">#REF!,#REF!,#REF!,#REF!,#REF!,#REF!,#REF!,#REF!,#REF!,#REF!,#REF!,#REF!,#REF!,#REF!,#REF!,#REF!,#REF!,#REF!</definedName>
    <definedName name="Avances_Totales">#REF!,#REF!,#REF!,#REF!,#REF!,#REF!,#REF!,#REF!,#REF!,#REF!,#REF!,#REF!,#REF!,#REF!,#REF!,#REF!,#REF!,#REF!</definedName>
    <definedName name="AW">#REF!</definedName>
    <definedName name="ax">#REF!</definedName>
    <definedName name="AY">#REF!</definedName>
    <definedName name="AYU">#REF!</definedName>
    <definedName name="AYUDANTE">#REF!</definedName>
    <definedName name="AYUDATE">#REF!</definedName>
    <definedName name="azaz" hidden="1">{"TAB1",#N/A,TRUE,"GENERAL";"TAB2",#N/A,TRUE,"GENERAL";"TAB3",#N/A,TRUE,"GENERAL";"TAB4",#N/A,TRUE,"GENERAL";"TAB5",#N/A,TRUE,"GENERAL"}</definedName>
    <definedName name="azaz_1" hidden="1">{"TAB1",#N/A,TRUE,"GENERAL";"TAB2",#N/A,TRUE,"GENERAL";"TAB3",#N/A,TRUE,"GENERAL";"TAB4",#N/A,TRUE,"GENERAL";"TAB5",#N/A,TRUE,"GENERAL"}</definedName>
    <definedName name="B" hidden="1">{"via1",#N/A,TRUE,"general";"via2",#N/A,TRUE,"general";"via3",#N/A,TRUE,"general"}</definedName>
    <definedName name="B_1" hidden="1">{"via1",#N/A,TRUE,"general";"via2",#N/A,TRUE,"general";"via3",#N/A,TRUE,"general"}</definedName>
    <definedName name="B_impresión_IM">#REF!</definedName>
    <definedName name="baber">#REF!</definedName>
    <definedName name="Bajo_L">[37]Tabla!$A$1:$A$5</definedName>
    <definedName name="BALANCE2">#REF!</definedName>
    <definedName name="balancemod">#REF!</definedName>
    <definedName name="balmod">#REF!</definedName>
    <definedName name="BARRIOS">#REF!</definedName>
    <definedName name="BARZALOZA" hidden="1">{#N/A,#N/A,TRUE,"Unifilar"}</definedName>
    <definedName name="bas">#REF!</definedName>
    <definedName name="Base">#REF!</definedName>
    <definedName name="Base_datos_DU">#REF!</definedName>
    <definedName name="Base_datos_IM">#REF!</definedName>
    <definedName name="BASE_DE_DATOS">#REF!</definedName>
    <definedName name="base_VaR">#REF!</definedName>
    <definedName name="base1">#REF!</definedName>
    <definedName name="base2">#REF!</definedName>
    <definedName name="basedatos">[48]Hoja1!$A$4:$BZ$55</definedName>
    <definedName name="_xlnm.Database">#REF!</definedName>
    <definedName name="BaseDeDatos1">#REF!</definedName>
    <definedName name="basep">[49]PRESUPUESTAL!$A$4:$P$190</definedName>
    <definedName name="Basica_Centro_costo_2001">#REF!</definedName>
    <definedName name="Basica_Facturacion_2001">#REF!</definedName>
    <definedName name="Basica_Reserva_2001">#REF!</definedName>
    <definedName name="Básico">#REF!</definedName>
    <definedName name="BB">[0]!ERR</definedName>
    <definedName name="BB_1">#NAME?</definedName>
    <definedName name="BB_2">#NAME?</definedName>
    <definedName name="BB_4">#NAME?</definedName>
    <definedName name="BB_6">#NAME?</definedName>
    <definedName name="BB_7">#NAME?</definedName>
    <definedName name="BB_8">#NAME?</definedName>
    <definedName name="bbbbbb" hidden="1">{"via1",#N/A,TRUE,"general";"via2",#N/A,TRUE,"general";"via3",#N/A,TRUE,"general"}</definedName>
    <definedName name="bbbbbb_1" hidden="1">{"via1",#N/A,TRUE,"general";"via2",#N/A,TRUE,"general";"via3",#N/A,TRUE,"general"}</definedName>
    <definedName name="bbbbbh" hidden="1">{"TAB1",#N/A,TRUE,"GENERAL";"TAB2",#N/A,TRUE,"GENERAL";"TAB3",#N/A,TRUE,"GENERAL";"TAB4",#N/A,TRUE,"GENERAL";"TAB5",#N/A,TRUE,"GENERAL"}</definedName>
    <definedName name="bbbbbh_1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bd_1" hidden="1">{"TAB1",#N/A,TRUE,"GENERAL";"TAB2",#N/A,TRUE,"GENERAL";"TAB3",#N/A,TRUE,"GENERAL";"TAB4",#N/A,TRUE,"GENERAL";"TAB5",#N/A,TRUE,"GENERAL"}</definedName>
    <definedName name="BC">#REF!</definedName>
    <definedName name="BCXBDFG" hidden="1">{"TAB1",#N/A,TRUE,"GENERAL";"TAB2",#N/A,TRUE,"GENERAL";"TAB3",#N/A,TRUE,"GENERAL";"TAB4",#N/A,TRUE,"GENERAL";"TAB5",#N/A,TRUE,"GENERAL"}</definedName>
    <definedName name="BCXBDFG_1" hidden="1">{"TAB1",#N/A,TRUE,"GENERAL";"TAB2",#N/A,TRUE,"GENERAL";"TAB3",#N/A,TRUE,"GENERAL";"TAB4",#N/A,TRUE,"GENERAL";"TAB5",#N/A,TRUE,"GENERAL"}</definedName>
    <definedName name="BD">#REF!</definedName>
    <definedName name="bdcontratista">#REF!</definedName>
    <definedName name="BDD">#REF!</definedName>
    <definedName name="BDFB" hidden="1">{"via1",#N/A,TRUE,"general";"via2",#N/A,TRUE,"general";"via3",#N/A,TRUE,"general"}</definedName>
    <definedName name="BDFB_1" hidden="1">{"via1",#N/A,TRUE,"general";"via2",#N/A,TRUE,"general";"via3",#N/A,TRUE,"general"}</definedName>
    <definedName name="BDFGDG" hidden="1">{"TAB1",#N/A,TRUE,"GENERAL";"TAB2",#N/A,TRUE,"GENERAL";"TAB3",#N/A,TRUE,"GENERAL";"TAB4",#N/A,TRUE,"GENERAL";"TAB5",#N/A,TRUE,"GENERAL"}</definedName>
    <definedName name="BDFGDG_1" hidden="1">{"TAB1",#N/A,TRUE,"GENERAL";"TAB2",#N/A,TRUE,"GENERAL";"TAB3",#N/A,TRUE,"GENERAL";"TAB4",#N/A,TRUE,"GENERAL";"TAB5",#N/A,TRUE,"GENERAL"}</definedName>
    <definedName name="BDLICITACION">#REF!</definedName>
    <definedName name="be" hidden="1">{"TAB1",#N/A,TRUE,"GENERAL";"TAB2",#N/A,TRUE,"GENERAL";"TAB3",#N/A,TRUE,"GENERAL";"TAB4",#N/A,TRUE,"GENERAL";"TAB5",#N/A,TRUE,"GENERAL"}</definedName>
    <definedName name="be_1" hidden="1">{"TAB1",#N/A,TRUE,"GENERAL";"TAB2",#N/A,TRUE,"GENERAL";"TAB3",#N/A,TRUE,"GENERAL";"TAB4",#N/A,TRUE,"GENERAL";"TAB5",#N/A,TRUE,"GENERAL"}</definedName>
    <definedName name="Beg_Bal">#REF!</definedName>
    <definedName name="BENEF.UNIT.">#REF!</definedName>
    <definedName name="bfnfv" hidden="1">{"TAB1",#N/A,TRUE,"GENERAL";"TAB2",#N/A,TRUE,"GENERAL";"TAB3",#N/A,TRUE,"GENERAL";"TAB4",#N/A,TRUE,"GENERAL";"TAB5",#N/A,TRUE,"GENERAL"}</definedName>
    <definedName name="bfnfv_1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b_1" hidden="1">{"TAB1",#N/A,TRUE,"GENERAL";"TAB2",#N/A,TRUE,"GENERAL";"TAB3",#N/A,TRUE,"GENERAL";"TAB4",#N/A,TRUE,"GENERAL";"TAB5",#N/A,TRUE,"GENERAL"}</definedName>
    <definedName name="BGDGFRT" hidden="1">{"via1",#N/A,TRUE,"general";"via2",#N/A,TRUE,"general";"via3",#N/A,TRUE,"general"}</definedName>
    <definedName name="BGDGFRT_1" hidden="1">{"via1",#N/A,TRUE,"general";"via2",#N/A,TRUE,"general";"via3",#N/A,TRUE,"general"}</definedName>
    <definedName name="BGFBFH" hidden="1">{"via1",#N/A,TRUE,"general";"via2",#N/A,TRUE,"general";"via3",#N/A,TRUE,"general"}</definedName>
    <definedName name="BGFBFH_1" hidden="1">{"via1",#N/A,TRUE,"general";"via2",#N/A,TRUE,"general";"via3",#N/A,TRUE,"general"}</definedName>
    <definedName name="bgh">#REF!</definedName>
    <definedName name="BGT">#REF!</definedName>
    <definedName name="bgvfcdx" hidden="1">{"via1",#N/A,TRUE,"general";"via2",#N/A,TRUE,"general";"via3",#N/A,TRUE,"general"}</definedName>
    <definedName name="bgvfcdx_1" hidden="1">{"via1",#N/A,TRUE,"general";"via2",#N/A,TRUE,"general";"via3",#N/A,TRUE,"general"}</definedName>
    <definedName name="BHT">#REF!</definedName>
    <definedName name="BHT_F">#REF!</definedName>
    <definedName name="bi">#REF!</definedName>
    <definedName name="bimestre">#REF!</definedName>
    <definedName name="bl">#REF!</definedName>
    <definedName name="blActividadesDiarias">#REF!</definedName>
    <definedName name="blCantidades">#REF!</definedName>
    <definedName name="blCantidades1">#REF!</definedName>
    <definedName name="blCantidades2">#REF!</definedName>
    <definedName name="blComentarioInf1">#REF!</definedName>
    <definedName name="blComentarioInf2">#REF!</definedName>
    <definedName name="blEjecutado">'[50]Ejecutado%'!#REF!</definedName>
    <definedName name="blEjecutadoPorcen">'[50]Ejecutado$'!$D$1:$CE$45</definedName>
    <definedName name="blEqCantiInf1">#REF!</definedName>
    <definedName name="blEqCantiInf2">#REF!</definedName>
    <definedName name="blEqClaseInf1">#REF!</definedName>
    <definedName name="blEqClaseInf2">#REF!</definedName>
    <definedName name="blEqTiemiInf1">#REF!</definedName>
    <definedName name="blEqTiemiInf2">#REF!</definedName>
    <definedName name="blFechaInforme">#REF!</definedName>
    <definedName name="blFechaInicio">#REF!</definedName>
    <definedName name="blFisico">#REF!</definedName>
    <definedName name="blHoraEqInf1">#REF!</definedName>
    <definedName name="blHoraEqInf2">#REF!</definedName>
    <definedName name="blHoraPerIntInf">#REF!</definedName>
    <definedName name="blHoraPerObraInf">#REF!</definedName>
    <definedName name="blHorasLluviaInf">#REF!</definedName>
    <definedName name="blImagen1">#REF!</definedName>
    <definedName name="blImagen2">#REF!</definedName>
    <definedName name="blNombreArchivo">#REF!</definedName>
    <definedName name="blObservacionesInf">#REF!</definedName>
    <definedName name="Bloque">#REF!</definedName>
    <definedName name="blPDT">#REF!</definedName>
    <definedName name="blPerAdmiCantInf">#REF!</definedName>
    <definedName name="blPerAdmiTiemInf">#REF!</definedName>
    <definedName name="blPerObraCantInf">#REF!</definedName>
    <definedName name="blPerObraTiemInf">#REF!</definedName>
    <definedName name="blPersonalAdminInf">#REF!</definedName>
    <definedName name="blPersonalObraInf">#REF!</definedName>
    <definedName name="BLPH1" hidden="1">#REF!</definedName>
    <definedName name="blProgramadoPesos">'[50]Programado$'!$I$1:$CK$45</definedName>
    <definedName name="blReferenciaInforme">#REF!</definedName>
    <definedName name="bn">#REF!</definedName>
    <definedName name="bnm">#REF!</definedName>
    <definedName name="Bombas">#REF!</definedName>
    <definedName name="BONO">#REF!</definedName>
    <definedName name="BORDE1">#N/A</definedName>
    <definedName name="BORDE2">#REF!</definedName>
    <definedName name="BORDE3">#REF!</definedName>
    <definedName name="BORDER1">[51]steel!#REF!</definedName>
    <definedName name="BORDET">#REF!</definedName>
    <definedName name="BORSHE">'[3]7422CW00'!#REF!</definedName>
    <definedName name="BORSUM">'[3]7422CW00'!#REF!</definedName>
    <definedName name="BOX">#N/A</definedName>
    <definedName name="BOX__" hidden="1">#REF!</definedName>
    <definedName name="boxes">#REF!</definedName>
    <definedName name="BQ">#REF!</definedName>
    <definedName name="br" hidden="1">{"TAB1",#N/A,TRUE,"GENERAL";"TAB2",#N/A,TRUE,"GENERAL";"TAB3",#N/A,TRUE,"GENERAL";"TAB4",#N/A,TRUE,"GENERAL";"TAB5",#N/A,TRUE,"GENERAL"}</definedName>
    <definedName name="br_1" hidden="1">{"TAB1",#N/A,TRUE,"GENERAL";"TAB2",#N/A,TRUE,"GENERAL";"TAB3",#N/A,TRUE,"GENERAL";"TAB4",#N/A,TRUE,"GENERAL";"TAB5",#N/A,TRUE,"GENERAL"}</definedName>
    <definedName name="BREAKER">#REF!</definedName>
    <definedName name="Breaker_15_amp">#REF!</definedName>
    <definedName name="breaker_20_amp">#REF!</definedName>
    <definedName name="BREAKERS">#REF!</definedName>
    <definedName name="Breakers_Switches">#REF!</definedName>
    <definedName name="Breakers_y_Switches">#REF!</definedName>
    <definedName name="bsb" hidden="1">{"via1",#N/A,TRUE,"general";"via2",#N/A,TRUE,"general";"via3",#N/A,TRUE,"general"}</definedName>
    <definedName name="bsb_1" hidden="1">{"via1",#N/A,TRUE,"general";"via2",#N/A,TRUE,"general";"via3",#N/A,TRUE,"general"}</definedName>
    <definedName name="bspoi" hidden="1">{"TAB1",#N/A,TRUE,"GENERAL";"TAB2",#N/A,TRUE,"GENERAL";"TAB3",#N/A,TRUE,"GENERAL";"TAB4",#N/A,TRUE,"GENERAL";"TAB5",#N/A,TRUE,"GENERAL"}</definedName>
    <definedName name="bspoi_1" hidden="1">{"TAB1",#N/A,TRUE,"GENERAL";"TAB2",#N/A,TRUE,"GENERAL";"TAB3",#N/A,TRUE,"GENERAL";"TAB4",#N/A,TRUE,"GENERAL";"TAB5",#N/A,TRUE,"GENERAL"}</definedName>
    <definedName name="BSW">[52]medelo!$D$37</definedName>
    <definedName name="bt" hidden="1">{"via1",#N/A,TRUE,"general";"via2",#N/A,TRUE,"general";"via3",#N/A,TRUE,"general"}</definedName>
    <definedName name="bt_1" hidden="1">{"via1",#N/A,TRUE,"general";"via2",#N/A,TRUE,"general";"via3",#N/A,TRUE,"general"}</definedName>
    <definedName name="BTM80aS">#REF!</definedName>
    <definedName name="BTYJHTR" hidden="1">{"TAB1",#N/A,TRUE,"GENERAL";"TAB2",#N/A,TRUE,"GENERAL";"TAB3",#N/A,TRUE,"GENERAL";"TAB4",#N/A,TRUE,"GENERAL";"TAB5",#N/A,TRUE,"GENERAL"}</definedName>
    <definedName name="BTYJHTR_1" hidden="1">{"TAB1",#N/A,TRUE,"GENERAL";"TAB2",#N/A,TRUE,"GENERAL";"TAB3",#N/A,TRUE,"GENERAL";"TAB4",#N/A,TRUE,"GENERAL";"TAB5",#N/A,TRUE,"GENERAL"}</definedName>
    <definedName name="BuiltIn_Print_Area">'[53]Form5 _Pág_ 1'!#REF!</definedName>
    <definedName name="BuiltIn_Print_Area___0">'[53]Form5 _Pág_ 2'!#REF!</definedName>
    <definedName name="BuiltIn_Print_Area___0___0">#REF!</definedName>
    <definedName name="BuiltIn_Print_Area___0___0___0">#REF!</definedName>
    <definedName name="BuiltIn_Print_Area___0___0___0___0">#REF!</definedName>
    <definedName name="BuiltIn_Print_Area___0___0___0___0___0">#REF!</definedName>
    <definedName name="BuiltIn_Print_Titles">#REF!</definedName>
    <definedName name="Buscar">#REF!</definedName>
    <definedName name="Buscar___0">#REF!</definedName>
    <definedName name="Buscar___1">#REF!</definedName>
    <definedName name="Buscar___2">#REF!</definedName>
    <definedName name="Buscar___25">#REF!</definedName>
    <definedName name="Buscar___26">#REF!</definedName>
    <definedName name="Buscar___3">#REF!</definedName>
    <definedName name="Buscar___37">#REF!</definedName>
    <definedName name="Buscar___38">#REF!</definedName>
    <definedName name="Buscar___39">#REF!</definedName>
    <definedName name="Buscar___40">#REF!</definedName>
    <definedName name="Buscar___41">#REF!</definedName>
    <definedName name="Buscar___42">#REF!</definedName>
    <definedName name="Buscar___43">#REF!</definedName>
    <definedName name="Buscar___44">#REF!</definedName>
    <definedName name="Buscar___90">#REF!</definedName>
    <definedName name="BuscHSeguim">#REF!</definedName>
    <definedName name="BuscHSeguim2">#REF!</definedName>
    <definedName name="bustos">#REF!</definedName>
    <definedName name="bvbc" hidden="1">{"TAB1",#N/A,TRUE,"GENERAL";"TAB2",#N/A,TRUE,"GENERAL";"TAB3",#N/A,TRUE,"GENERAL";"TAB4",#N/A,TRUE,"GENERAL";"TAB5",#N/A,TRUE,"GENERAL"}</definedName>
    <definedName name="bvbc_1" hidden="1">{"TAB1",#N/A,TRUE,"GENERAL";"TAB2",#N/A,TRUE,"GENERAL";"TAB3",#N/A,TRUE,"GENERAL";"TAB4",#N/A,TRUE,"GENERAL";"TAB5",#N/A,TRUE,"GENERAL"}</definedName>
    <definedName name="bvcb" hidden="1">{"via1",#N/A,TRUE,"general";"via2",#N/A,TRUE,"general";"via3",#N/A,TRUE,"general"}</definedName>
    <definedName name="bvcb_1" hidden="1">{"via1",#N/A,TRUE,"general";"via2",#N/A,TRUE,"general";"via3",#N/A,TRUE,"general"}</definedName>
    <definedName name="bvn" hidden="1">{"via1",#N/A,TRUE,"general";"via2",#N/A,TRUE,"general";"via3",#N/A,TRUE,"general"}</definedName>
    <definedName name="bvn_1" hidden="1">{"via1",#N/A,TRUE,"general";"via2",#N/A,TRUE,"general";"via3",#N/A,TRUE,"general"}</definedName>
    <definedName name="bw">#REF!</definedName>
    <definedName name="by" hidden="1">{"via1",#N/A,TRUE,"general";"via2",#N/A,TRUE,"general";"via3",#N/A,TRUE,"general"}</definedName>
    <definedName name="by_1" hidden="1">{"via1",#N/A,TRUE,"general";"via2",#N/A,TRUE,"general";"via3",#N/A,TRUE,"general"}</definedName>
    <definedName name="C._C.">#REF!</definedName>
    <definedName name="C.1045">#REF!</definedName>
    <definedName name="C.1090">#REF!</definedName>
    <definedName name="C.1245">#REF!</definedName>
    <definedName name="C.1290">#REF!</definedName>
    <definedName name="C.345">#REF!</definedName>
    <definedName name="C.390">#REF!</definedName>
    <definedName name="C.445">#REF!</definedName>
    <definedName name="C.490">#REF!</definedName>
    <definedName name="C.645">#REF!</definedName>
    <definedName name="C.690">#REF!</definedName>
    <definedName name="C.845">#REF!</definedName>
    <definedName name="C.890">#REF!</definedName>
    <definedName name="C_">#REF!</definedName>
    <definedName name="C2.500">#REF!</definedName>
    <definedName name="C3.000">#REF!</definedName>
    <definedName name="C4.000">#REF!</definedName>
    <definedName name="CA">#REF!</definedName>
    <definedName name="CAB">#REF!</definedName>
    <definedName name="Cable__10">#REF!</definedName>
    <definedName name="Cable__12">#REF!</definedName>
    <definedName name="Cable__14">#REF!</definedName>
    <definedName name="Cableado">#REF!</definedName>
    <definedName name="caja">#REF!</definedName>
    <definedName name="Caja_hexagonal_pvc">#REF!</definedName>
    <definedName name="CajDol1">#REF!</definedName>
    <definedName name="CajDol10">#REF!</definedName>
    <definedName name="CajDol11">#REF!</definedName>
    <definedName name="CajDol12">#REF!</definedName>
    <definedName name="CajDol2">#REF!</definedName>
    <definedName name="CajDol3">#REF!</definedName>
    <definedName name="CajDol4">#REF!</definedName>
    <definedName name="CajDol5">#REF!</definedName>
    <definedName name="CajDol6">#REF!</definedName>
    <definedName name="CajDol7">#REF!</definedName>
    <definedName name="CajDol8">#REF!</definedName>
    <definedName name="CajDol9">#REF!</definedName>
    <definedName name="CAMPO">#REF!</definedName>
    <definedName name="canacumpav">#REF!</definedName>
    <definedName name="cancha">#REF!</definedName>
    <definedName name="caninicialpav">#REF!</definedName>
    <definedName name="CANT">#REF!</definedName>
    <definedName name="CANTDS">#REF!,#REF!,#REF!,#REF!</definedName>
    <definedName name="cantejec">#REF!</definedName>
    <definedName name="cantejecpav">#REF!</definedName>
    <definedName name="cantejecpav1">#REF!</definedName>
    <definedName name="cantfinalpav">#REF!</definedName>
    <definedName name="cantidad">'[54]TRAMO 03'!$F:$F,'[54]TRAMO 03'!$I:$I,'[54]TRAMO 03'!$K:$K,'[54]TRAMO 03'!#REF!,'[54]TRAMO 03'!#REF!,'[54]TRAMO 03'!#REF!,'[54]TRAMO 03'!#REF!,'[54]TRAMO 03'!#REF!,'[54]TRAMO 03'!#REF!,'[54]TRAMO 03'!#REF!,'[54]TRAMO 03'!#REF!,'[54]TRAMO 03'!#REF!,'[54]TRAMO 03'!#REF!,'[54]TRAMO 03'!#REF!,'[54]TRAMO 03'!#REF!,'[54]TRAMO 03'!#REF!</definedName>
    <definedName name="CANTIDADES">#REF!</definedName>
    <definedName name="cantmodif">#REF!</definedName>
    <definedName name="cantmodifpav">#REF!</definedName>
    <definedName name="CantObraDefinitiva" hidden="1">{"SUMINISTRO E INSTALACIÓN CANALETAS L=7.50"}</definedName>
    <definedName name="CAP">#REF!</definedName>
    <definedName name="CAP_51">#REF!</definedName>
    <definedName name="CAPAC._HSE">#REF!</definedName>
    <definedName name="CAPÍTULO">#REF!</definedName>
    <definedName name="CAPITULO_I">#REF!</definedName>
    <definedName name="CAPÍTULO_I">#REF!</definedName>
    <definedName name="CAPÍTULO_II">#REF!</definedName>
    <definedName name="CAPITULOI">#REF!</definedName>
    <definedName name="CAPÍTULOS">#REF!</definedName>
    <definedName name="CARGA">#REF!</definedName>
    <definedName name="CARGADOR">#REF!</definedName>
    <definedName name="CARGOS">#REF!</definedName>
    <definedName name="carlos" localSheetId="4">MODULO10.auto_abrir</definedName>
    <definedName name="carlos" localSheetId="2">MODULO10.auto_abrir</definedName>
    <definedName name="carlos">MODULO10.auto_abrir</definedName>
    <definedName name="carreta">#REF!</definedName>
    <definedName name="casanare">#REF!</definedName>
    <definedName name="CASETAS">#REF!</definedName>
    <definedName name="Category">#REF!</definedName>
    <definedName name="CategoryArea">#REF!,#REF!,#REF!,#REF!,#REF!</definedName>
    <definedName name="causa">#REF!</definedName>
    <definedName name="CBLES">#REF!</definedName>
    <definedName name="CBLES1">#REF!</definedName>
    <definedName name="CBRDISEÑO">[55]SECTORIZACIÓN!$A$12:$G$20</definedName>
    <definedName name="CBWorkbookPriority" hidden="1">-1602700874</definedName>
    <definedName name="CC">[56]Personalizar!$G$22:$G$25</definedName>
    <definedName name="CCCC">#REF!</definedName>
    <definedName name="ccccc" hidden="1">{"TAB1",#N/A,TRUE,"GENERAL";"TAB2",#N/A,TRUE,"GENERAL";"TAB3",#N/A,TRUE,"GENERAL";"TAB4",#N/A,TRUE,"GENERAL";"TAB5",#N/A,TRUE,"GENERAL"}</definedName>
    <definedName name="ccccc_1" hidden="1">{"TAB1",#N/A,TRUE,"GENERAL";"TAB2",#N/A,TRUE,"GENERAL";"TAB3",#N/A,TRUE,"GENERAL";"TAB4",#N/A,TRUE,"GENERAL";"TAB5",#N/A,TRUE,"GENERAL"}</definedName>
    <definedName name="CCCCCC">'[57]A. P. U.'!#REF!</definedName>
    <definedName name="CCT">#REF!</definedName>
    <definedName name="ccto210">#REF!</definedName>
    <definedName name="cd">[58]Hoja1!$C$81</definedName>
    <definedName name="cdcdc" hidden="1">{"via1",#N/A,TRUE,"general";"via2",#N/A,TRUE,"general";"via3",#N/A,TRUE,"general"}</definedName>
    <definedName name="cdcdc_1" hidden="1">{"via1",#N/A,TRUE,"general";"via2",#N/A,TRUE,"general";"via3",#N/A,TRUE,"general"}</definedName>
    <definedName name="CDCT">#REF!</definedName>
    <definedName name="CDctrl">[40]CDItem!$G$8</definedName>
    <definedName name="CDE">#REF!</definedName>
    <definedName name="cdfgrtfd" hidden="1">#REF!</definedName>
    <definedName name="CDP">#REF!</definedName>
    <definedName name="CDRAIZ">#REF!</definedName>
    <definedName name="CDRAIZS">#REF!</definedName>
    <definedName name="cdretuiojhf" hidden="1">#REF!</definedName>
    <definedName name="CDSeguim">#REF!</definedName>
    <definedName name="ceerf" hidden="1">{"TAB1",#N/A,TRUE,"GENERAL";"TAB2",#N/A,TRUE,"GENERAL";"TAB3",#N/A,TRUE,"GENERAL";"TAB4",#N/A,TRUE,"GENERAL";"TAB5",#N/A,TRUE,"GENERAL"}</definedName>
    <definedName name="ceerf_1" hidden="1">{"TAB1",#N/A,TRUE,"GENERAL";"TAB2",#N/A,TRUE,"GENERAL";"TAB3",#N/A,TRUE,"GENERAL";"TAB4",#N/A,TRUE,"GENERAL";"TAB5",#N/A,TRUE,"GENERAL"}</definedName>
    <definedName name="CEMENTO">[59]Insum!$A$3:$H$63</definedName>
    <definedName name="Cemento_Blanco">#REF!</definedName>
    <definedName name="CEMENTO1a">#REF!</definedName>
    <definedName name="CER" hidden="1">{#N/A,#N/A,FALSE,"PROPON.2001"}</definedName>
    <definedName name="ceroletra">#REF!</definedName>
    <definedName name="cerounid">#REF!</definedName>
    <definedName name="cerovr">#REF!</definedName>
    <definedName name="CERT">#N/A</definedName>
    <definedName name="CERT_1">#NAME?</definedName>
    <definedName name="CERT_2">#NAME?</definedName>
    <definedName name="CERT_4">#NAME?</definedName>
    <definedName name="CERT_6">#NAME?</definedName>
    <definedName name="CERT_7">#NAME?</definedName>
    <definedName name="CERT_8">#NAME?</definedName>
    <definedName name="cesse">#N/A</definedName>
    <definedName name="cesse_1">#NAME?</definedName>
    <definedName name="cesse_2">#NAME?</definedName>
    <definedName name="cesse_4">#NAME?</definedName>
    <definedName name="cesse_6">#NAME?</definedName>
    <definedName name="cesse_7">#NAME?</definedName>
    <definedName name="cesse_8">#NAME?</definedName>
    <definedName name="CGDI01">[11]Tablas!#REF!</definedName>
    <definedName name="CGDI02">[11]Tablas!#REF!</definedName>
    <definedName name="CGDI03">[11]Tablas!#REF!</definedName>
    <definedName name="CGDI04">[11]Tablas!#REF!</definedName>
    <definedName name="CGDI05">[11]Tablas!#REF!</definedName>
    <definedName name="CGDI06">[11]Tablas!#REF!</definedName>
    <definedName name="CGDI07">[11]Tablas!#REF!</definedName>
    <definedName name="CGDI08">[11]Tablas!#REF!</definedName>
    <definedName name="CGEX01">[11]Tablas!#REF!</definedName>
    <definedName name="CGEX02">[11]Tablas!#REF!</definedName>
    <definedName name="CGEX031">[11]Tablas!#REF!</definedName>
    <definedName name="CGEX04">[11]Tablas!#REF!</definedName>
    <definedName name="CGFI011">[11]Tablas!#REF!</definedName>
    <definedName name="CGFI012">[11]Tablas!#REF!</definedName>
    <definedName name="CGFI021">[11]Tablas!#REF!</definedName>
    <definedName name="CGFI022">[11]Tablas!#REF!</definedName>
    <definedName name="CGFI023">[11]Tablas!#REF!</definedName>
    <definedName name="CGFI024">[11]Tablas!#REF!</definedName>
    <definedName name="CGFI031">[11]Tablas!#REF!</definedName>
    <definedName name="CGFI032">[11]Tablas!#REF!</definedName>
    <definedName name="CGFI0331">[11]Tablas!#REF!</definedName>
    <definedName name="CGFI0332">[11]Tablas!#REF!</definedName>
    <definedName name="CGFI0333">[11]Tablas!#REF!</definedName>
    <definedName name="CGFI0334">[11]Tablas!#REF!</definedName>
    <definedName name="CGFI0335">[11]Tablas!#REF!</definedName>
    <definedName name="CGFI0341">[11]Tablas!#REF!</definedName>
    <definedName name="CGFI0343">[11]Tablas!#REF!</definedName>
    <definedName name="CGFI0344">[11]Tablas!#REF!</definedName>
    <definedName name="CGPR01">[11]Tablas!#REF!</definedName>
    <definedName name="CGPR021">[11]Tablas!#REF!</definedName>
    <definedName name="CGPR022">[11]Tablas!#REF!</definedName>
    <definedName name="CGPR023">[11]Tablas!#REF!</definedName>
    <definedName name="CGPR024">[11]Tablas!#REF!</definedName>
    <definedName name="CGPR031">[11]Tablas!#REF!</definedName>
    <definedName name="CGPR032">[11]Tablas!#REF!</definedName>
    <definedName name="CGPR0331">[11]Tablas!#REF!</definedName>
    <definedName name="CGPR0332">[11]Tablas!#REF!</definedName>
    <definedName name="CGPR0333">[11]Tablas!#REF!</definedName>
    <definedName name="CGPR041">[11]Tablas!#REF!</definedName>
    <definedName name="CGPR042">[11]Tablas!#REF!</definedName>
    <definedName name="CGPR043">[11]Tablas!#REF!</definedName>
    <definedName name="CGPR051">[11]Tablas!#REF!</definedName>
    <definedName name="CGPR052">[11]Tablas!#REF!</definedName>
    <definedName name="CGPR0531">[11]Tablas!#REF!</definedName>
    <definedName name="CGPR0532">[11]Tablas!#REF!</definedName>
    <definedName name="CGPR0533">[11]Tablas!#REF!</definedName>
    <definedName name="CGPR0534">[11]Tablas!#REF!</definedName>
    <definedName name="CGPR0541">[11]Tablas!#REF!</definedName>
    <definedName name="CGPR0542">[11]Tablas!#REF!</definedName>
    <definedName name="CGPR0543">[11]Tablas!#REF!</definedName>
    <definedName name="CGPR061">[11]Tablas!#REF!</definedName>
    <definedName name="CGPR062">[11]Tablas!#REF!</definedName>
    <definedName name="CGPR0621">[11]Tablas!#REF!</definedName>
    <definedName name="CGPR0622">[11]Tablas!#REF!</definedName>
    <definedName name="CGPR0631">[11]Tablas!#REF!</definedName>
    <definedName name="CGPR0632">[11]Tablas!#REF!</definedName>
    <definedName name="CGPR0633">[11]Tablas!#REF!</definedName>
    <definedName name="CGPR0641">[11]Tablas!#REF!</definedName>
    <definedName name="CGPR0642">[11]Tablas!#REF!</definedName>
    <definedName name="CGPR0643">[11]Tablas!#REF!</definedName>
    <definedName name="CGRF01">[11]Tablas!#REF!</definedName>
    <definedName name="CGRF02">[11]Tablas!#REF!</definedName>
    <definedName name="CGRF031">[11]Tablas!#REF!</definedName>
    <definedName name="CGRF032">[11]Tablas!#REF!</definedName>
    <definedName name="CGRF0331">[11]Tablas!#REF!</definedName>
    <definedName name="CGRF0332">[11]Tablas!#REF!</definedName>
    <definedName name="CGRF0333">[11]Tablas!#REF!</definedName>
    <definedName name="CGRF0334">[11]Tablas!#REF!</definedName>
    <definedName name="CGRF0335">[11]Tablas!#REF!</definedName>
    <definedName name="CGRF0336">[11]Tablas!#REF!</definedName>
    <definedName name="CGRF0337">[11]Tablas!#REF!</definedName>
    <definedName name="CGRF0338">[11]Tablas!#REF!</definedName>
    <definedName name="CGRF0341">[11]Tablas!#REF!</definedName>
    <definedName name="CGRF0342">[11]Tablas!#REF!</definedName>
    <definedName name="CGRF0343">[11]Tablas!#REF!</definedName>
    <definedName name="CGRF041">[11]Tablas!#REF!</definedName>
    <definedName name="CGRF042">[11]Tablas!#REF!</definedName>
    <definedName name="CGRF0431">[11]Tablas!#REF!</definedName>
    <definedName name="CGRF0432">[11]Tablas!#REF!</definedName>
    <definedName name="CGRF0433">[11]Tablas!#REF!</definedName>
    <definedName name="CGRF0441">[11]Tablas!#REF!</definedName>
    <definedName name="CGRF0442">[11]Tablas!#REF!</definedName>
    <definedName name="CGRF0443">[11]Tablas!#REF!</definedName>
    <definedName name="CGSM01">[11]Tablas!#REF!</definedName>
    <definedName name="CGSM02">[11]Tablas!#REF!</definedName>
    <definedName name="CGSM03">[11]Tablas!#REF!</definedName>
    <definedName name="CGSM04">[11]Tablas!#REF!</definedName>
    <definedName name="CGSM05">[11]Tablas!#REF!</definedName>
    <definedName name="CGSO011">[11]Tablas!#REF!</definedName>
    <definedName name="CGSO012">[11]Tablas!#REF!</definedName>
    <definedName name="CGSO013">[11]Tablas!#REF!</definedName>
    <definedName name="CGSO014">[11]Tablas!#REF!</definedName>
    <definedName name="CGSO02">[11]Tablas!#REF!</definedName>
    <definedName name="CGSO031">[11]Tablas!#REF!</definedName>
    <definedName name="CGSO032">[11]Tablas!#REF!</definedName>
    <definedName name="CGSO033">[11]Tablas!#REF!</definedName>
    <definedName name="CGSO034">[11]Tablas!#REF!</definedName>
    <definedName name="CGSO041">[11]Tablas!#REF!</definedName>
    <definedName name="CGSO042">[11]Tablas!#REF!</definedName>
    <definedName name="CGSO043">[11]Tablas!#REF!</definedName>
    <definedName name="CGSO044">[11]Tablas!#REF!</definedName>
    <definedName name="CGSO051">[11]Tablas!#REF!</definedName>
    <definedName name="CGSO052">[11]Tablas!#REF!</definedName>
    <definedName name="CGSO053">[11]Tablas!#REF!</definedName>
    <definedName name="CGSO054">[11]Tablas!#REF!</definedName>
    <definedName name="CGSO055">[11]Tablas!#REF!</definedName>
    <definedName name="CGSO061">[11]Tablas!#REF!</definedName>
    <definedName name="CGSO062">[11]Tablas!#REF!</definedName>
    <definedName name="CGSO063">[11]Tablas!#REF!</definedName>
    <definedName name="CGSO064">[11]Tablas!#REF!</definedName>
    <definedName name="CGTR011">[11]Tablas!#REF!</definedName>
    <definedName name="CGTR012">[11]Tablas!#REF!</definedName>
    <definedName name="CGTR021">[11]Tablas!#REF!</definedName>
    <definedName name="CGTR022">[11]Tablas!#REF!</definedName>
    <definedName name="CGTR023">[11]Tablas!#REF!</definedName>
    <definedName name="CGTR031">[11]Tablas!#REF!</definedName>
    <definedName name="CGTR032">[11]Tablas!#REF!</definedName>
    <definedName name="CGTR033">[11]Tablas!#REF!</definedName>
    <definedName name="CGTR034">[11]Tablas!#REF!</definedName>
    <definedName name="CGTR035">[11]Tablas!#REF!</definedName>
    <definedName name="CGTR036">[11]Tablas!#REF!</definedName>
    <definedName name="CGTR037">[11]Tablas!#REF!</definedName>
    <definedName name="CGTR038">[11]Tablas!#REF!</definedName>
    <definedName name="CGTR039">[11]Tablas!#REF!</definedName>
    <definedName name="CGTR041">[11]Tablas!#REF!</definedName>
    <definedName name="CGTR042">[11]Tablas!#REF!</definedName>
    <definedName name="CGTR043">[11]Tablas!#REF!</definedName>
    <definedName name="CGTR044">[11]Tablas!#REF!</definedName>
    <definedName name="CGTR051">[11]Tablas!#REF!</definedName>
    <definedName name="Ch">#REF!</definedName>
    <definedName name="CHACA" hidden="1">#REF!</definedName>
    <definedName name="CHAZO_PUNTILLA_ANCLAJES">#REF!</definedName>
    <definedName name="CHK_PU">'[3]7422CW00'!#REF!</definedName>
    <definedName name="CHP">#REF!</definedName>
    <definedName name="Cierrapuerta_hidraulico_ajustable_hasta_80_kilos">#REF!</definedName>
    <definedName name="CIMENTACION">#REF!</definedName>
    <definedName name="CINTA_MALLA_ADHESIVA_X_90M">#REF!</definedName>
    <definedName name="CIP">#REF!</definedName>
    <definedName name="CIRCUITOS">#REF!</definedName>
    <definedName name="CISNEROS">#REF!</definedName>
    <definedName name="CJPZ">#REF!</definedName>
    <definedName name="cjsa" hidden="1">#REF!</definedName>
    <definedName name="CL">#REF!</definedName>
    <definedName name="clase">#REF!</definedName>
    <definedName name="cmf">[60]Hoja1!$C$27</definedName>
    <definedName name="CMIBLE">#REF!</definedName>
    <definedName name="CMIBLE1">#REF!</definedName>
    <definedName name="CNT_M">#REF!</definedName>
    <definedName name="CO">#REF!</definedName>
    <definedName name="co20n">#REF!</definedName>
    <definedName name="Co40n">#REF!</definedName>
    <definedName name="Cod">#REF!</definedName>
    <definedName name="CodActEco">[10]EMPRESA!$F$10</definedName>
    <definedName name="codigo">#REF!,#REF!</definedName>
    <definedName name="CodigoInversion">#REF!</definedName>
    <definedName name="CodigoProyecto">#REF!</definedName>
    <definedName name="Codigos">#REF!</definedName>
    <definedName name="CODOS">#REF!</definedName>
    <definedName name="cogvsiruj">[39]COMPARATIVO!#REF!</definedName>
    <definedName name="COLON">#REF!</definedName>
    <definedName name="ColTap">'[23]Coloc. e Interc. Tapones'!$E$1:$E$65536</definedName>
    <definedName name="Com">'[46]LIQUIDA-NOMINA'!$AL$4</definedName>
    <definedName name="Combo_Sanitario_manantial_corona">#REF!</definedName>
    <definedName name="COMIDA">#REF!</definedName>
    <definedName name="comp">#REF!</definedName>
    <definedName name="componentes">#N/A</definedName>
    <definedName name="COMPRESOR">#REF!</definedName>
    <definedName name="Compresores">#REF!</definedName>
    <definedName name="COMPROBANTE_DE_PAGO">#REF!</definedName>
    <definedName name="COMUNA">#REF!</definedName>
    <definedName name="Conc.2000">#REF!</definedName>
    <definedName name="Conc.2500">#REF!</definedName>
    <definedName name="Conc.3000">#REF!</definedName>
    <definedName name="concreto">#REF!</definedName>
    <definedName name="concreto_21">#REF!</definedName>
    <definedName name="concretoact2">#REF!</definedName>
    <definedName name="ConseqCat">0</definedName>
    <definedName name="ConseqForMitRisk">3</definedName>
    <definedName name="consolidadototal">#REF!</definedName>
    <definedName name="Consultor">#REF!</definedName>
    <definedName name="CONT">'[61]DATOS CONTRATO'!$G$13</definedName>
    <definedName name="contador" hidden="1">1</definedName>
    <definedName name="Contratante">'[10]DATOS CONTRATO'!$E$6</definedName>
    <definedName name="CONTRATISTA">#REF!</definedName>
    <definedName name="contratistas">#REF!</definedName>
    <definedName name="CONTRATO">[46]CONTRATO!$E$8</definedName>
    <definedName name="Control" hidden="1">#REF!</definedName>
    <definedName name="COP">#REF!</definedName>
    <definedName name="COPIA">[0]!ERR</definedName>
    <definedName name="COPIA_1">#NAME?</definedName>
    <definedName name="COPIA_2">#NAME?</definedName>
    <definedName name="COPIA_4">#NAME?</definedName>
    <definedName name="COPIA_6">#NAME?</definedName>
    <definedName name="COPIA_7">#NAME?</definedName>
    <definedName name="COPIA_8">#NAME?</definedName>
    <definedName name="COPIA1">#REF!</definedName>
    <definedName name="COPIA2">#REF!</definedName>
    <definedName name="copiao4">[0]!ERR</definedName>
    <definedName name="corri">[0]!ERR</definedName>
    <definedName name="CORTE3">#REF!</definedName>
    <definedName name="COSTO_FRENTE">[62]BITACORA!$E$1:$E$65536</definedName>
    <definedName name="costo2" hidden="1">#REF!</definedName>
    <definedName name="COSTODIRECTO">#REF!</definedName>
    <definedName name="COSTOS">[63]TARIFAS!$A$1:$F$52</definedName>
    <definedName name="COTIZACIONES" hidden="1">{"'dir.g'!$A$1","'Horarios'!$A$4:$D$5"}</definedName>
    <definedName name="cp">#REF!</definedName>
    <definedName name="CPARQS">#REF!</definedName>
    <definedName name="CPF">#REF!</definedName>
    <definedName name="CPoblado" hidden="1">""</definedName>
    <definedName name="CPR">#REF!</definedName>
    <definedName name="cr">[64]PRESUPUESTO!$B$2</definedName>
    <definedName name="CR.3">#REF!</definedName>
    <definedName name="CR.4">#REF!</definedName>
    <definedName name="cr.63">#REF!</definedName>
    <definedName name="CRIT">#REF!</definedName>
    <definedName name="CRIT_APIAY">#REF!</definedName>
    <definedName name="CRIT_CHICHI">#REF!</definedName>
    <definedName name="CRIT_CHICHI1">#REF!</definedName>
    <definedName name="CRIT_DOL">#REF!</definedName>
    <definedName name="CRIT_DOL1">#REF!</definedName>
    <definedName name="CRIT1">#REF!</definedName>
    <definedName name="Criteria_MI">[65]civ_roma!$C$803:$G$804</definedName>
    <definedName name="critério">#REF!</definedName>
    <definedName name="critério1">#REF!</definedName>
    <definedName name="_xlnm.Criteria">#REF!</definedName>
    <definedName name="Criterios_IM">'[3]7422CW00'!#REF!</definedName>
    <definedName name="Criticidad">[66]Tabla!$A$1:$A$5</definedName>
    <definedName name="Criticos">#REF!</definedName>
    <definedName name="crono2">#REF!</definedName>
    <definedName name="CronogFechaFin">#REF!</definedName>
    <definedName name="CronogFechaInic">#REF!</definedName>
    <definedName name="CRONOGRAMA">#REF!</definedName>
    <definedName name="cs">#REF!</definedName>
    <definedName name="CS_AVG_SIZE">#REF!</definedName>
    <definedName name="CS_WELDING">#REF!</definedName>
    <definedName name="CTA">#REF!</definedName>
    <definedName name="CTE">#REF!</definedName>
    <definedName name="ctipo2">#REF!</definedName>
    <definedName name="ctipo3">#REF!</definedName>
    <definedName name="CTR">'[3]7422CW00'!#REF!</definedName>
    <definedName name="CTRPAG">'[3]7422CW00'!#REF!</definedName>
    <definedName name="cuad1">#REF!</definedName>
    <definedName name="cuad2">#REF!</definedName>
    <definedName name="cuad3">#REF!</definedName>
    <definedName name="cuad4">#REF!</definedName>
    <definedName name="CUAD5">#REF!</definedName>
    <definedName name="cuado">#REF!</definedName>
    <definedName name="CUADRILLA">#REF!</definedName>
    <definedName name="CUAL">[0]!ERR</definedName>
    <definedName name="CUAL_1">#NAME?</definedName>
    <definedName name="CUAL_10">#N/A</definedName>
    <definedName name="CUAL_2">#NAME?</definedName>
    <definedName name="CUAL_3">#N/A</definedName>
    <definedName name="CUAL_4">#NAME?</definedName>
    <definedName name="CUAL_5">#NAME?</definedName>
    <definedName name="CUAL_6">#NAME?</definedName>
    <definedName name="CUAL_7">#NAME?</definedName>
    <definedName name="CUAL_8">#NAME?</definedName>
    <definedName name="CUAL_9">#N/A</definedName>
    <definedName name="CUBIERTA">#REF!</definedName>
    <definedName name="CUBS">#REF!</definedName>
    <definedName name="CUNET" hidden="1">{"via1",#N/A,TRUE,"general";"via2",#N/A,TRUE,"general";"via3",#N/A,TRUE,"general"}</definedName>
    <definedName name="CUNET_1" hidden="1">{"via1",#N/A,TRUE,"general";"via2",#N/A,TRUE,"general";"via3",#N/A,TRUE,"general"}</definedName>
    <definedName name="Curva_conduit_pvc_1_2">#REF!</definedName>
    <definedName name="Customize" localSheetId="2">[56]!Customize</definedName>
    <definedName name="Customize">[56]!Customize</definedName>
    <definedName name="cv">#REF!</definedName>
    <definedName name="cv_1" hidden="1">{"TAB1",#N/A,TRUE,"GENERAL";"TAB2",#N/A,TRUE,"GENERAL";"TAB3",#N/A,TRUE,"GENERAL";"TAB4",#N/A,TRUE,"GENERAL";"TAB5",#N/A,TRUE,"GENERAL"}</definedName>
    <definedName name="cv_51">#REF!</definedName>
    <definedName name="CVa">'[23]Cambio de Valv.'!$E$1:$E$65536</definedName>
    <definedName name="cvbcvbf" hidden="1">{#N/A,#N/A,TRUE,"INGENIERIA";#N/A,#N/A,TRUE,"COMPRAS";#N/A,#N/A,TRUE,"DIRECCION";#N/A,#N/A,TRUE,"RESUMEN"}</definedName>
    <definedName name="cvfvd" hidden="1">{"via1",#N/A,TRUE,"general";"via2",#N/A,TRUE,"general";"via3",#N/A,TRUE,"general"}</definedName>
    <definedName name="cvfvd_1" hidden="1">{"via1",#N/A,TRUE,"general";"via2",#N/A,TRUE,"general";"via3",#N/A,TRUE,"general"}</definedName>
    <definedName name="cvn" hidden="1">{"TAB1",#N/A,TRUE,"GENERAL";"TAB2",#N/A,TRUE,"GENERAL";"TAB3",#N/A,TRUE,"GENERAL";"TAB4",#N/A,TRUE,"GENERAL";"TAB5",#N/A,TRUE,"GENERAL"}</definedName>
    <definedName name="cvn_1" hidden="1">{"TAB1",#N/A,TRUE,"GENERAL";"TAB2",#N/A,TRUE,"GENERAL";"TAB3",#N/A,TRUE,"GENERAL";"TAB4",#N/A,TRUE,"GENERAL";"TAB5",#N/A,TRUE,"GENERAL"}</definedName>
    <definedName name="CVXC" hidden="1">{"via1",#N/A,TRUE,"general";"via2",#N/A,TRUE,"general";"via3",#N/A,TRUE,"general"}</definedName>
    <definedName name="CVXC_1" hidden="1">{"via1",#N/A,TRUE,"general";"via2",#N/A,TRUE,"general";"via3",#N/A,TRUE,"general"}</definedName>
    <definedName name="Cwvu.oil." hidden="1">#REF!,#REF!,#REF!,#REF!,#REF!,#REF!,#REF!,#REF!,#REF!,#REF!,#REF!,#REF!,#REF!,#REF!,#REF!</definedName>
    <definedName name="Cwvu.oilgasagua." hidden="1">#REF!,#REF!,#REF!,#REF!,#REF!,#REF!,#REF!,#REF!,#REF!,#REF!,#REF!,#REF!,#REF!,#REF!,#REF!,#REF!,#REF!,#REF!</definedName>
    <definedName name="Cwvu.RCEIBAS1." hidden="1">#REF!,#REF!,#REF!,#REF!,#REF!,#REF!,#REF!,#REF!,#REF!,#REF!,#REF!,#REF!,#REF!,#REF!,#REF!</definedName>
    <definedName name="cx">#REF!</definedName>
    <definedName name="d" hidden="1">{"TAB1",#N/A,TRUE,"GENERAL";"TAB2",#N/A,TRUE,"GENERAL";"TAB3",#N/A,TRUE,"GENERAL";"TAB4",#N/A,TRUE,"GENERAL";"TAB5",#N/A,TRUE,"GENERAL"}</definedName>
    <definedName name="D.31">#REF!</definedName>
    <definedName name="D.32">#REF!</definedName>
    <definedName name="D.41">#REF!</definedName>
    <definedName name="D.42">#REF!</definedName>
    <definedName name="D.61">#REF!</definedName>
    <definedName name="D.62">#REF!</definedName>
    <definedName name="D_1">#REF!</definedName>
    <definedName name="d_percápita">#REF!</definedName>
    <definedName name="DADADAD" hidden="1">{#N/A,#N/A,TRUE,"CODIGO DEPENDENCIA"}</definedName>
    <definedName name="DAFT">#REF!</definedName>
    <definedName name="DANODO">#REF!</definedName>
    <definedName name="DANODOF">#REF!</definedName>
    <definedName name="DANODOFT">#REF!</definedName>
    <definedName name="dario">'[27]GPI 526'!#REF!</definedName>
    <definedName name="dasa">#REF!</definedName>
    <definedName name="DASD" hidden="1">{"TAB1",#N/A,TRUE,"GENERAL";"TAB2",#N/A,TRUE,"GENERAL";"TAB3",#N/A,TRUE,"GENERAL";"TAB4",#N/A,TRUE,"GENERAL";"TAB5",#N/A,TRUE,"GENERAL"}</definedName>
    <definedName name="DASD_1" hidden="1">{"TAB1",#N/A,TRUE,"GENERAL";"TAB2",#N/A,TRUE,"GENERAL";"TAB3",#N/A,TRUE,"GENERAL";"TAB4",#N/A,TRUE,"GENERAL";"TAB5",#N/A,TRUE,"GENERAL"}</definedName>
    <definedName name="DAT">#REF!</definedName>
    <definedName name="Data">#REF!</definedName>
    <definedName name="data1">#REF!</definedName>
    <definedName name="data10">#REF!</definedName>
    <definedName name="data11">#REF!</definedName>
    <definedName name="data12">#REF!</definedName>
    <definedName name="data13">#REF!</definedName>
    <definedName name="data14">#REF!</definedName>
    <definedName name="data15">#REF!</definedName>
    <definedName name="data16">#REF!</definedName>
    <definedName name="data17">#REF!</definedName>
    <definedName name="data18">#REF!</definedName>
    <definedName name="data19">#REF!</definedName>
    <definedName name="data2">#REF!</definedName>
    <definedName name="data20">#REF!</definedName>
    <definedName name="data21">#REF!</definedName>
    <definedName name="data22">#REF!</definedName>
    <definedName name="data23">#REF!</definedName>
    <definedName name="data24">#REF!</definedName>
    <definedName name="data25">#REF!</definedName>
    <definedName name="data26">#REF!</definedName>
    <definedName name="data27">#REF!</definedName>
    <definedName name="data28">#REF!</definedName>
    <definedName name="data29">#REF!</definedName>
    <definedName name="data3">#REF!</definedName>
    <definedName name="data30">#REF!</definedName>
    <definedName name="data31">#REF!</definedName>
    <definedName name="data32">#REF!</definedName>
    <definedName name="data33">#REF!</definedName>
    <definedName name="data34">#REF!</definedName>
    <definedName name="data35">#REF!</definedName>
    <definedName name="data36">#REF!</definedName>
    <definedName name="data37">#REF!</definedName>
    <definedName name="data38">#REF!</definedName>
    <definedName name="data39">#REF!</definedName>
    <definedName name="data4">#REF!</definedName>
    <definedName name="data40">#REF!</definedName>
    <definedName name="data41">#REF!</definedName>
    <definedName name="data42">#REF!</definedName>
    <definedName name="data43">#REF!</definedName>
    <definedName name="data44">#REF!</definedName>
    <definedName name="data45">#REF!</definedName>
    <definedName name="data46">#REF!</definedName>
    <definedName name="data47">#REF!</definedName>
    <definedName name="data48">#REF!</definedName>
    <definedName name="data49">#REF!</definedName>
    <definedName name="data5">#REF!</definedName>
    <definedName name="data50">#REF!</definedName>
    <definedName name="data51">#REF!</definedName>
    <definedName name="data52">#REF!</definedName>
    <definedName name="data53">#REF!</definedName>
    <definedName name="data54">#REF!</definedName>
    <definedName name="data55">#REF!</definedName>
    <definedName name="data56">#REF!</definedName>
    <definedName name="data57">#REF!</definedName>
    <definedName name="data58">#REF!</definedName>
    <definedName name="data59">#REF!</definedName>
    <definedName name="data6">#REF!</definedName>
    <definedName name="data60">#REF!</definedName>
    <definedName name="data61">#REF!</definedName>
    <definedName name="data62">#REF!</definedName>
    <definedName name="data63">#REF!</definedName>
    <definedName name="data64">#REF!</definedName>
    <definedName name="data65">#REF!</definedName>
    <definedName name="data66">#REF!</definedName>
    <definedName name="data67">#REF!</definedName>
    <definedName name="data68">#REF!</definedName>
    <definedName name="data69">#REF!</definedName>
    <definedName name="data7">#REF!</definedName>
    <definedName name="data70">#REF!</definedName>
    <definedName name="data8">#REF!</definedName>
    <definedName name="data9">#REF!</definedName>
    <definedName name="Database">#REF!</definedName>
    <definedName name="Database_MI">[65]civ_roma!$C$9:$G$799</definedName>
    <definedName name="DATO1">'[67]46'!$D$3:$CK$429</definedName>
    <definedName name="datos">#REF!</definedName>
    <definedName name="db">#REF!</definedName>
    <definedName name="DBASE1">#REF!</definedName>
    <definedName name="DBASE2">#REF!</definedName>
    <definedName name="DBASE3">#REF!</definedName>
    <definedName name="dbfdfbi" hidden="1">{"TAB1",#N/A,TRUE,"GENERAL";"TAB2",#N/A,TRUE,"GENERAL";"TAB3",#N/A,TRUE,"GENERAL";"TAB4",#N/A,TRUE,"GENERAL";"TAB5",#N/A,TRUE,"GENERAL"}</definedName>
    <definedName name="dbfdfbi_1" hidden="1">{"TAB1",#N/A,TRUE,"GENERAL";"TAB2",#N/A,TRUE,"GENERAL";"TAB3",#N/A,TRUE,"GENERAL";"TAB4",#N/A,TRUE,"GENERAL";"TAB5",#N/A,TRUE,"GENERAL"}</definedName>
    <definedName name="Dbgcm">#REF!</definedName>
    <definedName name="dc">#REF!</definedName>
    <definedName name="Dcacm">#REF!</definedName>
    <definedName name="DCF">#REF!</definedName>
    <definedName name="DCI">[12]Tablas!#REF!</definedName>
    <definedName name="DCI1_1">[12]Tablas!#REF!</definedName>
    <definedName name="DCI1_1_1">[12]Tablas!#REF!</definedName>
    <definedName name="DCI1_1_2">[12]Tablas!#REF!</definedName>
    <definedName name="DCI1_1_3">[12]Tablas!#REF!</definedName>
    <definedName name="DCI1_1_4">[12]Tablas!#REF!</definedName>
    <definedName name="DCI1_2">[12]Tablas!#REF!</definedName>
    <definedName name="DCI1_3">[12]Tablas!#REF!</definedName>
    <definedName name="DCI1_4">[12]Tablas!#REF!</definedName>
    <definedName name="DCorriente">#REF!</definedName>
    <definedName name="Dcorriente1">'[68]Pta a tierra'!#REF!</definedName>
    <definedName name="DCSDCTV" hidden="1">{"via1",#N/A,TRUE,"general";"via2",#N/A,TRUE,"general";"via3",#N/A,TRUE,"general"}</definedName>
    <definedName name="DCSDCTV_1" hidden="1">{"via1",#N/A,TRUE,"general";"via2",#N/A,TRUE,"general";"via3",#N/A,TRUE,"general"}</definedName>
    <definedName name="dd">#REF!</definedName>
    <definedName name="dd_1">#NAME?</definedName>
    <definedName name="dd_10">#N/A</definedName>
    <definedName name="dd_2">#NAME?</definedName>
    <definedName name="dd_3">#N/A</definedName>
    <definedName name="dd_4">#NAME?</definedName>
    <definedName name="dd_5">#NAME?</definedName>
    <definedName name="dd_6">#NAME?</definedName>
    <definedName name="dd_7">#NAME?</definedName>
    <definedName name="dd_8">#NAME?</definedName>
    <definedName name="dd_9">#N/A</definedName>
    <definedName name="ddd" hidden="1">{"via1",#N/A,TRUE,"general";"via2",#N/A,TRUE,"general";"via3",#N/A,TRUE,"general"}</definedName>
    <definedName name="ddd_1" hidden="1">{"via1",#N/A,TRUE,"general";"via2",#N/A,TRUE,"general";"via3",#N/A,TRUE,"general"}</definedName>
    <definedName name="DDDD" hidden="1">{#N/A,#N/A,FALSE,"Estatico";#N/A,#N/A,FALSE,"Tuberia";#N/A,#N/A,FALSE,"Instrumentación";#N/A,#N/A,FALSE,"Mecanica";#N/A,#N/A,FALSE,"Electrico";#N/A,#N/A,FALSE,"Ofic.Civiles"}</definedName>
    <definedName name="DDDDDDD" hidden="1">{#N/A,#N/A,FALSE,"orthoflow";#N/A,#N/A,FALSE,"Miscelaneos";#N/A,#N/A,FALSE,"Instrumentacio";#N/A,#N/A,FALSE,"Electrico";#N/A,#N/A,FALSE,"Valv. Seguridad"}</definedName>
    <definedName name="ddddt" hidden="1">{"via1",#N/A,TRUE,"general";"via2",#N/A,TRUE,"general";"via3",#N/A,TRUE,"general"}</definedName>
    <definedName name="ddddt_1" hidden="1">{"via1",#N/A,TRUE,"general";"via2",#N/A,TRUE,"general";"via3",#N/A,TRUE,"general"}</definedName>
    <definedName name="ddee">#REF!</definedName>
    <definedName name="ddewdw" hidden="1">{"TAB1",#N/A,TRUE,"GENERAL";"TAB2",#N/A,TRUE,"GENERAL";"TAB3",#N/A,TRUE,"GENERAL";"TAB4",#N/A,TRUE,"GENERAL";"TAB5",#N/A,TRUE,"GENERAL"}</definedName>
    <definedName name="ddewdw_1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fdh_1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DGSDP_1" hidden="1">{"TAB1",#N/A,TRUE,"GENERAL";"TAB2",#N/A,TRUE,"GENERAL";"TAB3",#N/A,TRUE,"GENERAL";"TAB4",#N/A,TRUE,"GENERAL";"TAB5",#N/A,TRUE,"GENERAL"}</definedName>
    <definedName name="DDS">[12]Tablas!#REF!</definedName>
    <definedName name="DDS1_1">[12]Tablas!#REF!</definedName>
    <definedName name="DDS1_1_1">[12]Tablas!#REF!</definedName>
    <definedName name="deded" hidden="1">{"TAB1",#N/A,TRUE,"GENERAL";"TAB2",#N/A,TRUE,"GENERAL";"TAB3",#N/A,TRUE,"GENERAL";"TAB4",#N/A,TRUE,"GENERAL";"TAB5",#N/A,TRUE,"GENERAL"}</definedName>
    <definedName name="deded_1" hidden="1">{"TAB1",#N/A,TRUE,"GENERAL";"TAB2",#N/A,TRUE,"GENERAL";"TAB3",#N/A,TRUE,"GENERAL";"TAB4",#N/A,TRUE,"GENERAL";"TAB5",#N/A,TRUE,"GENERAL"}</definedName>
    <definedName name="DEF">#REF!</definedName>
    <definedName name="defd" hidden="1">{"via1",#N/A,TRUE,"general";"via2",#N/A,TRUE,"general";"via3",#N/A,TRUE,"general"}</definedName>
    <definedName name="defd_1" hidden="1">{"via1",#N/A,TRUE,"general";"via2",#N/A,TRUE,"general";"via3",#N/A,TRUE,"general"}</definedName>
    <definedName name="DEFLEXION_GG">TRUNC(ABS(#REF!))</definedName>
    <definedName name="DEFLEXION_ID">IF(#REF!&lt;0,"I","D")</definedName>
    <definedName name="DEFLEXION_MM">TRUNC(60*(ABS(#REF!)-DEFLEXION_GG))</definedName>
    <definedName name="DEFLEXION_SS">ROUND(3600*(ABS(#REF!)-DEFLEXION_GG-[0]!DEFLEXION_MM/60),0)</definedName>
    <definedName name="demanto">#REF!</definedName>
    <definedName name="demanto_51">#REF!</definedName>
    <definedName name="demolicion">#REF!</definedName>
    <definedName name="DEMOLICIÓN">'[69]BASE-LISTAS'!$B$24:$B$29</definedName>
    <definedName name="DEP_VPR_GRM">#REF!</definedName>
    <definedName name="DEP_VPR_GRN">#REF!</definedName>
    <definedName name="DEP_VPR_GRS">#REF!</definedName>
    <definedName name="DEP_VPR_GTP">#REF!</definedName>
    <definedName name="DEP_VPR_NA">#REF!</definedName>
    <definedName name="Department">#REF!</definedName>
    <definedName name="DEPEND">[66]Tabla!$B$1:$B$397</definedName>
    <definedName name="DEPENDENCIA">[66]Tabla!$B$1:$B$397</definedName>
    <definedName name="DEPENDENCIAS">[66]Tabla!$B$1:$B$397</definedName>
    <definedName name="DER">#REF!</definedName>
    <definedName name="DERFE">#REF!</definedName>
    <definedName name="desarrolladas">'[32]Reservas de Petróleo'!$A$2,'[32]Reservas de Petróleo'!$A$1,'[32]Reservas de Petróleo'!$D$4,'[32]Reservas de Petróleo'!$F$1:$F$65536</definedName>
    <definedName name="descentralizadas">#REF!</definedName>
    <definedName name="descripcion">#REF!</definedName>
    <definedName name="DESCUNMI">#REF!</definedName>
    <definedName name="DESPER">#REF!</definedName>
    <definedName name="DESPERS">#REF!</definedName>
    <definedName name="DEST_ART">[51]steel!#REF!</definedName>
    <definedName name="DESTCOD">'[3]7422CW00'!#REF!</definedName>
    <definedName name="DESTFG">'[3]7422CW00'!#REF!</definedName>
    <definedName name="DESTQTY">'[3]7422CW00'!#REF!</definedName>
    <definedName name="deta">#REF!</definedName>
    <definedName name="DETAIL">#REF!</definedName>
    <definedName name="Detalle_Reserva">#REF!</definedName>
    <definedName name="DEX">#REF!</definedName>
    <definedName name="DF">[70]Cronograma!#REF!</definedName>
    <definedName name="dfa" hidden="1">{"TAB1",#N/A,TRUE,"GENERAL";"TAB2",#N/A,TRUE,"GENERAL";"TAB3",#N/A,TRUE,"GENERAL";"TAB4",#N/A,TRUE,"GENERAL";"TAB5",#N/A,TRUE,"GENERAL"}</definedName>
    <definedName name="dfa_1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asd_1" hidden="1">{"TAB1",#N/A,TRUE,"GENERAL";"TAB2",#N/A,TRUE,"GENERAL";"TAB3",#N/A,TRUE,"GENERAL";"TAB4",#N/A,TRUE,"GENERAL";"TAB5",#N/A,TRUE,"GENERAL"}</definedName>
    <definedName name="DFBNJ" hidden="1">{"via1",#N/A,TRUE,"general";"via2",#N/A,TRUE,"general";"via3",#N/A,TRUE,"general"}</definedName>
    <definedName name="DFBNJ_1" hidden="1">{"via1",#N/A,TRUE,"general";"via2",#N/A,TRUE,"general";"via3",#N/A,TRUE,"general"}</definedName>
    <definedName name="dfds" hidden="1">{"TAB1",#N/A,TRUE,"GENERAL";"TAB2",#N/A,TRUE,"GENERAL";"TAB3",#N/A,TRUE,"GENERAL";"TAB4",#N/A,TRUE,"GENERAL";"TAB5",#N/A,TRUE,"GENERAL"}</definedName>
    <definedName name="dfds_1" hidden="1">{"TAB1",#N/A,TRUE,"GENERAL";"TAB2",#N/A,TRUE,"GENERAL";"TAB3",#N/A,TRUE,"GENERAL";"TAB4",#N/A,TRUE,"GENERAL";"TAB5",#N/A,TRUE,"GENERAL"}</definedName>
    <definedName name="dfdsfi" hidden="1">{"via1",#N/A,TRUE,"general";"via2",#N/A,TRUE,"general";"via3",#N/A,TRUE,"general"}</definedName>
    <definedName name="dfdsfi_1" hidden="1">{"via1",#N/A,TRUE,"general";"via2",#N/A,TRUE,"general";"via3",#N/A,TRUE,"general"}</definedName>
    <definedName name="dffffe" hidden="1">{"TAB1",#N/A,TRUE,"GENERAL";"TAB2",#N/A,TRUE,"GENERAL";"TAB3",#N/A,TRUE,"GENERAL";"TAB4",#N/A,TRUE,"GENERAL";"TAB5",#N/A,TRUE,"GENERAL"}</definedName>
    <definedName name="dffffe_1" hidden="1">{"TAB1",#N/A,TRUE,"GENERAL";"TAB2",#N/A,TRUE,"GENERAL";"TAB3",#N/A,TRUE,"GENERAL";"TAB4",#N/A,TRUE,"GENERAL";"TAB5",#N/A,TRUE,"GENERAL"}</definedName>
    <definedName name="DFG" hidden="1">{"via1",#N/A,TRUE,"general";"via2",#N/A,TRUE,"general";"via3",#N/A,TRUE,"general"}</definedName>
    <definedName name="DFG_1" hidden="1">{"via1",#N/A,TRUE,"general";"via2",#N/A,TRUE,"general";"via3",#N/A,TRUE,"general"}</definedName>
    <definedName name="DFGBHJ" hidden="1">{"via1",#N/A,TRUE,"general";"via2",#N/A,TRUE,"general";"via3",#N/A,TRUE,"general"}</definedName>
    <definedName name="DFGBHJ_1" hidden="1">{"via1",#N/A,TRUE,"general";"via2",#N/A,TRUE,"general";"via3",#N/A,TRUE,"general"}</definedName>
    <definedName name="DFGDFG" hidden="1">{"via1",#N/A,TRUE,"general";"via2",#N/A,TRUE,"general";"via3",#N/A,TRUE,"general"}</definedName>
    <definedName name="DFGDFG_1" hidden="1">{"via1",#N/A,TRUE,"general";"via2",#N/A,TRUE,"general";"via3",#N/A,TRUE,"general"}</definedName>
    <definedName name="DFGDYYB" hidden="1">{"TAB1",#N/A,TRUE,"GENERAL";"TAB2",#N/A,TRUE,"GENERAL";"TAB3",#N/A,TRUE,"GENERAL";"TAB4",#N/A,TRUE,"GENERAL";"TAB5",#N/A,TRUE,"GENERAL"}</definedName>
    <definedName name="DFGDYYB_1" hidden="1">{"TAB1",#N/A,TRUE,"GENERAL";"TAB2",#N/A,TRUE,"GENERAL";"TAB3",#N/A,TRUE,"GENERAL";"TAB4",#N/A,TRUE,"GENERAL";"TAB5",#N/A,TRUE,"GENERAL"}</definedName>
    <definedName name="dfgf" hidden="1">{"via1",#N/A,TRUE,"general";"via2",#N/A,TRUE,"general";"via3",#N/A,TRUE,"general"}</definedName>
    <definedName name="dfgf_1" hidden="1">{"via1",#N/A,TRUE,"general";"via2",#N/A,TRUE,"general";"via3",#N/A,TRUE,"general"}</definedName>
    <definedName name="DFGFBOP" hidden="1">{"TAB1",#N/A,TRUE,"GENERAL";"TAB2",#N/A,TRUE,"GENERAL";"TAB3",#N/A,TRUE,"GENERAL";"TAB4",#N/A,TRUE,"GENERAL";"TAB5",#N/A,TRUE,"GENERAL"}</definedName>
    <definedName name="DFGFBOP_1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FDG_1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V_1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gypuj_1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_1" hidden="1">{"TAB1",#N/A,TRUE,"GENERAL";"TAB2",#N/A,TRUE,"GENERAL";"TAB3",#N/A,TRUE,"GENERAL";"TAB4",#N/A,TRUE,"GENERAL";"TAB5",#N/A,TRUE,"GENERAL"}</definedName>
    <definedName name="dfhdr" hidden="1">{"via1",#N/A,TRUE,"general";"via2",#N/A,TRUE,"general";"via3",#N/A,TRUE,"general"}</definedName>
    <definedName name="dfhdr_1" hidden="1">{"via1",#N/A,TRUE,"general";"via2",#N/A,TRUE,"general";"via3",#N/A,TRUE,"general"}</definedName>
    <definedName name="dfhgh" hidden="1">{"via1",#N/A,TRUE,"general";"via2",#N/A,TRUE,"general";"via3",#N/A,TRUE,"general"}</definedName>
    <definedName name="dfhgh_1" hidden="1">{"via1",#N/A,TRUE,"general";"via2",#N/A,TRUE,"general";"via3",#N/A,TRUE,"general"}</definedName>
    <definedName name="dfj" hidden="1">{"via1",#N/A,TRUE,"general";"via2",#N/A,TRUE,"general";"via3",#N/A,TRUE,"general"}</definedName>
    <definedName name="dfj_1" hidden="1">{"via1",#N/A,TRUE,"general";"via2",#N/A,TRUE,"general";"via3",#N/A,TRUE,"general"}</definedName>
    <definedName name="dflt1">[56]Personalizar!$E$22</definedName>
    <definedName name="dflt2">[56]Personalizar!$E$23</definedName>
    <definedName name="dflt3">[56]Personalizar!$D$24</definedName>
    <definedName name="dflt4">[56]Personalizar!$E$26</definedName>
    <definedName name="dflt5">[56]Personalizar!$E$27</definedName>
    <definedName name="dflt6">[56]Personalizar!$D$28</definedName>
    <definedName name="dflt7">[56]Personalizar!$G$27</definedName>
    <definedName name="DFRFRF" hidden="1">{"via1",#N/A,TRUE,"general";"via2",#N/A,TRUE,"general";"via3",#N/A,TRUE,"general"}</definedName>
    <definedName name="DFRFRF_1" hidden="1">{"via1",#N/A,TRUE,"general";"via2",#N/A,TRUE,"general";"via3",#N/A,TRUE,"general"}</definedName>
    <definedName name="DFSDFSDSF">#REF!</definedName>
    <definedName name="dfsds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DFSF">#REF!</definedName>
    <definedName name="DFVUI" hidden="1">{"via1",#N/A,TRUE,"general";"via2",#N/A,TRUE,"general";"via3",#N/A,TRUE,"general"}</definedName>
    <definedName name="DFVUI_1" hidden="1">{"via1",#N/A,TRUE,"general";"via2",#N/A,TRUE,"general";"via3",#N/A,TRUE,"general"}</definedName>
    <definedName name="dg" hidden="1">{"via1",#N/A,TRUE,"general";"via2",#N/A,TRUE,"general";"via3",#N/A,TRUE,"general"}</definedName>
    <definedName name="dg_1" hidden="1">{"via1",#N/A,TRUE,"general";"via2",#N/A,TRUE,"general";"via3",#N/A,TRUE,"general"}</definedName>
    <definedName name="dgdgr" hidden="1">{"via1",#N/A,TRUE,"general";"via2",#N/A,TRUE,"general";"via3",#N/A,TRUE,"general"}</definedName>
    <definedName name="dgdgr_1" hidden="1">{"via1",#N/A,TRUE,"general";"via2",#N/A,TRUE,"general";"via3",#N/A,TRUE,"general"}</definedName>
    <definedName name="dgfd" hidden="1">{"TAB1",#N/A,TRUE,"GENERAL";"TAB2",#N/A,TRUE,"GENERAL";"TAB3",#N/A,TRUE,"GENERAL";"TAB4",#N/A,TRUE,"GENERAL";"TAB5",#N/A,TRUE,"GENERAL"}</definedName>
    <definedName name="dgfd_1" hidden="1">{"TAB1",#N/A,TRUE,"GENERAL";"TAB2",#N/A,TRUE,"GENERAL";"TAB3",#N/A,TRUE,"GENERAL";"TAB4",#N/A,TRUE,"GENERAL";"TAB5",#N/A,TRUE,"GENERAL"}</definedName>
    <definedName name="DGFDFVSDF" hidden="1">{"via1",#N/A,TRUE,"general";"via2",#N/A,TRUE,"general";"via3",#N/A,TRUE,"general"}</definedName>
    <definedName name="DGFDFVSDF_1" hidden="1">{"via1",#N/A,TRUE,"general";"via2",#N/A,TRUE,"general";"via3",#N/A,TRUE,"general"}</definedName>
    <definedName name="dgfdg" hidden="1">{"via1",#N/A,TRUE,"general";"via2",#N/A,TRUE,"general";"via3",#N/A,TRUE,"general"}</definedName>
    <definedName name="dgfdg_1" hidden="1">{"via1",#N/A,TRUE,"general";"via2",#N/A,TRUE,"general";"via3",#N/A,TRUE,"general"}</definedName>
    <definedName name="DGFG" hidden="1">{"via1",#N/A,TRUE,"general";"via2",#N/A,TRUE,"general";"via3",#N/A,TRUE,"general"}</definedName>
    <definedName name="DGFG_1" hidden="1">{"via1",#N/A,TRUE,"general";"via2",#N/A,TRUE,"general";"via3",#N/A,TRUE,"general"}</definedName>
    <definedName name="dgfsado" hidden="1">{"TAB1",#N/A,TRUE,"GENERAL";"TAB2",#N/A,TRUE,"GENERAL";"TAB3",#N/A,TRUE,"GENERAL";"TAB4",#N/A,TRUE,"GENERAL";"TAB5",#N/A,TRUE,"GENERAL"}</definedName>
    <definedName name="dgfsado_1" hidden="1">{"TAB1",#N/A,TRUE,"GENERAL";"TAB2",#N/A,TRUE,"GENERAL";"TAB3",#N/A,TRUE,"GENERAL";"TAB4",#N/A,TRUE,"GENERAL";"TAB5",#N/A,TRUE,"GENERAL"}</definedName>
    <definedName name="DGO">[12]Tablas!#REF!</definedName>
    <definedName name="DGO1_1">[12]Tablas!#REF!</definedName>
    <definedName name="DGO1_1_1">[12]Tablas!#REF!</definedName>
    <definedName name="DGP">[12]Tablas!#REF!</definedName>
    <definedName name="DGP1_1">[12]Tablas!#REF!</definedName>
    <definedName name="DGP1_1_1">[12]Tablas!#REF!</definedName>
    <definedName name="dgrdeb" hidden="1">{"TAB1",#N/A,TRUE,"GENERAL";"TAB2",#N/A,TRUE,"GENERAL";"TAB3",#N/A,TRUE,"GENERAL";"TAB4",#N/A,TRUE,"GENERAL";"TAB5",#N/A,TRUE,"GENERAL"}</definedName>
    <definedName name="dgrdeb_1" hidden="1">{"TAB1",#N/A,TRUE,"GENERAL";"TAB2",#N/A,TRUE,"GENERAL";"TAB3",#N/A,TRUE,"GENERAL";"TAB4",#N/A,TRUE,"GENERAL";"TAB5",#N/A,TRUE,"GENERAL"}</definedName>
    <definedName name="dgreg" hidden="1">{"via1",#N/A,TRUE,"general";"via2",#N/A,TRUE,"general";"via3",#N/A,TRUE,"general"}</definedName>
    <definedName name="dgreg_1" hidden="1">{"via1",#N/A,TRUE,"general";"via2",#N/A,TRUE,"general";"via3",#N/A,TRUE,"general"}</definedName>
    <definedName name="dgsdggh">#REF!</definedName>
    <definedName name="DH" hidden="1">{"via1",#N/A,TRUE,"general";"via2",#N/A,TRUE,"general";"via3",#N/A,TRUE,"general"}</definedName>
    <definedName name="DH_1" hidden="1">{"via1",#N/A,TRUE,"general";"via2",#N/A,TRUE,"general";"via3",#N/A,TRUE,"general"}</definedName>
    <definedName name="dhdth" hidden="1">{"TAB1",#N/A,TRUE,"GENERAL";"TAB2",#N/A,TRUE,"GENERAL";"TAB3",#N/A,TRUE,"GENERAL";"TAB4",#N/A,TRUE,"GENERAL";"TAB5",#N/A,TRUE,"GENERAL"}</definedName>
    <definedName name="dhdth_1" hidden="1">{"TAB1",#N/A,TRUE,"GENERAL";"TAB2",#N/A,TRUE,"GENERAL";"TAB3",#N/A,TRUE,"GENERAL";"TAB4",#N/A,TRUE,"GENERAL";"TAB5",#N/A,TRUE,"GENERAL"}</definedName>
    <definedName name="dhgh" hidden="1">{"via1",#N/A,TRUE,"general";"via2",#N/A,TRUE,"general";"via3",#N/A,TRUE,"general"}</definedName>
    <definedName name="dhgh_1" hidden="1">{"via1",#N/A,TRUE,"general";"via2",#N/A,TRUE,"general";"via3",#N/A,TRUE,"general"}</definedName>
    <definedName name="di">#REF!</definedName>
    <definedName name="DIA">[30]PRESUPUESTO!$B$13</definedName>
    <definedName name="DIAMANTE" hidden="1">{#N/A,#N/A,TRUE,"Unifilar"}</definedName>
    <definedName name="Diametro">#REF!</definedName>
    <definedName name="Diámetro">#REF!</definedName>
    <definedName name="diámetroft">#REF!</definedName>
    <definedName name="diametros">#REF!</definedName>
    <definedName name="dias">#REF!</definedName>
    <definedName name="diego">#REF!</definedName>
    <definedName name="diego1">#REF!</definedName>
    <definedName name="diferencia">'[71]MEDIA GEOMETRICA'!$J$8,'[71]MEDIA GEOMETRICA'!$N$8,'[71]MEDIA GEOMETRICA'!$R$8,'[71]MEDIA GEOMETRICA'!$V$8,'[71]MEDIA GEOMETRICA'!$Z$8,'[71]MEDIA GEOMETRICA'!$AD$8,'[71]MEDIA GEOMETRICA'!$AH$8,'[71]MEDIA GEOMETRICA'!$AL$8,'[71]MEDIA GEOMETRICA'!#REF!,'[71]MEDIA GEOMETRICA'!#REF!</definedName>
    <definedName name="DIJ">[12]Tablas!#REF!</definedName>
    <definedName name="DIJ1_1">[12]Tablas!#REF!</definedName>
    <definedName name="DIJ1_1_1">[12]Tablas!#REF!</definedName>
    <definedName name="DIJ1_1_2">[12]Tablas!#REF!</definedName>
    <definedName name="DIJ1_1_3">[12]Tablas!#REF!</definedName>
    <definedName name="DIJ1_1_4">[12]Tablas!#REF!</definedName>
    <definedName name="DIJ1_1_5">[12]Tablas!#REF!</definedName>
    <definedName name="DIJ1_2">[12]Tablas!#REF!</definedName>
    <definedName name="DIJ1_3">[12]Tablas!#REF!</definedName>
    <definedName name="DIJ1_4">[12]Tablas!#REF!</definedName>
    <definedName name="DIJ1_5">[12]Tablas!#REF!</definedName>
    <definedName name="Direccion">[46]EMPRESA!$F$14</definedName>
    <definedName name="DISEÑOMARSHALL">#REF!</definedName>
    <definedName name="display_area_2">#REF!</definedName>
    <definedName name="DIVERSOS">#REF!</definedName>
    <definedName name="dj">#REF!</definedName>
    <definedName name="djdytj" hidden="1">{"TAB1",#N/A,TRUE,"GENERAL";"TAB2",#N/A,TRUE,"GENERAL";"TAB3",#N/A,TRUE,"GENERAL";"TAB4",#N/A,TRUE,"GENERAL";"TAB5",#N/A,TRUE,"GENERAL"}</definedName>
    <definedName name="djdytj_1" hidden="1">{"TAB1",#N/A,TRUE,"GENERAL";"TAB2",#N/A,TRUE,"GENERAL";"TAB3",#N/A,TRUE,"GENERAL";"TAB4",#N/A,TRUE,"GENERAL";"TAB5",#N/A,TRUE,"GENERAL"}</definedName>
    <definedName name="dl">#REF!</definedName>
    <definedName name="dm">#REF!</definedName>
    <definedName name="DMxUS">#REF!</definedName>
    <definedName name="do">#REF!</definedName>
    <definedName name="Doc__2637_03_xxxxxx" comment="Escriba aqui el número del documento, dependiendo del capítulo que haga referencia las memorias de cantidades">#REF!</definedName>
    <definedName name="dolar">#REF!</definedName>
    <definedName name="DOLLAR">[72]CÁLCULOS!$H$34</definedName>
    <definedName name="DOR">#REF!</definedName>
    <definedName name="DOS">#N/A</definedName>
    <definedName name="DOS_1">#NAME?</definedName>
    <definedName name="DOS_2">#NAME?</definedName>
    <definedName name="DOS_4">#NAME?</definedName>
    <definedName name="DOS_6">#NAME?</definedName>
    <definedName name="DOS_7">#NAME?</definedName>
    <definedName name="DOS_8">#NAME?</definedName>
    <definedName name="DOTACIÓN">#REF!</definedName>
    <definedName name="Dp">#REF!</definedName>
    <definedName name="DPF">#REF!</definedName>
    <definedName name="DPI">[12]Tablas!#REF!</definedName>
    <definedName name="DPI1_1">[12]Tablas!#REF!</definedName>
    <definedName name="DPI1_1_1">[12]Tablas!#REF!</definedName>
    <definedName name="DPR">#REF!</definedName>
    <definedName name="DPY">[12]Tablas!#REF!</definedName>
    <definedName name="DPY1_1">[12]Tablas!#REF!</definedName>
    <definedName name="DPY1_1_1">[12]Tablas!#REF!</definedName>
    <definedName name="drf">#REF!</definedName>
    <definedName name="drg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DRI">[12]Tablas!#REF!</definedName>
    <definedName name="DRI1_1">[12]Tablas!#REF!</definedName>
    <definedName name="DRI1_1_1">[12]Tablas!#REF!</definedName>
    <definedName name="DRI1_1_2">[12]Tablas!#REF!</definedName>
    <definedName name="DRI1_1_3">[12]Tablas!#REF!</definedName>
    <definedName name="DRI1_1_4">[12]Tablas!#REF!</definedName>
    <definedName name="DRI1_2">[12]Tablas!#REF!</definedName>
    <definedName name="DRI1_3">[12]Tablas!#REF!</definedName>
    <definedName name="DRI1_4">[12]Tablas!#REF!</definedName>
    <definedName name="DRL">[12]Tablas!#REF!</definedName>
    <definedName name="DRL1_1">[12]Tablas!#REF!</definedName>
    <definedName name="DRL1_1_1">[12]Tablas!#REF!</definedName>
    <definedName name="DRL1_1_2">[12]Tablas!#REF!</definedName>
    <definedName name="DRL1_1_3">[12]Tablas!#REF!</definedName>
    <definedName name="DRL1_1_4">[12]Tablas!#REF!</definedName>
    <definedName name="DRL1_2">[12]Tablas!#REF!</definedName>
    <definedName name="DRL1_3">[12]Tablas!#REF!</definedName>
    <definedName name="DRL1_4">[12]Tablas!#REF!</definedName>
    <definedName name="dry" hidden="1">{"via1",#N/A,TRUE,"general";"via2",#N/A,TRUE,"general";"via3",#N/A,TRUE,"general"}</definedName>
    <definedName name="dry_1" hidden="1">{"via1",#N/A,TRUE,"general";"via2",#N/A,TRUE,"general";"via3",#N/A,TRUE,"general"}</definedName>
    <definedName name="DS">[70]Cronograma!#REF!</definedName>
    <definedName name="DSA">#REF!</definedName>
    <definedName name="DSAD" hidden="1">{"via1",#N/A,TRUE,"general";"via2",#N/A,TRUE,"general";"via3",#N/A,TRUE,"general"}</definedName>
    <definedName name="DSAD_1" hidden="1">{"via1",#N/A,TRUE,"general";"via2",#N/A,TRUE,"general";"via3",#N/A,TRUE,"general"}</definedName>
    <definedName name="dsadfp" hidden="1">{"TAB1",#N/A,TRUE,"GENERAL";"TAB2",#N/A,TRUE,"GENERAL";"TAB3",#N/A,TRUE,"GENERAL";"TAB4",#N/A,TRUE,"GENERAL";"TAB5",#N/A,TRUE,"GENERAL"}</definedName>
    <definedName name="dsadfp_1" hidden="1">{"TAB1",#N/A,TRUE,"GENERAL";"TAB2",#N/A,TRUE,"GENERAL";"TAB3",#N/A,TRUE,"GENERAL";"TAB4",#N/A,TRUE,"GENERAL";"TAB5",#N/A,TRUE,"GENERAL"}</definedName>
    <definedName name="DSAF">#REF!</definedName>
    <definedName name="DSAGASG">#REF!</definedName>
    <definedName name="Dsbcm">#REF!</definedName>
    <definedName name="DsctoFondo">[73]EMPRESA!$I$25</definedName>
    <definedName name="DsctoPension">[73]EMPRESA!$I$23</definedName>
    <definedName name="DsctoSalud">[73]EMPRESA!$I$24</definedName>
    <definedName name="DSD" hidden="1">{"via1",#N/A,TRUE,"general";"via2",#N/A,TRUE,"general";"via3",#N/A,TRUE,"general"}</definedName>
    <definedName name="DSD_1" hidden="1">{"via1",#N/A,TRUE,"general";"via2",#N/A,TRUE,"general";"via3",#N/A,TRUE,"general"}</definedName>
    <definedName name="dsdads4" hidden="1">{"TAB1",#N/A,TRUE,"GENERAL";"TAB2",#N/A,TRUE,"GENERAL";"TAB3",#N/A,TRUE,"GENERAL";"TAB4",#N/A,TRUE,"GENERAL";"TAB5",#N/A,TRUE,"GENERAL"}</definedName>
    <definedName name="dsdads4_1" hidden="1">{"TAB1",#N/A,TRUE,"GENERAL";"TAB2",#N/A,TRUE,"GENERAL";"TAB3",#N/A,TRUE,"GENERAL";"TAB4",#N/A,TRUE,"GENERAL";"TAB5",#N/A,TRUE,"GENERAL"}</definedName>
    <definedName name="DSDSD">#N/A</definedName>
    <definedName name="DSF" hidden="1">{"via1",#N/A,TRUE,"general";"via2",#N/A,TRUE,"general";"via3",#N/A,TRUE,"general"}</definedName>
    <definedName name="DSF_1" hidden="1">{"via1",#N/A,TRUE,"general";"via2",#N/A,TRUE,"general";"via3",#N/A,TRUE,"general"}</definedName>
    <definedName name="DSFCVTY" hidden="1">{"TAB1",#N/A,TRUE,"GENERAL";"TAB2",#N/A,TRUE,"GENERAL";"TAB3",#N/A,TRUE,"GENERAL";"TAB4",#N/A,TRUE,"GENERAL";"TAB5",#N/A,TRUE,"GENERAL"}</definedName>
    <definedName name="DSFCVTY_1" hidden="1">{"TAB1",#N/A,TRUE,"GENERAL";"TAB2",#N/A,TRUE,"GENERAL";"TAB3",#N/A,TRUE,"GENERAL";"TAB4",#N/A,TRUE,"GENERAL";"TAB5",#N/A,TRUE,"GENERAL"}</definedName>
    <definedName name="dsfg" hidden="1">{"via1",#N/A,TRUE,"general";"via2",#N/A,TRUE,"general";"via3",#N/A,TRUE,"general"}</definedName>
    <definedName name="dsfg_1" hidden="1">{"via1",#N/A,TRUE,"general";"via2",#N/A,TRUE,"general";"via3",#N/A,TRUE,"general"}</definedName>
    <definedName name="dsfhgfdh" hidden="1">{"TAB1",#N/A,TRUE,"GENERAL";"TAB2",#N/A,TRUE,"GENERAL";"TAB3",#N/A,TRUE,"GENERAL";"TAB4",#N/A,TRUE,"GENERAL";"TAB5",#N/A,TRUE,"GENERAL"}</definedName>
    <definedName name="dsfhgfdh_1" hidden="1">{"TAB1",#N/A,TRUE,"GENERAL";"TAB2",#N/A,TRUE,"GENERAL";"TAB3",#N/A,TRUE,"GENERAL";"TAB4",#N/A,TRUE,"GENERAL";"TAB5",#N/A,TRUE,"GENERAL"}</definedName>
    <definedName name="dsfsdf" hidden="1">{"via1",#N/A,TRUE,"general";"via2",#N/A,TRUE,"general";"via3",#N/A,TRUE,"general"}</definedName>
    <definedName name="dsfsdf_1" hidden="1">{"via1",#N/A,TRUE,"general";"via2",#N/A,TRUE,"general";"via3",#N/A,TRUE,"general"}</definedName>
    <definedName name="DSFSDFCXV" hidden="1">{"TAB1",#N/A,TRUE,"GENERAL";"TAB2",#N/A,TRUE,"GENERAL";"TAB3",#N/A,TRUE,"GENERAL";"TAB4",#N/A,TRUE,"GENERAL";"TAB5",#N/A,TRUE,"GENERAL"}</definedName>
    <definedName name="DSFSDFCXV_1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svm_1" hidden="1">{"TAB1",#N/A,TRUE,"GENERAL";"TAB2",#N/A,TRUE,"GENERAL";"TAB3",#N/A,TRUE,"GENERAL";"TAB4",#N/A,TRUE,"GENERAL";"TAB5",#N/A,TRUE,"GENERAL"}</definedName>
    <definedName name="dsftbv" hidden="1">{"via1",#N/A,TRUE,"general";"via2",#N/A,TRUE,"general";"via3",#N/A,TRUE,"general"}</definedName>
    <definedName name="dsftbv_1" hidden="1">{"via1",#N/A,TRUE,"general";"via2",#N/A,TRUE,"general";"via3",#N/A,TRUE,"general"}</definedName>
    <definedName name="DSP">[12]Tablas!#REF!</definedName>
    <definedName name="DSP1_1">[12]Tablas!#REF!</definedName>
    <definedName name="DSP1_1_1">[12]Tablas!#REF!</definedName>
    <definedName name="dt">#REF!</definedName>
    <definedName name="dtrhj" hidden="1">{"via1",#N/A,TRUE,"general";"via2",#N/A,TRUE,"general";"via3",#N/A,TRUE,"general"}</definedName>
    <definedName name="dtrhj_1" hidden="1">{"via1",#N/A,TRUE,"general";"via2",#N/A,TRUE,"general";"via3",#N/A,TRUE,"general"}</definedName>
    <definedName name="DTS">#REF!</definedName>
    <definedName name="duver">#REF!</definedName>
    <definedName name="Dv">#REF!</definedName>
    <definedName name="dwd">#REF!</definedName>
    <definedName name="dxfgg" hidden="1">{"via1",#N/A,TRUE,"general";"via2",#N/A,TRUE,"general";"via3",#N/A,TRUE,"general"}</definedName>
    <definedName name="dxfgg_1" hidden="1">{"via1",#N/A,TRUE,"general";"via2",#N/A,TRUE,"general";"via3",#N/A,TRUE,"general"}</definedName>
    <definedName name="dzfc" hidden="1">{#N/A,#N/A,FALSE,"Agua Barriles ";#N/A,#N/A,FALSE,"CaBr2 95%";#N/A,#N/A,FALSE,"CaCl2 94%";#N/A,#N/A,FALSE,"CaBr2 95% Lbs";#N/A,#N/A,FALSE,"CaCl2 94% Lbs";#N/A,#N/A,FALSE,"Precios";#N/A,#N/A,FALSE,"11.7L";#N/A,#N/A,FALSE,"11.7T";#N/A,#N/A,FALSE,"11.8L";#N/A,#N/A,FALSE,"11.8T";#N/A,#N/A,FALSE,"11.9L";#N/A,#N/A,FALSE,"11.9T";#N/A,#N/A,FALSE,"12L";#N/A,#N/A,FALSE,"12T";#N/A,#N/A,FALSE,"12.1L";#N/A,#N/A,FALSE,"12.1T";#N/A,#N/A,FALSE,"12.2L";#N/A,#N/A,FALSE,"12.2T";#N/A,#N/A,FALSE,"12.3L";#N/A,#N/A,FALSE,"12.3T";#N/A,#N/A,FALSE,"12.4L";#N/A,#N/A,FALSE,"12.4T";#N/A,#N/A,FALSE,"12.5L";#N/A,#N/A,FALSE,"12.5T";#N/A,#N/A,FALSE,"12.6L";#N/A,#N/A,FALSE,"12.6T";#N/A,#N/A,FALSE,"12.7L";#N/A,#N/A,FALSE,"12.7T";#N/A,#N/A,FALSE,"12.8L";#N/A,#N/A,FALSE,"12.8T";#N/A,#N/A,FALSE,"12.9L";#N/A,#N/A,FALSE,"12.9T";#N/A,#N/A,FALSE,"13L";#N/A,#N/A,FALSE,"13T";#N/A,#N/A,FALSE,"13.1L";#N/A,#N/A,FALSE,"13.1T";#N/A,#N/A,FALSE,"13.2L";#N/A,#N/A,FALSE,"13.2T";#N/A,#N/A,FALSE,"13.3L";#N/A,#N/A,FALSE,"13.3T";#N/A,#N/A,FALSE,"13.4L";#N/A,#N/A,FALSE,"13.4T";#N/A,#N/A,FALSE,"13.5L";#N/A,#N/A,FALSE,"13.5T";#N/A,#N/A,FALSE,"13.6L";#N/A,#N/A,FALSE,"13.6T";#N/A,#N/A,FALSE,"13.7L";#N/A,#N/A,FALSE,"13.7T";#N/A,#N/A,FALSE,"13.8L";#N/A,#N/A,FALSE,"13.8T";#N/A,#N/A,FALSE,"13.9L";#N/A,#N/A,FALSE,"13.9T";#N/A,#N/A,FALSE,"14L";#N/A,#N/A,FALSE,"14T";#N/A,#N/A,FALSE,"14.1L";#N/A,#N/A,FALSE,"14.1T";#N/A,#N/A,FALSE,"14.2L";#N/A,#N/A,FALSE,"14.2T";#N/A,#N/A,FALSE,"14.3L";#N/A,#N/A,FALSE,"14.3T";#N/A,#N/A,FALSE,"14.4L";#N/A,#N/A,FALSE,"14.4T";#N/A,#N/A,FALSE,"14.5L";#N/A,#N/A,FALSE,"14.5T";#N/A,#N/A,FALSE,"14.6L";#N/A,#N/A,FALSE,"14.6T";#N/A,#N/A,FALSE,"14.7L";#N/A,#N/A,FALSE,"14.7T";#N/A,#N/A,FALSE,"14.8L";#N/A,#N/A,FALSE,"14.8T";#N/A,#N/A,FALSE,"14.9L";#N/A,#N/A,FALSE,"14.9T";#N/A,#N/A,FALSE,"15L";#N/A,#N/A,FALSE,"15T";#N/A,#N/A,FALSE,"15.1L";#N/A,#N/A,FALSE,"15.1T"}</definedName>
    <definedName name="E">#REF!</definedName>
    <definedName name="E_03">#REF!</definedName>
    <definedName name="e11e1111">#REF!</definedName>
    <definedName name="e3e33" hidden="1">{"via1",#N/A,TRUE,"general";"via2",#N/A,TRUE,"general";"via3",#N/A,TRUE,"general"}</definedName>
    <definedName name="e3e33_1" hidden="1">{"via1",#N/A,TRUE,"general";"via2",#N/A,TRUE,"general";"via3",#N/A,TRUE,"general"}</definedName>
    <definedName name="ECP">[12]Tablas!#REF!</definedName>
    <definedName name="ECP1_1">[12]Tablas!#REF!</definedName>
    <definedName name="ECP1_1_1">[12]Tablas!#REF!</definedName>
    <definedName name="ed">#REF!</definedName>
    <definedName name="EDC">#REF!</definedName>
    <definedName name="EDEDWSWQA" hidden="1">{"TAB1",#N/A,TRUE,"GENERAL";"TAB2",#N/A,TRUE,"GENERAL";"TAB3",#N/A,TRUE,"GENERAL";"TAB4",#N/A,TRUE,"GENERAL";"TAB5",#N/A,TRUE,"GENERAL"}</definedName>
    <definedName name="EDEDWSWQA_1" hidden="1">{"TAB1",#N/A,TRUE,"GENERAL";"TAB2",#N/A,TRUE,"GENERAL";"TAB3",#N/A,TRUE,"GENERAL";"TAB4",#N/A,TRUE,"GENERAL";"TAB5",#N/A,TRUE,"GENERAL"}</definedName>
    <definedName name="edfew">#REF!</definedName>
    <definedName name="edgfhmn" hidden="1">{"via1",#N/A,TRUE,"general";"via2",#N/A,TRUE,"general";"via3",#N/A,TRUE,"general"}</definedName>
    <definedName name="edgfhmn_1" hidden="1">{"via1",#N/A,TRUE,"general";"via2",#N/A,TRUE,"general";"via3",#N/A,TRUE,"general"}</definedName>
    <definedName name="EE">[0]!ERR</definedName>
    <definedName name="eeedfr" hidden="1">{"TAB1",#N/A,TRUE,"GENERAL";"TAB2",#N/A,TRUE,"GENERAL";"TAB3",#N/A,TRUE,"GENERAL";"TAB4",#N/A,TRUE,"GENERAL";"TAB5",#N/A,TRUE,"GENERAL"}</definedName>
    <definedName name="eeedfr_1" hidden="1">{"TAB1",#N/A,TRUE,"GENERAL";"TAB2",#N/A,TRUE,"GENERAL";"TAB3",#N/A,TRUE,"GENERAL";"TAB4",#N/A,TRUE,"GENERAL";"TAB5",#N/A,TRUE,"GENERAL"}</definedName>
    <definedName name="eeeeer" hidden="1">{"TAB1",#N/A,TRUE,"GENERAL";"TAB2",#N/A,TRUE,"GENERAL";"TAB3",#N/A,TRUE,"GENERAL";"TAB4",#N/A,TRUE,"GENERAL";"TAB5",#N/A,TRUE,"GENERAL"}</definedName>
    <definedName name="eeeeer_1" hidden="1">{"TAB1",#N/A,TRUE,"GENERAL";"TAB2",#N/A,TRUE,"GENERAL";"TAB3",#N/A,TRUE,"GENERAL";"TAB4",#N/A,TRUE,"GENERAL";"TAB5",#N/A,TRUE,"GENERAL"}</definedName>
    <definedName name="eeerfd" hidden="1">{"via1",#N/A,TRUE,"general";"via2",#N/A,TRUE,"general";"via3",#N/A,TRUE,"general"}</definedName>
    <definedName name="eeerfd_1" hidden="1">{"via1",#N/A,TRUE,"general";"via2",#N/A,TRUE,"general";"via3",#N/A,TRUE,"general"}</definedName>
    <definedName name="EES">#REF!</definedName>
    <definedName name="EF">#REF!</definedName>
    <definedName name="EFA">#REF!</definedName>
    <definedName name="efef" hidden="1">{"TAB1",#N/A,TRUE,"GENERAL";"TAB2",#N/A,TRUE,"GENERAL";"TAB3",#N/A,TRUE,"GENERAL";"TAB4",#N/A,TRUE,"GENERAL";"TAB5",#N/A,TRUE,"GENERAL"}</definedName>
    <definedName name="efef_1" hidden="1">{"TAB1",#N/A,TRUE,"GENERAL";"TAB2",#N/A,TRUE,"GENERAL";"TAB3",#N/A,TRUE,"GENERAL";"TAB4",#N/A,TRUE,"GENERAL";"TAB5",#N/A,TRUE,"GENERAL"}</definedName>
    <definedName name="efer" hidden="1">{"via1",#N/A,TRUE,"general";"via2",#N/A,TRUE,"general";"via3",#N/A,TRUE,"general"}</definedName>
    <definedName name="efer_1" hidden="1">{"via1",#N/A,TRUE,"general";"via2",#N/A,TRUE,"general";"via3",#N/A,TRUE,"general"}</definedName>
    <definedName name="EFF">#REF!</definedName>
    <definedName name="efwef">#REF!</definedName>
    <definedName name="egeg" hidden="1">{"TAB1",#N/A,TRUE,"GENERAL";"TAB2",#N/A,TRUE,"GENERAL";"TAB3",#N/A,TRUE,"GENERAL";"TAB4",#N/A,TRUE,"GENERAL";"TAB5",#N/A,TRUE,"GENERAL"}</definedName>
    <definedName name="egeg_1" hidden="1">{"TAB1",#N/A,TRUE,"GENERAL";"TAB2",#N/A,TRUE,"GENERAL";"TAB3",#N/A,TRUE,"GENERAL";"TAB4",#N/A,TRUE,"GENERAL";"TAB5",#N/A,TRUE,"GENERAL"}</definedName>
    <definedName name="EGRESOS">#REF!</definedName>
    <definedName name="EGRG">#REF!</definedName>
    <definedName name="egtrgthrt" hidden="1">{"TAB1",#N/A,TRUE,"GENERAL";"TAB2",#N/A,TRUE,"GENERAL";"TAB3",#N/A,TRUE,"GENERAL";"TAB4",#N/A,TRUE,"GENERAL";"TAB5",#N/A,TRUE,"GENERAL"}</definedName>
    <definedName name="egtrgthrt_1" hidden="1">{"TAB1",#N/A,TRUE,"GENERAL";"TAB2",#N/A,TRUE,"GENERAL";"TAB3",#N/A,TRUE,"GENERAL";"TAB4",#N/A,TRUE,"GENERAL";"TAB5",#N/A,TRUE,"GENERAL"}</definedName>
    <definedName name="EH">#REF!</definedName>
    <definedName name="EHS">#REF!</definedName>
    <definedName name="EJEC">[30]PRESUPUESTO!$E$7</definedName>
    <definedName name="ejecpresactapav">#REF!</definedName>
    <definedName name="Ejecutivo">'[74]Info Ejec'!$A$1:$AV$153</definedName>
    <definedName name="el">#REF!</definedName>
    <definedName name="ELEC_EQU">#REF!</definedName>
    <definedName name="ELEC_MAT">#REF!</definedName>
    <definedName name="ELIMINACIONPROYC">#REF!</definedName>
    <definedName name="EM">#REF!</definedName>
    <definedName name="EM.2">#REF!</definedName>
    <definedName name="EM.4">#REF!</definedName>
    <definedName name="EM.5">#REF!</definedName>
    <definedName name="emanto">#REF!</definedName>
    <definedName name="emanto_51">#REF!</definedName>
    <definedName name="emcontratistas">#REF!</definedName>
    <definedName name="eme">[0]!ERR</definedName>
    <definedName name="EMPLEADO">#REF!</definedName>
    <definedName name="Empresa">[46]EMPRESA!$F$6</definedName>
    <definedName name="EMR">#REF!</definedName>
    <definedName name="EMRC">#REF!</definedName>
    <definedName name="EMULSION">#REF!</definedName>
    <definedName name="Enchape_euro_o_corona">#REF!</definedName>
    <definedName name="encof">#REF!</definedName>
    <definedName name="End_Bal">#REF!</definedName>
    <definedName name="ene">#REF!</definedName>
    <definedName name="Ensayos">#REF!</definedName>
    <definedName name="ENSAYOSLAB">#REF!</definedName>
    <definedName name="ENT">#REF!</definedName>
    <definedName name="ent_financiadoras">#REF!</definedName>
    <definedName name="ENTRADASP">#REF!</definedName>
    <definedName name="EP">#REF!</definedName>
    <definedName name="EPECIALIDAD_SIDOE">[12]Tablas!#REF!</definedName>
    <definedName name="EPS">#REF!</definedName>
    <definedName name="EQ">[75]MATERIALES!$G$1:$J$384</definedName>
    <definedName name="EQUI">#REF!</definedName>
    <definedName name="equipo">[76]Equipo!$A$7:$A$65536</definedName>
    <definedName name="EQUIPO_1">[77]EQUIPO!$B$2:$D$36</definedName>
    <definedName name="Equipo_de_soldadura">#REF!</definedName>
    <definedName name="EQUIPO1">#REF!</definedName>
    <definedName name="Equipos">#REF!</definedName>
    <definedName name="EQUIPOS1">#REF!</definedName>
    <definedName name="eqw" hidden="1">{"via1",#N/A,TRUE,"general";"via2",#N/A,TRUE,"general";"via3",#N/A,TRUE,"general"}</definedName>
    <definedName name="eqw_1" hidden="1">{"via1",#N/A,TRUE,"general";"via2",#N/A,TRUE,"general";"via3",#N/A,TRUE,"general"}</definedName>
    <definedName name="er">#REF!</definedName>
    <definedName name="erds" hidden="1">#REF!</definedName>
    <definedName name="ERE_ART">[51]steel!$B$8:$B$47</definedName>
    <definedName name="erfg" hidden="1">{#N/A,#N/A,FALSE,"Hoja1";#N/A,#N/A,FALSE,"Hoja2"}</definedName>
    <definedName name="erg" hidden="1">{"TAB1",#N/A,TRUE,"GENERAL";"TAB2",#N/A,TRUE,"GENERAL";"TAB3",#N/A,TRUE,"GENERAL";"TAB4",#N/A,TRUE,"GENERAL";"TAB5",#N/A,TRUE,"GENERAL"}</definedName>
    <definedName name="erg_1" hidden="1">{"TAB1",#N/A,TRUE,"GENERAL";"TAB2",#N/A,TRUE,"GENERAL";"TAB3",#N/A,TRUE,"GENERAL";"TAB4",#N/A,TRUE,"GENERAL";"TAB5",#N/A,TRUE,"GENERAL"}</definedName>
    <definedName name="erger" hidden="1">{"via1",#N/A,TRUE,"general";"via2",#N/A,TRUE,"general";"via3",#N/A,TRUE,"general"}</definedName>
    <definedName name="erger_1" hidden="1">{"via1",#N/A,TRUE,"general";"via2",#N/A,TRUE,"general";"via3",#N/A,TRUE,"general"}</definedName>
    <definedName name="ergerg" hidden="1">{"via1",#N/A,TRUE,"general";"via2",#N/A,TRUE,"general";"via3",#N/A,TRUE,"general"}</definedName>
    <definedName name="ergerg_1" hidden="1">{"via1",#N/A,TRUE,"general";"via2",#N/A,TRUE,"general";"via3",#N/A,TRUE,"general"}</definedName>
    <definedName name="ERGERGERGERG">#REF!</definedName>
    <definedName name="ergfegr" hidden="1">{"via1",#N/A,TRUE,"general";"via2",#N/A,TRUE,"general";"via3",#N/A,TRUE,"general"}</definedName>
    <definedName name="ergfegr_1" hidden="1">{"via1",#N/A,TRUE,"general";"via2",#N/A,TRUE,"general";"via3",#N/A,TRUE,"general"}</definedName>
    <definedName name="ergge" hidden="1">{"TAB1",#N/A,TRUE,"GENERAL";"TAB2",#N/A,TRUE,"GENERAL";"TAB3",#N/A,TRUE,"GENERAL";"TAB4",#N/A,TRUE,"GENERAL";"TAB5",#N/A,TRUE,"GENERAL"}</definedName>
    <definedName name="ergge_1" hidden="1">{"TAB1",#N/A,TRUE,"GENERAL";"TAB2",#N/A,TRUE,"GENERAL";"TAB3",#N/A,TRUE,"GENERAL";"TAB4",#N/A,TRUE,"GENERAL";"TAB5",#N/A,TRUE,"GENERAL"}</definedName>
    <definedName name="erggewg" hidden="1">{"via1",#N/A,TRUE,"general";"via2",#N/A,TRUE,"general";"via3",#N/A,TRUE,"general"}</definedName>
    <definedName name="erggewg_1" hidden="1">{"via1",#N/A,TRUE,"general";"via2",#N/A,TRUE,"general";"via3",#N/A,TRUE,"general"}</definedName>
    <definedName name="ergreg" hidden="1">{"TAB1",#N/A,TRUE,"GENERAL";"TAB2",#N/A,TRUE,"GENERAL";"TAB3",#N/A,TRUE,"GENERAL";"TAB4",#N/A,TRUE,"GENERAL";"TAB5",#N/A,TRUE,"GENERAL"}</definedName>
    <definedName name="ergreg_1" hidden="1">{"TAB1",#N/A,TRUE,"GENERAL";"TAB2",#N/A,TRUE,"GENERAL";"TAB3",#N/A,TRUE,"GENERAL";"TAB4",#N/A,TRUE,"GENERAL";"TAB5",#N/A,TRUE,"GENERAL"}</definedName>
    <definedName name="ergregerg" hidden="1">{"via1",#N/A,TRUE,"general";"via2",#N/A,TRUE,"general";"via3",#N/A,TRUE,"general"}</definedName>
    <definedName name="ergregerg_1" hidden="1">{"via1",#N/A,TRUE,"general";"via2",#N/A,TRUE,"general";"via3",#N/A,TRUE,"general"}</definedName>
    <definedName name="ergrg" hidden="1">{"TAB1",#N/A,TRUE,"GENERAL";"TAB2",#N/A,TRUE,"GENERAL";"TAB3",#N/A,TRUE,"GENERAL";"TAB4",#N/A,TRUE,"GENERAL";"TAB5",#N/A,TRUE,"GENERAL"}</definedName>
    <definedName name="ergrg_1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eg_1" hidden="1">{"TAB1",#N/A,TRUE,"GENERAL";"TAB2",#N/A,TRUE,"GENERAL";"TAB3",#N/A,TRUE,"GENERAL";"TAB4",#N/A,TRUE,"GENERAL";"TAB5",#N/A,TRUE,"GENERAL"}</definedName>
    <definedName name="ergwreg" hidden="1">{"via1",#N/A,TRUE,"general";"via2",#N/A,TRUE,"general";"via3",#N/A,TRUE,"general"}</definedName>
    <definedName name="ergwreg_1" hidden="1">{"via1",#N/A,TRUE,"general";"via2",#N/A,TRUE,"general";"via3",#N/A,TRUE,"general"}</definedName>
    <definedName name="erheyh" hidden="1">{"TAB1",#N/A,TRUE,"GENERAL";"TAB2",#N/A,TRUE,"GENERAL";"TAB3",#N/A,TRUE,"GENERAL";"TAB4",#N/A,TRUE,"GENERAL";"TAB5",#N/A,TRUE,"GENERAL"}</definedName>
    <definedName name="erheyh_1" hidden="1">{"TAB1",#N/A,TRUE,"GENERAL";"TAB2",#N/A,TRUE,"GENERAL";"TAB3",#N/A,TRUE,"GENERAL";"TAB4",#N/A,TRUE,"GENERAL";"TAB5",#N/A,TRUE,"GENERAL"}</definedName>
    <definedName name="eririutriuthd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R">{"TAB1",#N/A,TRUE,"GENERAL";"TAB2",#N/A,TRUE,"GENERAL";"TAB3",#N/A,TRUE,"GENERAL";"TAB4",#N/A,TRUE,"GENERAL";"TAB5",#N/A,TRUE,"GENERAL"}</definedName>
    <definedName name="err_1" hidden="1">{"TAB1",#N/A,TRUE,"GENERAL";"TAB2",#N/A,TRUE,"GENERAL";"TAB3",#N/A,TRUE,"GENERAL";"TAB4",#N/A,TRUE,"GENERAL";"TAB5",#N/A,TRUE,"GENERAL"}</definedName>
    <definedName name="ERROR">#REF!</definedName>
    <definedName name="ERROR1">#REF!</definedName>
    <definedName name="ERROR2">#REF!</definedName>
    <definedName name="ERROR3">#REF!</definedName>
    <definedName name="ERROR5">#REF!</definedName>
    <definedName name="ERRORE">#REF!</definedName>
    <definedName name="ert" hidden="1">{"via1",#N/A,TRUE,"general";"via2",#N/A,TRUE,"general";"via3",#N/A,TRUE,"general"}</definedName>
    <definedName name="ert_1" hidden="1">{"via1",#N/A,TRUE,"general";"via2",#N/A,TRUE,"general";"via3",#N/A,TRUE,"general"}</definedName>
    <definedName name="erte" hidden="1">{"via1",#N/A,TRUE,"general";"via2",#N/A,TRUE,"general";"via3",#N/A,TRUE,"general"}</definedName>
    <definedName name="erte_1" hidden="1">{"via1",#N/A,TRUE,"general";"via2",#N/A,TRUE,"general";"via3",#N/A,TRUE,"general"}</definedName>
    <definedName name="erter" hidden="1">{"TAB1",#N/A,TRUE,"GENERAL";"TAB2",#N/A,TRUE,"GENERAL";"TAB3",#N/A,TRUE,"GENERAL";"TAB4",#N/A,TRUE,"GENERAL";"TAB5",#N/A,TRUE,"GENERAL"}</definedName>
    <definedName name="erter_1" hidden="1">{"TAB1",#N/A,TRUE,"GENERAL";"TAB2",#N/A,TRUE,"GENERAL";"TAB3",#N/A,TRUE,"GENERAL";"TAB4",#N/A,TRUE,"GENERAL";"TAB5",#N/A,TRUE,"GENERAL"}</definedName>
    <definedName name="ertert" hidden="1">{"via1",#N/A,TRUE,"general";"via2",#N/A,TRUE,"general";"via3",#N/A,TRUE,"general"}</definedName>
    <definedName name="ertert_1" hidden="1">{"via1",#N/A,TRUE,"general";"via2",#N/A,TRUE,"general";"via3",#N/A,TRUE,"general"}</definedName>
    <definedName name="ertgyhik" hidden="1">{"TAB1",#N/A,TRUE,"GENERAL";"TAB2",#N/A,TRUE,"GENERAL";"TAB3",#N/A,TRUE,"GENERAL";"TAB4",#N/A,TRUE,"GENERAL";"TAB5",#N/A,TRUE,"GENERAL"}</definedName>
    <definedName name="ertgyhik_1" hidden="1">{"TAB1",#N/A,TRUE,"GENERAL";"TAB2",#N/A,TRUE,"GENERAL";"TAB3",#N/A,TRUE,"GENERAL";"TAB4",#N/A,TRUE,"GENERAL";"TAB5",#N/A,TRUE,"GENERAL"}</definedName>
    <definedName name="ertreb" hidden="1">{"via1",#N/A,TRUE,"general";"via2",#N/A,TRUE,"general";"via3",#N/A,TRUE,"general"}</definedName>
    <definedName name="ertreb_1" hidden="1">{"via1",#N/A,TRUE,"general";"via2",#N/A,TRUE,"general";"via3",#N/A,TRUE,"general"}</definedName>
    <definedName name="ertret" hidden="1">{"TAB1",#N/A,TRUE,"GENERAL";"TAB2",#N/A,TRUE,"GENERAL";"TAB3",#N/A,TRUE,"GENERAL";"TAB4",#N/A,TRUE,"GENERAL";"TAB5",#N/A,TRUE,"GENERAL"}</definedName>
    <definedName name="ertret_1" hidden="1">{"TAB1",#N/A,TRUE,"GENERAL";"TAB2",#N/A,TRUE,"GENERAL";"TAB3",#N/A,TRUE,"GENERAL";"TAB4",#N/A,TRUE,"GENERAL";"TAB5",#N/A,TRUE,"GENERAL"}</definedName>
    <definedName name="erttret" hidden="1">{"via1",#N/A,TRUE,"general";"via2",#N/A,TRUE,"general";"via3",#N/A,TRUE,"general"}</definedName>
    <definedName name="erttret_1" hidden="1">{"via1",#N/A,TRUE,"general";"via2",#N/A,TRUE,"general";"via3",#N/A,TRUE,"general"}</definedName>
    <definedName name="ertuiy" hidden="1">{"via1",#N/A,TRUE,"general";"via2",#N/A,TRUE,"general";"via3",#N/A,TRUE,"general"}</definedName>
    <definedName name="ertuiy_1" hidden="1">{"via1",#N/A,TRUE,"general";"via2",#N/A,TRUE,"general";"via3",#N/A,TRUE,"general"}</definedName>
    <definedName name="ertwert" hidden="1">{"TAB1",#N/A,TRUE,"GENERAL";"TAB2",#N/A,TRUE,"GENERAL";"TAB3",#N/A,TRUE,"GENERAL";"TAB4",#N/A,TRUE,"GENERAL";"TAB5",#N/A,TRUE,"GENERAL"}</definedName>
    <definedName name="ertwert_1" hidden="1">{"TAB1",#N/A,TRUE,"GENERAL";"TAB2",#N/A,TRUE,"GENERAL";"TAB3",#N/A,TRUE,"GENERAL";"TAB4",#N/A,TRUE,"GENERAL";"TAB5",#N/A,TRUE,"GENERAL"}</definedName>
    <definedName name="ertyu">#REF!</definedName>
    <definedName name="eru" hidden="1">{"TAB1",#N/A,TRUE,"GENERAL";"TAB2",#N/A,TRUE,"GENERAL";"TAB3",#N/A,TRUE,"GENERAL";"TAB4",#N/A,TRUE,"GENERAL";"TAB5",#N/A,TRUE,"GENERAL"}</definedName>
    <definedName name="eru_1" hidden="1">{"TAB1",#N/A,TRUE,"GENERAL";"TAB2",#N/A,TRUE,"GENERAL";"TAB3",#N/A,TRUE,"GENERAL";"TAB4",#N/A,TRUE,"GENERAL";"TAB5",#N/A,TRUE,"GENERAL"}</definedName>
    <definedName name="ERV" hidden="1">{"via1",#N/A,TRUE,"general";"via2",#N/A,TRUE,"general";"via3",#N/A,TRUE,"general"}</definedName>
    <definedName name="ERV_1" hidden="1">{"via1",#N/A,TRUE,"general";"via2",#N/A,TRUE,"general";"via3",#N/A,TRUE,"general"}</definedName>
    <definedName name="erware" hidden="1">{"via1",#N/A,TRUE,"general";"via2",#N/A,TRUE,"general";"via3",#N/A,TRUE,"general"}</definedName>
    <definedName name="erware_1" hidden="1">{"via1",#N/A,TRUE,"general";"via2",#N/A,TRUE,"general";"via3",#N/A,TRUE,"general"}</definedName>
    <definedName name="ERWER" hidden="1">{"via1",#N/A,TRUE,"general";"via2",#N/A,TRUE,"general";"via3",#N/A,TRUE,"general"}</definedName>
    <definedName name="ERWER_1" hidden="1">{"via1",#N/A,TRUE,"general";"via2",#N/A,TRUE,"general";"via3",#N/A,TRUE,"general"}</definedName>
    <definedName name="erwertd" hidden="1">{"TAB1",#N/A,TRUE,"GENERAL";"TAB2",#N/A,TRUE,"GENERAL";"TAB3",#N/A,TRUE,"GENERAL";"TAB4",#N/A,TRUE,"GENERAL";"TAB5",#N/A,TRUE,"GENERAL"}</definedName>
    <definedName name="erwertd_1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_1" hidden="1">{"TAB1",#N/A,TRUE,"GENERAL";"TAB2",#N/A,TRUE,"GENERAL";"TAB3",#N/A,TRUE,"GENERAL";"TAB4",#N/A,TRUE,"GENERAL";"TAB5",#N/A,TRUE,"GENERAL"}</definedName>
    <definedName name="ERWRL" hidden="1">{"via1",#N/A,TRUE,"general";"via2",#N/A,TRUE,"general";"via3",#N/A,TRUE,"general"}</definedName>
    <definedName name="ERWRL_1" hidden="1">{"via1",#N/A,TRUE,"general";"via2",#N/A,TRUE,"general";"via3",#N/A,TRUE,"general"}</definedName>
    <definedName name="ery" hidden="1">{"via1",#N/A,TRUE,"general";"via2",#N/A,TRUE,"general";"via3",#N/A,TRUE,"general"}</definedName>
    <definedName name="ery_1" hidden="1">{"via1",#N/A,TRUE,"general";"via2",#N/A,TRUE,"general";"via3",#N/A,TRUE,"general"}</definedName>
    <definedName name="eryhd" hidden="1">{"via1",#N/A,TRUE,"general";"via2",#N/A,TRUE,"general";"via3",#N/A,TRUE,"general"}</definedName>
    <definedName name="eryhd_1" hidden="1">{"via1",#N/A,TRUE,"general";"via2",#N/A,TRUE,"general";"via3",#N/A,TRUE,"general"}</definedName>
    <definedName name="eryhdf" hidden="1">{"TAB1",#N/A,TRUE,"GENERAL";"TAB2",#N/A,TRUE,"GENERAL";"TAB3",#N/A,TRUE,"GENERAL";"TAB4",#N/A,TRUE,"GENERAL";"TAB5",#N/A,TRUE,"GENERAL"}</definedName>
    <definedName name="eryhdf_1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k_1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hrf_1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re_1" hidden="1">{"TAB1",#N/A,TRUE,"GENERAL";"TAB2",#N/A,TRUE,"GENERAL";"TAB3",#N/A,TRUE,"GENERAL";"TAB4",#N/A,TRUE,"GENERAL";"TAB5",#N/A,TRUE,"GENERAL"}</definedName>
    <definedName name="erytd" hidden="1">{"via1",#N/A,TRUE,"general";"via2",#N/A,TRUE,"general";"via3",#N/A,TRUE,"general"}</definedName>
    <definedName name="erytd_1" hidden="1">{"via1",#N/A,TRUE,"general";"via2",#N/A,TRUE,"general";"via3",#N/A,TRUE,"general"}</definedName>
    <definedName name="eryty" hidden="1">{"via1",#N/A,TRUE,"general";"via2",#N/A,TRUE,"general";"via3",#N/A,TRUE,"general"}</definedName>
    <definedName name="eryty_1" hidden="1">{"via1",#N/A,TRUE,"general";"via2",#N/A,TRUE,"general";"via3",#N/A,TRUE,"general"}</definedName>
    <definedName name="eryy" hidden="1">{"via1",#N/A,TRUE,"general";"via2",#N/A,TRUE,"general";"via3",#N/A,TRUE,"general"}</definedName>
    <definedName name="eryy_1" hidden="1">{"via1",#N/A,TRUE,"general";"via2",#N/A,TRUE,"general";"via3",#N/A,TRUE,"general"}</definedName>
    <definedName name="ES">[0]!ERR</definedName>
    <definedName name="ES_10">#N/A</definedName>
    <definedName name="ES_3">#N/A</definedName>
    <definedName name="ES_4">#N/A</definedName>
    <definedName name="ES_5">#N/A</definedName>
    <definedName name="ES_6">#N/A</definedName>
    <definedName name="ES_7">#N/A</definedName>
    <definedName name="ES_8">#N/A</definedName>
    <definedName name="ES_9">#NAME?</definedName>
    <definedName name="ESA">#REF!</definedName>
    <definedName name="ESCUELABARZALOZA" hidden="1">{#N/A,#N/A,TRUE,"Unifilar"}</definedName>
    <definedName name="esd">#REF!</definedName>
    <definedName name="ESE">#REF!</definedName>
    <definedName name="ESP">#REF!</definedName>
    <definedName name="ESPE">#REF!</definedName>
    <definedName name="ESPECIFICACION">#REF!</definedName>
    <definedName name="Especificación">#REF!</definedName>
    <definedName name="ESTA">#REF!</definedName>
    <definedName name="Estados">#REF!</definedName>
    <definedName name="este">#REF!</definedName>
    <definedName name="Estimate_Factor">1</definedName>
    <definedName name="ESTRAE">'[3]7422CW00'!#REF!</definedName>
    <definedName name="ESTRU">[78]Estructura!$C$7:$E$2570</definedName>
    <definedName name="ESTRUCTURA" hidden="1">{#N/A,#N/A,TRUE,"INGENIERIA";#N/A,#N/A,TRUE,"COMPRAS";#N/A,#N/A,TRUE,"DIRECCION";#N/A,#N/A,TRUE,"RESUMEN"}</definedName>
    <definedName name="ESTRUCTURAS">[79]Hoja3!$B$7:$B$15</definedName>
    <definedName name="Estuco_gl">#REF!</definedName>
    <definedName name="ET_DSC">#REF!</definedName>
    <definedName name="ET_IMO">#REF!</definedName>
    <definedName name="ET_IND">#REF!</definedName>
    <definedName name="ETAP">#REF!</definedName>
    <definedName name="ETAPA_PACC">#REF!</definedName>
    <definedName name="ETAPA1">#REF!</definedName>
    <definedName name="ETAPA2">#REF!</definedName>
    <definedName name="ETAPA3">#REF!</definedName>
    <definedName name="ETAPA4">#REF!</definedName>
    <definedName name="Eternit__8">#REF!</definedName>
    <definedName name="etertgg" hidden="1">{"via1",#N/A,TRUE,"general";"via2",#N/A,TRUE,"general";"via3",#N/A,TRUE,"general"}</definedName>
    <definedName name="etertgg_1" hidden="1">{"via1",#N/A,TRUE,"general";"via2",#N/A,TRUE,"general";"via3",#N/A,TRUE,"general"}</definedName>
    <definedName name="etertt" hidden="1">{#N/A,#N/A,TRUE,"1842CWN0"}</definedName>
    <definedName name="etewt" hidden="1">{"TAB1",#N/A,TRUE,"GENERAL";"TAB2",#N/A,TRUE,"GENERAL";"TAB3",#N/A,TRUE,"GENERAL";"TAB4",#N/A,TRUE,"GENERAL";"TAB5",#N/A,TRUE,"GENERAL"}</definedName>
    <definedName name="etewt_1" hidden="1">{"TAB1",#N/A,TRUE,"GENERAL";"TAB2",#N/A,TRUE,"GENERAL";"TAB3",#N/A,TRUE,"GENERAL";"TAB4",#N/A,TRUE,"GENERAL";"TAB5",#N/A,TRUE,"GENERAL"}</definedName>
    <definedName name="etu" hidden="1">{"via1",#N/A,TRUE,"general";"via2",#N/A,TRUE,"general";"via3",#N/A,TRUE,"general"}</definedName>
    <definedName name="etu_1" hidden="1">{"via1",#N/A,TRUE,"general";"via2",#N/A,TRUE,"general";"via3",#N/A,TRUE,"general"}</definedName>
    <definedName name="etueh" hidden="1">{"via1",#N/A,TRUE,"general";"via2",#N/A,TRUE,"general";"via3",#N/A,TRUE,"general"}</definedName>
    <definedName name="etueh_1" hidden="1">{"via1",#N/A,TRUE,"general";"via2",#N/A,TRUE,"general";"via3",#N/A,TRUE,"general"}</definedName>
    <definedName name="etyty" hidden="1">{"via1",#N/A,TRUE,"general";"via2",#N/A,TRUE,"general";"via3",#N/A,TRUE,"general"}</definedName>
    <definedName name="etyty_1" hidden="1">{"via1",#N/A,TRUE,"general";"via2",#N/A,TRUE,"general";"via3",#N/A,TRUE,"general"}</definedName>
    <definedName name="etyu" hidden="1">{"TAB1",#N/A,TRUE,"GENERAL";"TAB2",#N/A,TRUE,"GENERAL";"TAB3",#N/A,TRUE,"GENERAL";"TAB4",#N/A,TRUE,"GENERAL";"TAB5",#N/A,TRUE,"GENERAL"}</definedName>
    <definedName name="etyu_1" hidden="1">{"TAB1",#N/A,TRUE,"GENERAL";"TAB2",#N/A,TRUE,"GENERAL";"TAB3",#N/A,TRUE,"GENERAL";"TAB4",#N/A,TRUE,"GENERAL";"TAB5",#N/A,TRUE,"GENERAL"}</definedName>
    <definedName name="eu" hidden="1">{"via1",#N/A,TRUE,"general";"via2",#N/A,TRUE,"general";"via3",#N/A,TRUE,"general"}</definedName>
    <definedName name="eu_1" hidden="1">{"via1",#N/A,TRUE,"general";"via2",#N/A,TRUE,"general";"via3",#N/A,TRUE,"general"}</definedName>
    <definedName name="eut" hidden="1">{"via1",#N/A,TRUE,"general";"via2",#N/A,TRUE,"general";"via3",#N/A,TRUE,"general"}</definedName>
    <definedName name="eut_1" hidden="1">{"via1",#N/A,TRUE,"general";"via2",#N/A,TRUE,"general";"via3",#N/A,TRUE,"general"}</definedName>
    <definedName name="euyt" hidden="1">{"TAB1",#N/A,TRUE,"GENERAL";"TAB2",#N/A,TRUE,"GENERAL";"TAB3",#N/A,TRUE,"GENERAL";"TAB4",#N/A,TRUE,"GENERAL";"TAB5",#N/A,TRUE,"GENERAL"}</definedName>
    <definedName name="euyt_1" hidden="1">{"TAB1",#N/A,TRUE,"GENERAL";"TAB2",#N/A,TRUE,"GENERAL";"TAB3",#N/A,TRUE,"GENERAL";"TAB4",#N/A,TRUE,"GENERAL";"TAB5",#N/A,TRUE,"GENERAL"}</definedName>
    <definedName name="EW">#REF!</definedName>
    <definedName name="ewegt" hidden="1">{"TAB1",#N/A,TRUE,"GENERAL";"TAB2",#N/A,TRUE,"GENERAL";"TAB3",#N/A,TRUE,"GENERAL";"TAB4",#N/A,TRUE,"GENERAL";"TAB5",#N/A,TRUE,"GENERAL"}</definedName>
    <definedName name="ewegt_1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fewfg_1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_1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ewf_1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r_1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t_1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wrwer_1" hidden="1">{"TAB1",#N/A,TRUE,"GENERAL";"TAB2",#N/A,TRUE,"GENERAL";"TAB3",#N/A,TRUE,"GENERAL";"TAB4",#N/A,TRUE,"GENERAL";"TAB5",#N/A,TRUE,"GENERAL"}</definedName>
    <definedName name="EX" hidden="1">#REF!</definedName>
    <definedName name="EX_1" hidden="1">#REF!</definedName>
    <definedName name="EXC">#REF!</definedName>
    <definedName name="EXCAV_1">#REF!</definedName>
    <definedName name="EXCAV_2">#REF!</definedName>
    <definedName name="excavaciones" hidden="1">{#N/A,#N/A,FALSE,"Hoja1";#N/A,#N/A,FALSE,"Hoja2"}</definedName>
    <definedName name="exCEL">#REF!</definedName>
    <definedName name="exCEL_51">#REF!</definedName>
    <definedName name="Excel_BuiltIn_Database">#REF!</definedName>
    <definedName name="Excel_BuiltIn_Print_Area_1">#REF!</definedName>
    <definedName name="Excel_BuiltIn_Print_Area_1_1">#REF!</definedName>
    <definedName name="Excel_BuiltIn_Print_Area_1_1_1">#REF!</definedName>
    <definedName name="Excel_BuiltIn_Print_Area_1_1_1_1">#REF!</definedName>
    <definedName name="Excel_BuiltIn_Print_Area_3">#REF!</definedName>
    <definedName name="Excel_BuiltIn_Print_Area_3_51">#REF!</definedName>
    <definedName name="Excel_BuiltIn_Print_Area_3_X">#REF!</definedName>
    <definedName name="Excel_BuiltIn_Print_Area_3_X_51">#REF!</definedName>
    <definedName name="Excel_BuiltIn_Print_Area_7">#REF!</definedName>
    <definedName name="Excel_BuiltIn_Print_Area_8">#REF!</definedName>
    <definedName name="Excel_BuiltIn_Print_Titles_1">#REF!</definedName>
    <definedName name="Excel_BuiltIn_Print_Titles_1_1">#REF!</definedName>
    <definedName name="Excel_BuiltIn_Print_Titles_1_1_1">#REF!</definedName>
    <definedName name="Excel_BuiltIn_Print_Titles_10">[27]SKJ452!#REF!</definedName>
    <definedName name="Excel_BuiltIn_Print_Titles_10_51">#REF!</definedName>
    <definedName name="Excel_BuiltIn_Print_Titles_11">[27]ITA878!#REF!</definedName>
    <definedName name="Excel_BuiltIn_Print_Titles_11_51">#REF!</definedName>
    <definedName name="Excel_BuiltIn_Print_Titles_12">'[27]AEA-944'!#REF!</definedName>
    <definedName name="Excel_BuiltIn_Print_Titles_12_51">#REF!</definedName>
    <definedName name="Excel_BuiltIn_Print_Titles_13">'[27]DUB-823'!#REF!</definedName>
    <definedName name="Excel_BuiltIn_Print_Titles_13_51">#REF!</definedName>
    <definedName name="Excel_BuiltIn_Print_Titles_14">'[27]GPI 526'!#REF!</definedName>
    <definedName name="Excel_BuiltIn_Print_Titles_14_51">#REF!</definedName>
    <definedName name="Excel_BuiltIn_Print_Titles_15">#REF!</definedName>
    <definedName name="Excel_BuiltIn_Print_Titles_15_51">#REF!</definedName>
    <definedName name="Excel_BuiltIn_Print_Titles_16">#REF!</definedName>
    <definedName name="Excel_BuiltIn_Print_Titles_16_51">#REF!</definedName>
    <definedName name="Excel_BuiltIn_Print_Titles_17">#REF!</definedName>
    <definedName name="Excel_BuiltIn_Print_Titles_17_51">#REF!</definedName>
    <definedName name="Excel_BuiltIn_Print_Titles_18">#REF!</definedName>
    <definedName name="Excel_BuiltIn_Print_Titles_18_51">#REF!</definedName>
    <definedName name="Excel_BuiltIn_Print_Titles_19">[27]XXJ617!#REF!</definedName>
    <definedName name="Excel_BuiltIn_Print_Titles_19_51">#REF!</definedName>
    <definedName name="Excel_BuiltIn_Print_Titles_20">#REF!</definedName>
    <definedName name="Excel_BuiltIn_Print_Titles_20_51">#REF!</definedName>
    <definedName name="Excel_BuiltIn_Print_Titles_21">[27]SNG_855!#REF!</definedName>
    <definedName name="Excel_BuiltIn_Print_Titles_21_51">#REF!</definedName>
    <definedName name="Excel_BuiltIn_Print_Titles_23">#REF!</definedName>
    <definedName name="Excel_BuiltIn_Print_Titles_23_51">#REF!</definedName>
    <definedName name="Excel_BuiltIn_Print_Titles_3">#REF!</definedName>
    <definedName name="Excel_BuiltIn_Print_Titles_3_51">#REF!</definedName>
    <definedName name="Excel_BuiltIn_Print_Titles_4">'[80]COSTOS CAMPAMENTO'!#REF!</definedName>
    <definedName name="Excel_BuiltIn_Print_Titles_5">'[27]VEA 374'!#REF!</definedName>
    <definedName name="Excel_BuiltIn_Print_Titles_5_51">#REF!</definedName>
    <definedName name="Excel_BuiltIn_Print_Titles_5_XX">'[27]VEA 374'!#REF!</definedName>
    <definedName name="Excel_BuiltIn_Print_Titles_5_XX_51">#REF!</definedName>
    <definedName name="Excel_BuiltIn_Print_Titles_6">#REF!</definedName>
    <definedName name="Excel_BuiltIn_Print_Titles_6_51">#REF!</definedName>
    <definedName name="Excel_BuiltIn_Print_Titles_7">[27]HFB024!#REF!</definedName>
    <definedName name="Excel_BuiltIn_Print_Titles_7_51">#REF!</definedName>
    <definedName name="Excel_BuiltIn_Print_Titles_8">#REF!</definedName>
    <definedName name="Excel_BuiltIn_Print_Titles_8_51">#REF!</definedName>
    <definedName name="Excel_BuiltIn_Print_Titles_9">[27]PAJ825!#REF!</definedName>
    <definedName name="Excel_BuiltIn_Print_Titles_9_51">#REF!</definedName>
    <definedName name="EXCROC">'[81]Análisis de precios'!$H$52</definedName>
    <definedName name="ExtensionCoordinador">#REF!</definedName>
    <definedName name="Extra_Pay">#REF!</definedName>
    <definedName name="Extracción_IM">#REF!</definedName>
    <definedName name="Extras">'[46]LIQUIDA-NOMINA'!$AH$4</definedName>
    <definedName name="F._INGRESO">#REF!</definedName>
    <definedName name="F._RETIRO">#REF!</definedName>
    <definedName name="F.L">#REF!</definedName>
    <definedName name="fa">#REF!</definedName>
    <definedName name="FAC" hidden="1">#REF!</definedName>
    <definedName name="FAC_PRU">#REF!</definedName>
    <definedName name="Facilidades">#REF!</definedName>
    <definedName name="factor">#REF!</definedName>
    <definedName name="FACTORDIEGO">#N/A</definedName>
    <definedName name="FACTURADO">'[82]Itemes Renovación'!#REF!</definedName>
    <definedName name="FAL" hidden="1">{#N/A,#N/A,FALSE,"Hoja1";#N/A,#N/A,FALSE,"Hoja2"}</definedName>
    <definedName name="FareWellStmnt" localSheetId="2">[56]!FareWellStmnt</definedName>
    <definedName name="FareWellStmnt">[56]!FareWellStmnt</definedName>
    <definedName name="FaseProyecto">#REF!</definedName>
    <definedName name="fb">#REF!</definedName>
    <definedName name="fcc">#REF!</definedName>
    <definedName name="FD">[0]!ERR</definedName>
    <definedName name="fda" hidden="1">{"TAB1",#N/A,TRUE,"GENERAL";"TAB2",#N/A,TRUE,"GENERAL";"TAB3",#N/A,TRUE,"GENERAL";"TAB4",#N/A,TRUE,"GENERAL";"TAB5",#N/A,TRUE,"GENERAL"}</definedName>
    <definedName name="fda_1" hidden="1">{"TAB1",#N/A,TRUE,"GENERAL";"TAB2",#N/A,TRUE,"GENERAL";"TAB3",#N/A,TRUE,"GENERAL";"TAB4",#N/A,TRUE,"GENERAL";"TAB5",#N/A,TRUE,"GENERAL"}</definedName>
    <definedName name="fdbjp" hidden="1">{"TAB1",#N/A,TRUE,"GENERAL";"TAB2",#N/A,TRUE,"GENERAL";"TAB3",#N/A,TRUE,"GENERAL";"TAB4",#N/A,TRUE,"GENERAL";"TAB5",#N/A,TRUE,"GENERAL"}</definedName>
    <definedName name="fdbjp_1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f_1" hidden="1">{"TAB1",#N/A,TRUE,"GENERAL";"TAB2",#N/A,TRUE,"GENERAL";"TAB3",#N/A,TRUE,"GENERAL";"TAB4",#N/A,TRUE,"GENERAL";"TAB5",#N/A,TRUE,"GENERAL"}</definedName>
    <definedName name="fdg" hidden="1">{"via1",#N/A,TRUE,"general";"via2",#N/A,TRUE,"general";"via3",#N/A,TRUE,"general"}</definedName>
    <definedName name="fdg_1" hidden="1">{"via1",#N/A,TRUE,"general";"via2",#N/A,TRUE,"general";"via3",#N/A,TRUE,"general"}</definedName>
    <definedName name="FDGD" hidden="1">{"TAB1",#N/A,TRUE,"GENERAL";"TAB2",#N/A,TRUE,"GENERAL";"TAB3",#N/A,TRUE,"GENERAL";"TAB4",#N/A,TRUE,"GENERAL";"TAB5",#N/A,TRUE,"GENERAL"}</definedName>
    <definedName name="FDGD_1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GFDBBP_1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h_1" hidden="1">{"TAB1",#N/A,TRUE,"GENERAL";"TAB2",#N/A,TRUE,"GENERAL";"TAB3",#N/A,TRUE,"GENERAL";"TAB4",#N/A,TRUE,"GENERAL";"TAB5",#N/A,TRUE,"GENERAL"}</definedName>
    <definedName name="fdsf" hidden="1">{"TAB1",#N/A,TRUE,"GENERAL";"TAB2",#N/A,TRUE,"GENERAL";"TAB3",#N/A,TRUE,"GENERAL";"TAB4",#N/A,TRUE,"GENERAL";"TAB5",#N/A,TRUE,"GENERAL"}</definedName>
    <definedName name="fdsf_1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_1" hidden="1">{"TAB1",#N/A,TRUE,"GENERAL";"TAB2",#N/A,TRUE,"GENERAL";"TAB3",#N/A,TRUE,"GENERAL";"TAB4",#N/A,TRUE,"GENERAL";"TAB5",#N/A,TRUE,"GENERAL"}</definedName>
    <definedName name="fdsfdsf" hidden="1">{"via1",#N/A,TRUE,"general";"via2",#N/A,TRUE,"general";"via3",#N/A,TRUE,"general"}</definedName>
    <definedName name="fdsfdsf_1" hidden="1">{"via1",#N/A,TRUE,"general";"via2",#N/A,TRUE,"general";"via3",#N/A,TRUE,"general"}</definedName>
    <definedName name="fdsgfds" hidden="1">{"via1",#N/A,TRUE,"general";"via2",#N/A,TRUE,"general";"via3",#N/A,TRUE,"general"}</definedName>
    <definedName name="fdsgfds_1" hidden="1">{"via1",#N/A,TRUE,"general";"via2",#N/A,TRUE,"general";"via3",#N/A,TRUE,"general"}</definedName>
    <definedName name="fdsgsdfu" hidden="1">{"TAB1",#N/A,TRUE,"GENERAL";"TAB2",#N/A,TRUE,"GENERAL";"TAB3",#N/A,TRUE,"GENERAL";"TAB4",#N/A,TRUE,"GENERAL";"TAB5",#N/A,TRUE,"GENERAL"}</definedName>
    <definedName name="fdsgsdfu_1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DSIO_1" hidden="1">{"TAB1",#N/A,TRUE,"GENERAL";"TAB2",#N/A,TRUE,"GENERAL";"TAB3",#N/A,TRUE,"GENERAL";"TAB4",#N/A,TRUE,"GENERAL";"TAB5",#N/A,TRUE,"GENERAL"}</definedName>
    <definedName name="fdwssf">#REF!</definedName>
    <definedName name="FE">1.32</definedName>
    <definedName name="Fecha">[83]Tablas!$B$1:$B$65536</definedName>
    <definedName name="FechaInicio">[46]CONTRATO!$E$10</definedName>
    <definedName name="FechaTermina">[46]CONTRATO!$E$11</definedName>
    <definedName name="FechaTerminacion">#REF!</definedName>
    <definedName name="FEL" hidden="1">{#N/A,#N/A,FALSE,"Hoja1";#N/A,#N/A,FALSE,"Hoja2"}</definedName>
    <definedName name="fer">'[42]Res-Accide-10'!#REF!</definedName>
    <definedName name="ferfer" hidden="1">{"via1",#N/A,TRUE,"general";"via2",#N/A,TRUE,"general";"via3",#N/A,TRUE,"general"}</definedName>
    <definedName name="ferfer_1" hidden="1">{"via1",#N/A,TRUE,"general";"via2",#N/A,TRUE,"general";"via3",#N/A,TRUE,"general"}</definedName>
    <definedName name="Festivos">'[84]días habiles 2015'!$D$2:$D$21</definedName>
    <definedName name="ff">[0]!ERR</definedName>
    <definedName name="ff_10">#N/A</definedName>
    <definedName name="ff_3">#N/A</definedName>
    <definedName name="ff_4">#N/A</definedName>
    <definedName name="ff_5">#N/A</definedName>
    <definedName name="ff_6">#N/A</definedName>
    <definedName name="ff_7">#N/A</definedName>
    <definedName name="ff_8">#N/A</definedName>
    <definedName name="ff_9">#N/A</definedName>
    <definedName name="FFEECFFDAFF">#REF!</definedName>
    <definedName name="fff" hidden="1">{"via1",#N/A,TRUE,"general";"via2",#N/A,TRUE,"general";"via3",#N/A,TRUE,"general"}</definedName>
    <definedName name="fff_1" hidden="1">{"via1",#N/A,TRUE,"general";"via2",#N/A,TRUE,"general";"via3",#N/A,TRUE,"general"}</definedName>
    <definedName name="FFFF" hidden="1">#REF!</definedName>
    <definedName name="ffffd" hidden="1">{"via1",#N/A,TRUE,"general";"via2",#N/A,TRUE,"general";"via3",#N/A,TRUE,"general"}</definedName>
    <definedName name="ffffd_1" hidden="1">{"via1",#N/A,TRUE,"general";"via2",#N/A,TRUE,"general";"via3",#N/A,TRUE,"general"}</definedName>
    <definedName name="fffffft" hidden="1">{"TAB1",#N/A,TRUE,"GENERAL";"TAB2",#N/A,TRUE,"GENERAL";"TAB3",#N/A,TRUE,"GENERAL";"TAB4",#N/A,TRUE,"GENERAL";"TAB5",#N/A,TRUE,"GENERAL"}</definedName>
    <definedName name="fffffft_1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ik_1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fj_1" hidden="1">{"TAB1",#N/A,TRUE,"GENERAL";"TAB2",#N/A,TRUE,"GENERAL";"TAB3",#N/A,TRUE,"GENERAL";"TAB4",#N/A,TRUE,"GENERAL";"TAB5",#N/A,TRUE,"GENERAL"}</definedName>
    <definedName name="ffffrd" hidden="1">{"via1",#N/A,TRUE,"general";"via2",#N/A,TRUE,"general";"via3",#N/A,TRUE,"general"}</definedName>
    <definedName name="ffffrd_1" hidden="1">{"via1",#N/A,TRUE,"general";"via2",#N/A,TRUE,"general";"via3",#N/A,TRUE,"general"}</definedName>
    <definedName name="ffffy" hidden="1">{"TAB1",#N/A,TRUE,"GENERAL";"TAB2",#N/A,TRUE,"GENERAL";"TAB3",#N/A,TRUE,"GENERAL";"TAB4",#N/A,TRUE,"GENERAL";"TAB5",#N/A,TRUE,"GENERAL"}</definedName>
    <definedName name="ffffy_1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rfr_1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ffs_1" hidden="1">{"TAB1",#N/A,TRUE,"GENERAL";"TAB2",#N/A,TRUE,"GENERAL";"TAB3",#N/A,TRUE,"GENERAL";"TAB4",#N/A,TRUE,"GENERAL";"TAB5",#N/A,TRUE,"GENERAL"}</definedName>
    <definedName name="FFSDFSDFSDFSADFSDFS">#REF!</definedName>
    <definedName name="fg">[0]!ERR</definedName>
    <definedName name="fgdfg" hidden="1">{"TAB1",#N/A,TRUE,"GENERAL";"TAB2",#N/A,TRUE,"GENERAL";"TAB3",#N/A,TRUE,"GENERAL";"TAB4",#N/A,TRUE,"GENERAL";"TAB5",#N/A,TRUE,"GENERAL"}</definedName>
    <definedName name="fgdfg_1" hidden="1">{"TAB1",#N/A,TRUE,"GENERAL";"TAB2",#N/A,TRUE,"GENERAL";"TAB3",#N/A,TRUE,"GENERAL";"TAB4",#N/A,TRUE,"GENERAL";"TAB5",#N/A,TRUE,"GENERAL"}</definedName>
    <definedName name="fgdfsgr" hidden="1">{"via1",#N/A,TRUE,"general";"via2",#N/A,TRUE,"general";"via3",#N/A,TRUE,"general"}</definedName>
    <definedName name="fgdfsgr_1" hidden="1">{"via1",#N/A,TRUE,"general";"via2",#N/A,TRUE,"general";"via3",#N/A,TRUE,"general"}</definedName>
    <definedName name="FGDGGAGA">#REF!</definedName>
    <definedName name="fgdsfg" hidden="1">{"TAB1",#N/A,TRUE,"GENERAL";"TAB2",#N/A,TRUE,"GENERAL";"TAB3",#N/A,TRUE,"GENERAL";"TAB4",#N/A,TRUE,"GENERAL";"TAB5",#N/A,TRUE,"GENERAL"}</definedName>
    <definedName name="fgdsfg_1" hidden="1">{"TAB1",#N/A,TRUE,"GENERAL";"TAB2",#N/A,TRUE,"GENERAL";"TAB3",#N/A,TRUE,"GENERAL";"TAB4",#N/A,TRUE,"GENERAL";"TAB5",#N/A,TRUE,"GENERAL"}</definedName>
    <definedName name="FGFDH" hidden="1">{"via1",#N/A,TRUE,"general";"via2",#N/A,TRUE,"general";"via3",#N/A,TRUE,"general"}</definedName>
    <definedName name="FGFDH_1" hidden="1">{"via1",#N/A,TRUE,"general";"via2",#N/A,TRUE,"general";"via3",#N/A,TRUE,"general"}</definedName>
    <definedName name="fgghhj" hidden="1">{"via1",#N/A,TRUE,"general";"via2",#N/A,TRUE,"general";"via3",#N/A,TRUE,"general"}</definedName>
    <definedName name="fgghhj_1" hidden="1">{"via1",#N/A,TRUE,"general";"via2",#N/A,TRUE,"general";"via3",#N/A,TRUE,"general"}</definedName>
    <definedName name="fgh">'[85]7422CW00'!#REF!</definedName>
    <definedName name="FGHFBC" hidden="1">{"via1",#N/A,TRUE,"general";"via2",#N/A,TRUE,"general";"via3",#N/A,TRUE,"general"}</definedName>
    <definedName name="FGHFBC_1" hidden="1">{"via1",#N/A,TRUE,"general";"via2",#N/A,TRUE,"general";"via3",#N/A,TRUE,"general"}</definedName>
    <definedName name="fghfg" hidden="1">{"TAB1",#N/A,TRUE,"GENERAL";"TAB2",#N/A,TRUE,"GENERAL";"TAB3",#N/A,TRUE,"GENERAL";"TAB4",#N/A,TRUE,"GENERAL";"TAB5",#N/A,TRUE,"GENERAL"}</definedName>
    <definedName name="fghfg_1" hidden="1">{"TAB1",#N/A,TRUE,"GENERAL";"TAB2",#N/A,TRUE,"GENERAL";"TAB3",#N/A,TRUE,"GENERAL";"TAB4",#N/A,TRUE,"GENERAL";"TAB5",#N/A,TRUE,"GENERAL"}</definedName>
    <definedName name="fghfgh" hidden="1">{"via1",#N/A,TRUE,"general";"via2",#N/A,TRUE,"general";"via3",#N/A,TRUE,"general"}</definedName>
    <definedName name="fghfgh_1" hidden="1">{"via1",#N/A,TRUE,"general";"via2",#N/A,TRUE,"general";"via3",#N/A,TRUE,"general"}</definedName>
    <definedName name="FGHFW" hidden="1">{"via1",#N/A,TRUE,"general";"via2",#N/A,TRUE,"general";"via3",#N/A,TRUE,"general"}</definedName>
    <definedName name="FGHFW_1" hidden="1">{"via1",#N/A,TRUE,"general";"via2",#N/A,TRUE,"general";"via3",#N/A,TRUE,"general"}</definedName>
    <definedName name="fghhh" hidden="1">{"TAB1",#N/A,TRUE,"GENERAL";"TAB2",#N/A,TRUE,"GENERAL";"TAB3",#N/A,TRUE,"GENERAL";"TAB4",#N/A,TRUE,"GENERAL";"TAB5",#N/A,TRUE,"GENERAL"}</definedName>
    <definedName name="fghhh_1" hidden="1">{"TAB1",#N/A,TRUE,"GENERAL";"TAB2",#N/A,TRUE,"GENERAL";"TAB3",#N/A,TRUE,"GENERAL";"TAB4",#N/A,TRUE,"GENERAL";"TAB5",#N/A,TRUE,"GENERAL"}</definedName>
    <definedName name="fghsfgh" hidden="1">{"via1",#N/A,TRUE,"general";"via2",#N/A,TRUE,"general";"via3",#N/A,TRUE,"general"}</definedName>
    <definedName name="fghsfgh_1" hidden="1">{"via1",#N/A,TRUE,"general";"via2",#N/A,TRUE,"general";"via3",#N/A,TRUE,"general"}</definedName>
    <definedName name="fght" hidden="1">{"TAB1",#N/A,TRUE,"GENERAL";"TAB2",#N/A,TRUE,"GENERAL";"TAB3",#N/A,TRUE,"GENERAL";"TAB4",#N/A,TRUE,"GENERAL";"TAB5",#N/A,TRUE,"GENERAL"}</definedName>
    <definedName name="fght_1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gjgryi_1" hidden="1">{"TAB1",#N/A,TRUE,"GENERAL";"TAB2",#N/A,TRUE,"GENERAL";"TAB3",#N/A,TRUE,"GENERAL";"TAB4",#N/A,TRUE,"GENERAL";"TAB5",#N/A,TRUE,"GENERAL"}</definedName>
    <definedName name="FGJY">#REF!</definedName>
    <definedName name="FGV">#REF!</definedName>
    <definedName name="FHDFH">#REF!</definedName>
    <definedName name="fhfg" hidden="1">{"TAB1",#N/A,TRUE,"GENERAL";"TAB2",#N/A,TRUE,"GENERAL";"TAB3",#N/A,TRUE,"GENERAL";"TAB4",#N/A,TRUE,"GENERAL";"TAB5",#N/A,TRUE,"GENERAL"}</definedName>
    <definedName name="fhfg_1" hidden="1">{"TAB1",#N/A,TRUE,"GENERAL";"TAB2",#N/A,TRUE,"GENERAL";"TAB3",#N/A,TRUE,"GENERAL";"TAB4",#N/A,TRUE,"GENERAL";"TAB5",#N/A,TRUE,"GENERAL"}</definedName>
    <definedName name="fhfgh" hidden="1">{"via1",#N/A,TRUE,"general";"via2",#N/A,TRUE,"general";"via3",#N/A,TRUE,"general"}</definedName>
    <definedName name="fhfgh_1" hidden="1">{"via1",#N/A,TRUE,"general";"via2",#N/A,TRUE,"general";"via3",#N/A,TRUE,"general"}</definedName>
    <definedName name="fhg" hidden="1">{#N/A,#N/A,TRUE,"1842CWN0"}</definedName>
    <definedName name="fhgh" hidden="1">{"via1",#N/A,TRUE,"general";"via2",#N/A,TRUE,"general";"via3",#N/A,TRUE,"general"}</definedName>
    <definedName name="fhgh_1" hidden="1">{"via1",#N/A,TRUE,"general";"via2",#N/A,TRUE,"general";"via3",#N/A,TRUE,"general"}</definedName>
    <definedName name="FHHFH">#REF!</definedName>
    <definedName name="FHHHFHFDHFD">#REF!</definedName>
    <definedName name="fhpltyunh" hidden="1">{"via1",#N/A,TRUE,"general";"via2",#N/A,TRUE,"general";"via3",#N/A,TRUE,"general"}</definedName>
    <definedName name="fhpltyunh_1" hidden="1">{"via1",#N/A,TRUE,"general";"via2",#N/A,TRUE,"general";"via3",#N/A,TRUE,"general"}</definedName>
    <definedName name="FHZDHZH">#REF!</definedName>
    <definedName name="fi">#REF!</definedName>
    <definedName name="FIBER">#REF!</definedName>
    <definedName name="Fil_Fechas">#REF!</definedName>
    <definedName name="fill1" hidden="1">#REF!</definedName>
    <definedName name="filtrarbasedatos" hidden="1">#REF!</definedName>
    <definedName name="FILTROS">#REF!</definedName>
    <definedName name="Fin_de_semana">'[84]días habiles 2015'!$M$1:$M$2</definedName>
    <definedName name="FINAL">#REF!</definedName>
    <definedName name="FINANCIACION">[0]!ERR</definedName>
    <definedName name="FINANCIACION_10">#N/A</definedName>
    <definedName name="FINANCIACION_3">#N/A</definedName>
    <definedName name="FINANCIACION_4">#N/A</definedName>
    <definedName name="FINANCIACION_5">#N/A</definedName>
    <definedName name="FINANCIACION_6">#N/A</definedName>
    <definedName name="FINANCIACION_7">#N/A</definedName>
    <definedName name="FINANCIACION_8">#N/A</definedName>
    <definedName name="FINANCIACION_9">#N/A</definedName>
    <definedName name="FinePrint" localSheetId="2">[56]!FinePrint</definedName>
    <definedName name="FinePrint">[56]!FinePrint</definedName>
    <definedName name="fk">#REF!</definedName>
    <definedName name="flq">#REF!</definedName>
    <definedName name="FLUJO">#REF!</definedName>
    <definedName name="FM">1.18</definedName>
    <definedName name="fnic">[60]Hoja1!$C$13</definedName>
    <definedName name="FO">1.32</definedName>
    <definedName name="Fondo">#REF!</definedName>
    <definedName name="FORDESCR">'[3]7422CW00'!#REF!</definedName>
    <definedName name="FORM_C3">[86]Hoja1!$A$33:$N$51</definedName>
    <definedName name="Formaleta">#REF!</definedName>
    <definedName name="Formato">#REF!</definedName>
    <definedName name="Formato1">#REF!</definedName>
    <definedName name="FORMOLT">'[3]7422CW00'!#REF!</definedName>
    <definedName name="formularioCantidades">#REF!</definedName>
    <definedName name="FORSHE">'[3]7422CW00'!#REF!</definedName>
    <definedName name="FORUNMIS">'[3]7422CW00'!#REF!</definedName>
    <definedName name="Fotos" hidden="1">{#N/A,#N/A,FALSE,"Hoja1";#N/A,#N/A,FALSE,"Hoja2"}</definedName>
    <definedName name="FR">1.15</definedName>
    <definedName name="frbgsd" hidden="1">{"TAB1",#N/A,TRUE,"GENERAL";"TAB2",#N/A,TRUE,"GENERAL";"TAB3",#N/A,TRUE,"GENERAL";"TAB4",#N/A,TRUE,"GENERAL";"TAB5",#N/A,TRUE,"GENERAL"}</definedName>
    <definedName name="frbgsd_1" hidden="1">{"TAB1",#N/A,TRUE,"GENERAL";"TAB2",#N/A,TRUE,"GENERAL";"TAB3",#N/A,TRUE,"GENERAL";"TAB4",#N/A,TRUE,"GENERAL";"TAB5",#N/A,TRUE,"GENERAL"}</definedName>
    <definedName name="frefr" hidden="1">{"via1",#N/A,TRUE,"general";"via2",#N/A,TRUE,"general";"via3",#N/A,TRUE,"general"}</definedName>
    <definedName name="frefr_1" hidden="1">{"via1",#N/A,TRUE,"general";"via2",#N/A,TRUE,"general";"via3",#N/A,TRUE,"general"}</definedName>
    <definedName name="frfa" hidden="1">{"via1",#N/A,TRUE,"general";"via2",#N/A,TRUE,"general";"via3",#N/A,TRUE,"general"}</definedName>
    <definedName name="frfa_1" hidden="1">{"via1",#N/A,TRUE,"general";"via2",#N/A,TRUE,"general";"via3",#N/A,TRUE,"general"}</definedName>
    <definedName name="frfr" hidden="1">{"TAB1",#N/A,TRUE,"GENERAL";"TAB2",#N/A,TRUE,"GENERAL";"TAB3",#N/A,TRUE,"GENERAL";"TAB4",#N/A,TRUE,"GENERAL";"TAB5",#N/A,TRUE,"GENERAL"}</definedName>
    <definedName name="frfr_1" hidden="1">{"TAB1",#N/A,TRUE,"GENERAL";"TAB2",#N/A,TRUE,"GENERAL";"TAB3",#N/A,TRUE,"GENERAL";"TAB4",#N/A,TRUE,"GENERAL";"TAB5",#N/A,TRUE,"GENERAL"}</definedName>
    <definedName name="FRTY">#REF!</definedName>
    <definedName name="FS">1.32</definedName>
    <definedName name="FS01_10">#N/A</definedName>
    <definedName name="FS01_3">#N/A</definedName>
    <definedName name="FS01_4">#N/A</definedName>
    <definedName name="FS01_5">#N/A</definedName>
    <definedName name="FS01_6">#N/A</definedName>
    <definedName name="FS01_7">#N/A</definedName>
    <definedName name="FS01_8">#N/A</definedName>
    <definedName name="FS01_9">#N/A</definedName>
    <definedName name="fsdfdf" hidden="1">{#N/A,#N/A,FALSE,"Agua Barriles ";#N/A,#N/A,FALSE,"CaBr2 95%";#N/A,#N/A,FALSE,"CaCl2 94%";#N/A,#N/A,FALSE,"CaBr2 95% Lbs";#N/A,#N/A,FALSE,"CaCl2 94% Lbs";#N/A,#N/A,FALSE,"Precios";#N/A,#N/A,FALSE,"11.7L";#N/A,#N/A,FALSE,"11.7T";#N/A,#N/A,FALSE,"11.8L";#N/A,#N/A,FALSE,"11.8T";#N/A,#N/A,FALSE,"11.9L";#N/A,#N/A,FALSE,"11.9T";#N/A,#N/A,FALSE,"12L";#N/A,#N/A,FALSE,"12T";#N/A,#N/A,FALSE,"12.1L";#N/A,#N/A,FALSE,"12.1T";#N/A,#N/A,FALSE,"12.2L";#N/A,#N/A,FALSE,"12.2T";#N/A,#N/A,FALSE,"12.3L";#N/A,#N/A,FALSE,"12.3T";#N/A,#N/A,FALSE,"12.4L";#N/A,#N/A,FALSE,"12.4T";#N/A,#N/A,FALSE,"12.5L";#N/A,#N/A,FALSE,"12.5T";#N/A,#N/A,FALSE,"12.6L";#N/A,#N/A,FALSE,"12.6T";#N/A,#N/A,FALSE,"12.7L";#N/A,#N/A,FALSE,"12.7T";#N/A,#N/A,FALSE,"12.8L";#N/A,#N/A,FALSE,"12.8T";#N/A,#N/A,FALSE,"12.9L";#N/A,#N/A,FALSE,"12.9T";#N/A,#N/A,FALSE,"13L";#N/A,#N/A,FALSE,"13T";#N/A,#N/A,FALSE,"13.1L";#N/A,#N/A,FALSE,"13.1T";#N/A,#N/A,FALSE,"13.2L";#N/A,#N/A,FALSE,"13.2T";#N/A,#N/A,FALSE,"13.3L";#N/A,#N/A,FALSE,"13.3T";#N/A,#N/A,FALSE,"13.4L";#N/A,#N/A,FALSE,"13.4T";#N/A,#N/A,FALSE,"13.5L";#N/A,#N/A,FALSE,"13.5T";#N/A,#N/A,FALSE,"13.6L";#N/A,#N/A,FALSE,"13.6T";#N/A,#N/A,FALSE,"13.7L";#N/A,#N/A,FALSE,"13.7T";#N/A,#N/A,FALSE,"13.8L";#N/A,#N/A,FALSE,"13.8T";#N/A,#N/A,FALSE,"13.9L";#N/A,#N/A,FALSE,"13.9T";#N/A,#N/A,FALSE,"14L";#N/A,#N/A,FALSE,"14T";#N/A,#N/A,FALSE,"14.1L";#N/A,#N/A,FALSE,"14.1T";#N/A,#N/A,FALSE,"14.2L";#N/A,#N/A,FALSE,"14.2T";#N/A,#N/A,FALSE,"14.3L";#N/A,#N/A,FALSE,"14.3T";#N/A,#N/A,FALSE,"14.4L";#N/A,#N/A,FALSE,"14.4T";#N/A,#N/A,FALSE,"14.5L";#N/A,#N/A,FALSE,"14.5T";#N/A,#N/A,FALSE,"14.6L";#N/A,#N/A,FALSE,"14.6T";#N/A,#N/A,FALSE,"14.7L";#N/A,#N/A,FALSE,"14.7T";#N/A,#N/A,FALSE,"14.8L";#N/A,#N/A,FALSE,"14.8T";#N/A,#N/A,FALSE,"14.9L";#N/A,#N/A,FALSE,"14.9T";#N/A,#N/A,FALSE,"15L";#N/A,#N/A,FALSE,"15T";#N/A,#N/A,FALSE,"15.1L";#N/A,#N/A,FALSE,"15.1T"}</definedName>
    <definedName name="fsdsad" hidden="1">{#N/A,#N/A,TRUE,"NaCl 99%";#N/A,#N/A,TRUE,"Agua";#N/A,#N/A,TRUE,"Anexo LP";#N/A,#N/A,TRUE,"8.4L";#N/A,#N/A,TRUE,"8.4T";#N/A,#N/A,TRUE,"8.5L";#N/A,#N/A,TRUE,"8.6L";#N/A,#N/A,TRUE,"8.5T";#N/A,#N/A,TRUE,"8.6L";#N/A,#N/A,TRUE,"8.6T";#N/A,#N/A,TRUE,"8.7L";#N/A,#N/A,TRUE,"8.6T";#N/A,#N/A,TRUE,"8.7L";#N/A,#N/A,TRUE,"8.7T";#N/A,#N/A,TRUE,"8.8L";#N/A,#N/A,TRUE,"8.8T";#N/A,#N/A,TRUE,"8.9L";#N/A,#N/A,TRUE,"8.9T";#N/A,#N/A,TRUE,"9L";#N/A,#N/A,TRUE,"9T";#N/A,#N/A,TRUE,"9.1L";#N/A,#N/A,TRUE,"9.1T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}</definedName>
    <definedName name="fu">[0]!ERR</definedName>
    <definedName name="Fub">#REF!</definedName>
    <definedName name="Fuente">#REF!</definedName>
    <definedName name="Full_Print">#REF!</definedName>
    <definedName name="Fup">#REF!</definedName>
    <definedName name="fv">#REF!</definedName>
    <definedName name="fwff" hidden="1">{"via1",#N/A,TRUE,"general";"via2",#N/A,TRUE,"general";"via3",#N/A,TRUE,"general"}</definedName>
    <definedName name="fwff_1" hidden="1">{"via1",#N/A,TRUE,"general";"via2",#N/A,TRUE,"general";"via3",#N/A,TRUE,"general"}</definedName>
    <definedName name="fwwe" hidden="1">{"via1",#N/A,TRUE,"general";"via2",#N/A,TRUE,"general";"via3",#N/A,TRUE,"general"}</definedName>
    <definedName name="fwwe_1" hidden="1">{"via1",#N/A,TRUE,"general";"via2",#N/A,TRUE,"general";"via3",#N/A,TRUE,"general"}</definedName>
    <definedName name="fy">#REF!</definedName>
    <definedName name="Fyp">#REF!</definedName>
    <definedName name="fyy">#REF!</definedName>
    <definedName name="G">#REF!</definedName>
    <definedName name="G.Eg">#REF!</definedName>
    <definedName name="G.Em">#REF!</definedName>
    <definedName name="G.Eo">#REF!</definedName>
    <definedName name="G.Ew">#REF!</definedName>
    <definedName name="G_C1">[12]Tablas!#REF!</definedName>
    <definedName name="G_C10">[12]Tablas!#REF!</definedName>
    <definedName name="G_C11">[12]Tablas!#REF!</definedName>
    <definedName name="G_C12">[12]Tablas!#REF!</definedName>
    <definedName name="G_C13">[12]Tablas!#REF!</definedName>
    <definedName name="G_C14">[12]Tablas!#REF!</definedName>
    <definedName name="G_C15">[12]Tablas!#REF!</definedName>
    <definedName name="G_C16">[12]Tablas!#REF!</definedName>
    <definedName name="G_C17">[12]Tablas!#REF!</definedName>
    <definedName name="G_C18">[12]Tablas!#REF!</definedName>
    <definedName name="G_C19">[12]Tablas!#REF!</definedName>
    <definedName name="G_C2">[12]Tablas!#REF!</definedName>
    <definedName name="G_C20">[12]Tablas!#REF!</definedName>
    <definedName name="G_C21">[12]Tablas!#REF!</definedName>
    <definedName name="G_C22">[12]Tablas!#REF!</definedName>
    <definedName name="G_C3">[12]Tablas!#REF!</definedName>
    <definedName name="G_C4">[12]Tablas!#REF!</definedName>
    <definedName name="G_C5">[12]Tablas!#REF!</definedName>
    <definedName name="G_C6">[12]Tablas!#REF!</definedName>
    <definedName name="G_C7">[12]Tablas!#REF!</definedName>
    <definedName name="G_C8">[12]Tablas!#REF!</definedName>
    <definedName name="G_C9">[12]Tablas!#REF!</definedName>
    <definedName name="G1_">#REF!</definedName>
    <definedName name="ga">#REF!</definedName>
    <definedName name="GAJ">#REF!</definedName>
    <definedName name="GAS">[12]Tablas!#REF!</definedName>
    <definedName name="gb">#REF!</definedName>
    <definedName name="gba" hidden="1">{#N/A,#N/A,FALSE,"orthoflow";#N/A,#N/A,FALSE,"Miscelaneos";#N/A,#N/A,FALSE,"Instrumentacio";#N/A,#N/A,FALSE,"Electrico";#N/A,#N/A,FALSE,"Valv. Seguridad"}</definedName>
    <definedName name="gbac" hidden="1">{#N/A,#N/A,FALSE,"Estatico";#N/A,#N/A,FALSE,"Tuberia";#N/A,#N/A,FALSE,"Instrumentación";#N/A,#N/A,FALSE,"Mecanica";#N/A,#N/A,FALSE,"Electrico";#N/A,#N/A,FALSE,"Ofic.Civiles"}</definedName>
    <definedName name="gbbfghghj" hidden="1">{"TAB1",#N/A,TRUE,"GENERAL";"TAB2",#N/A,TRUE,"GENERAL";"TAB3",#N/A,TRUE,"GENERAL";"TAB4",#N/A,TRUE,"GENERAL";"TAB5",#N/A,TRUE,"GENERAL"}</definedName>
    <definedName name="gbbfghghj_1" hidden="1">{"TAB1",#N/A,TRUE,"GENERAL";"TAB2",#N/A,TRUE,"GENERAL";"TAB3",#N/A,TRUE,"GENERAL";"TAB4",#N/A,TRUE,"GENERAL";"TAB5",#N/A,TRUE,"GENERAL"}</definedName>
    <definedName name="gc">#REF!</definedName>
    <definedName name="GCB">[11]Tablas!#REF!</definedName>
    <definedName name="GCI">[12]Tablas!#REF!</definedName>
    <definedName name="GCN">[12]Tablas!#REF!</definedName>
    <definedName name="GCP">[12]Tablas!#REF!</definedName>
    <definedName name="gd">#REF!</definedName>
    <definedName name="gddfgdfgdf">#REF!</definedName>
    <definedName name="gdj">#REF!</definedName>
    <definedName name="GDN">[12]Tablas!#REF!</definedName>
    <definedName name="GDR">[12]Tablas!#REF!</definedName>
    <definedName name="gdt" hidden="1">{"TAB1",#N/A,TRUE,"GENERAL";"TAB2",#N/A,TRUE,"GENERAL";"TAB3",#N/A,TRUE,"GENERAL";"TAB4",#N/A,TRUE,"GENERAL";"TAB5",#N/A,TRUE,"GENERAL"}</definedName>
    <definedName name="gdt_1" hidden="1">{"TAB1",#N/A,TRUE,"GENERAL";"TAB2",#N/A,TRUE,"GENERAL";"TAB3",#N/A,TRUE,"GENERAL";"TAB4",#N/A,TRUE,"GENERAL";"TAB5",#N/A,TRUE,"GENERAL"}</definedName>
    <definedName name="GE">#REF!</definedName>
    <definedName name="GEA">[12]Tablas!#REF!</definedName>
    <definedName name="GEA1_1">[12]Tablas!#REF!</definedName>
    <definedName name="GEA1_1_1">[12]Tablas!#REF!</definedName>
    <definedName name="GEA1_1_10">[12]Tablas!#REF!</definedName>
    <definedName name="GEA1_1_2">[12]Tablas!#REF!</definedName>
    <definedName name="GEA1_1_3">[12]Tablas!#REF!</definedName>
    <definedName name="GEA1_1_4">[12]Tablas!#REF!</definedName>
    <definedName name="GEA1_1_5">[12]Tablas!#REF!</definedName>
    <definedName name="GEA1_1_6">[12]Tablas!#REF!</definedName>
    <definedName name="GEA1_1_7">[12]Tablas!#REF!</definedName>
    <definedName name="GEA1_1_8">[12]Tablas!#REF!</definedName>
    <definedName name="GEA1_1_9">[12]Tablas!#REF!</definedName>
    <definedName name="GEA1_2">[12]Tablas!#REF!</definedName>
    <definedName name="GEA1_3">[12]Tablas!#REF!</definedName>
    <definedName name="GEA1_4">[12]Tablas!#REF!</definedName>
    <definedName name="GEC">[12]Tablas!#REF!</definedName>
    <definedName name="GEC_ON_DAPIAY">#REF!</definedName>
    <definedName name="GEC_ON_GER">#REF!</definedName>
    <definedName name="geg" hidden="1">{"via1",#N/A,TRUE,"general";"via2",#N/A,TRUE,"general";"via3",#N/A,TRUE,"general"}</definedName>
    <definedName name="geg_1" hidden="1">{"via1",#N/A,TRUE,"general";"via2",#N/A,TRUE,"general";"via3",#N/A,TRUE,"general"}</definedName>
    <definedName name="GENERAL">#REF!</definedName>
    <definedName name="GENERAL1">#REF!</definedName>
    <definedName name="GEO">#REF!</definedName>
    <definedName name="GEOS">#REF!</definedName>
    <definedName name="Geotex">#REF!</definedName>
    <definedName name="GERENCIA">#REF!</definedName>
    <definedName name="GERENCIA1">#REF!</definedName>
    <definedName name="GERENCIA2">#REF!</definedName>
    <definedName name="Gerente">[46]EMPRESA!$F$12</definedName>
    <definedName name="gerg" hidden="1">{"TAB1",#N/A,TRUE,"GENERAL";"TAB2",#N/A,TRUE,"GENERAL";"TAB3",#N/A,TRUE,"GENERAL";"TAB4",#N/A,TRUE,"GENERAL";"TAB5",#N/A,TRUE,"GENERAL"}</definedName>
    <definedName name="gerg_1" hidden="1">{"TAB1",#N/A,TRUE,"GENERAL";"TAB2",#N/A,TRUE,"GENERAL";"TAB3",#N/A,TRUE,"GENERAL";"TAB4",#N/A,TRUE,"GENERAL";"TAB5",#N/A,TRUE,"GENERAL"}</definedName>
    <definedName name="gerg54" hidden="1">{"via1",#N/A,TRUE,"general";"via2",#N/A,TRUE,"general";"via3",#N/A,TRUE,"general"}</definedName>
    <definedName name="gerg54_1" hidden="1">{"via1",#N/A,TRUE,"general";"via2",#N/A,TRUE,"general";"via3",#N/A,TRUE,"general"}</definedName>
    <definedName name="gergew" hidden="1">{"TAB1",#N/A,TRUE,"GENERAL";"TAB2",#N/A,TRUE,"GENERAL";"TAB3",#N/A,TRUE,"GENERAL";"TAB4",#N/A,TRUE,"GENERAL";"TAB5",#N/A,TRUE,"GENERAL"}</definedName>
    <definedName name="gergew_1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ergw_1" hidden="1">{"TAB1",#N/A,TRUE,"GENERAL";"TAB2",#N/A,TRUE,"GENERAL";"TAB3",#N/A,TRUE,"GENERAL";"TAB4",#N/A,TRUE,"GENERAL";"TAB5",#N/A,TRUE,"GENERAL"}</definedName>
    <definedName name="gestion">#REF!</definedName>
    <definedName name="gf">#REF!</definedName>
    <definedName name="gfd" hidden="1">{"TAB1",#N/A,TRUE,"GENERAL";"TAB2",#N/A,TRUE,"GENERAL";"TAB3",#N/A,TRUE,"GENERAL";"TAB4",#N/A,TRUE,"GENERAL";"TAB5",#N/A,TRUE,"GENERAL"}</definedName>
    <definedName name="gfd_1" hidden="1">{"TAB1",#N/A,TRUE,"GENERAL";"TAB2",#N/A,TRUE,"GENERAL";"TAB3",#N/A,TRUE,"GENERAL";"TAB4",#N/A,TRUE,"GENERAL";"TAB5",#N/A,TRUE,"GENERAL"}</definedName>
    <definedName name="gfdg" hidden="1">{"via1",#N/A,TRUE,"general";"via2",#N/A,TRUE,"general";"via3",#N/A,TRUE,"general"}</definedName>
    <definedName name="gfdg_1" hidden="1">{"via1",#N/A,TRUE,"general";"via2",#N/A,TRUE,"general";"via3",#N/A,TRUE,"general"}</definedName>
    <definedName name="gffgfhhf" hidden="1">{#N/A,#N/A,TRUE,"INGENIERIA";#N/A,#N/A,TRUE,"COMPRAS";#N/A,#N/A,TRUE,"DIRECCION";#N/A,#N/A,TRUE,"RESUMEN"}</definedName>
    <definedName name="GFG">#REF!</definedName>
    <definedName name="gfgfgr" hidden="1">{"via1",#N/A,TRUE,"general";"via2",#N/A,TRUE,"general";"via3",#N/A,TRUE,"general"}</definedName>
    <definedName name="gfgfgr_1" hidden="1">{"via1",#N/A,TRUE,"general";"via2",#N/A,TRUE,"general";"via3",#N/A,TRUE,"general"}</definedName>
    <definedName name="GFH">#REF!</definedName>
    <definedName name="gfhf" hidden="1">{"via1",#N/A,TRUE,"general";"via2",#N/A,TRUE,"general";"via3",#N/A,TRUE,"general"}</definedName>
    <definedName name="gfhf_1" hidden="1">{"via1",#N/A,TRUE,"general";"via2",#N/A,TRUE,"general";"via3",#N/A,TRUE,"general"}</definedName>
    <definedName name="gfhfdh" hidden="1">{"TAB1",#N/A,TRUE,"GENERAL";"TAB2",#N/A,TRUE,"GENERAL";"TAB3",#N/A,TRUE,"GENERAL";"TAB4",#N/A,TRUE,"GENERAL";"TAB5",#N/A,TRUE,"GENERAL"}</definedName>
    <definedName name="gfhfdh_1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hgfh_1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HGJ_1" hidden="1">{"TAB1",#N/A,TRUE,"GENERAL";"TAB2",#N/A,TRUE,"GENERAL";"TAB3",#N/A,TRUE,"GENERAL";"TAB4",#N/A,TRUE,"GENERAL";"TAB5",#N/A,TRUE,"GENERAL"}</definedName>
    <definedName name="gfjjh" hidden="1">{"via1",#N/A,TRUE,"general";"via2",#N/A,TRUE,"general";"via3",#N/A,TRUE,"general"}</definedName>
    <definedName name="gfjjh_1" hidden="1">{"via1",#N/A,TRUE,"general";"via2",#N/A,TRUE,"general";"via3",#N/A,TRUE,"general"}</definedName>
    <definedName name="GFN">[12]Tablas!#REF!</definedName>
    <definedName name="gft">#REF!</definedName>
    <definedName name="gfutyj6" hidden="1">{"via1",#N/A,TRUE,"general";"via2",#N/A,TRUE,"general";"via3",#N/A,TRUE,"general"}</definedName>
    <definedName name="gfutyj6_1" hidden="1">{"via1",#N/A,TRUE,"general";"via2",#N/A,TRUE,"general";"via3",#N/A,TRUE,"general"}</definedName>
    <definedName name="gg" hidden="1">{"TAB1",#N/A,TRUE,"GENERAL";"TAB2",#N/A,TRUE,"GENERAL";"TAB3",#N/A,TRUE,"GENERAL";"TAB4",#N/A,TRUE,"GENERAL";"TAB5",#N/A,TRUE,"GENERAL"}</definedName>
    <definedName name="gg_1" hidden="1">{"TAB1",#N/A,TRUE,"GENERAL";"TAB2",#N/A,TRUE,"GENERAL";"TAB3",#N/A,TRUE,"GENERAL";"TAB4",#N/A,TRUE,"GENERAL";"TAB5",#N/A,TRUE,"GENERAL"}</definedName>
    <definedName name="ggdr" hidden="1">{"via1",#N/A,TRUE,"general";"via2",#N/A,TRUE,"general";"via3",#N/A,TRUE,"general"}</definedName>
    <definedName name="ggdr_1" hidden="1">{"via1",#N/A,TRUE,"general";"via2",#N/A,TRUE,"general";"via3",#N/A,TRUE,"general"}</definedName>
    <definedName name="ggerg" hidden="1">{"TAB1",#N/A,TRUE,"GENERAL";"TAB2",#N/A,TRUE,"GENERAL";"TAB3",#N/A,TRUE,"GENERAL";"TAB4",#N/A,TRUE,"GENERAL";"TAB5",#N/A,TRUE,"GENERAL"}</definedName>
    <definedName name="ggerg_1" hidden="1">{"TAB1",#N/A,TRUE,"GENERAL";"TAB2",#N/A,TRUE,"GENERAL";"TAB3",#N/A,TRUE,"GENERAL";"TAB4",#N/A,TRUE,"GENERAL";"TAB5",#N/A,TRUE,"GENERAL"}</definedName>
    <definedName name="GGG">[0]!ERR</definedName>
    <definedName name="GGG_10">#N/A</definedName>
    <definedName name="GGG_3">#N/A</definedName>
    <definedName name="GGG_4">#N/A</definedName>
    <definedName name="GGG_5">#N/A</definedName>
    <definedName name="GGG_6">#N/A</definedName>
    <definedName name="GGG_7">#N/A</definedName>
    <definedName name="GGG_8">#N/A</definedName>
    <definedName name="GGG_9">#N/A</definedName>
    <definedName name="gggb" hidden="1">{"TAB1",#N/A,TRUE,"GENERAL";"TAB2",#N/A,TRUE,"GENERAL";"TAB3",#N/A,TRUE,"GENERAL";"TAB4",#N/A,TRUE,"GENERAL";"TAB5",#N/A,TRUE,"GENERAL"}</definedName>
    <definedName name="gggb_1" hidden="1">{"TAB1",#N/A,TRUE,"GENERAL";"TAB2",#N/A,TRUE,"GENERAL";"TAB3",#N/A,TRUE,"GENERAL";"TAB4",#N/A,TRUE,"GENERAL";"TAB5",#N/A,TRUE,"GENERAL"}</definedName>
    <definedName name="gggg" hidden="1">{"via1",#N/A,TRUE,"general";"via2",#N/A,TRUE,"general";"via3",#N/A,TRUE,"general"}</definedName>
    <definedName name="gggg_1" hidden="1">{"via1",#N/A,TRUE,"general";"via2",#N/A,TRUE,"general";"via3",#N/A,TRUE,"general"}</definedName>
    <definedName name="ggggd" hidden="1">{"TAB1",#N/A,TRUE,"GENERAL";"TAB2",#N/A,TRUE,"GENERAL";"TAB3",#N/A,TRUE,"GENERAL";"TAB4",#N/A,TRUE,"GENERAL";"TAB5",#N/A,TRUE,"GENERAL"}</definedName>
    <definedName name="ggggd_1" hidden="1">{"TAB1",#N/A,TRUE,"GENERAL";"TAB2",#N/A,TRUE,"GENERAL";"TAB3",#N/A,TRUE,"GENERAL";"TAB4",#N/A,TRUE,"GENERAL";"TAB5",#N/A,TRUE,"GENERAL"}</definedName>
    <definedName name="gggggt" hidden="1">{"via1",#N/A,TRUE,"general";"via2",#N/A,TRUE,"general";"via3",#N/A,TRUE,"general"}</definedName>
    <definedName name="gggggt_1" hidden="1">{"via1",#N/A,TRUE,"general";"via2",#N/A,TRUE,"general";"via3",#N/A,TRUE,"general"}</definedName>
    <definedName name="gggghn" hidden="1">{"TAB1",#N/A,TRUE,"GENERAL";"TAB2",#N/A,TRUE,"GENERAL";"TAB3",#N/A,TRUE,"GENERAL";"TAB4",#N/A,TRUE,"GENERAL";"TAB5",#N/A,TRUE,"GENERAL"}</definedName>
    <definedName name="gggghn_1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t_1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gy_1" hidden="1">{"TAB1",#N/A,TRUE,"GENERAL";"TAB2",#N/A,TRUE,"GENERAL";"TAB3",#N/A,TRUE,"GENERAL";"TAB4",#N/A,TRUE,"GENERAL";"TAB5",#N/A,TRUE,"GENERAL"}</definedName>
    <definedName name="gggtgd" hidden="1">{"via1",#N/A,TRUE,"general";"via2",#N/A,TRUE,"general";"via3",#N/A,TRUE,"general"}</definedName>
    <definedName name="gggtgd_1" hidden="1">{"via1",#N/A,TRUE,"general";"via2",#N/A,TRUE,"general";"via3",#N/A,TRUE,"general"}</definedName>
    <definedName name="ggjgjkg" hidden="1">{#N/A,#N/A,TRUE,"1842CWN0"}</definedName>
    <definedName name="ggtgt" hidden="1">{"via1",#N/A,TRUE,"general";"via2",#N/A,TRUE,"general";"via3",#N/A,TRUE,"general"}</definedName>
    <definedName name="ggtgt_1" hidden="1">{"via1",#N/A,TRUE,"general";"via2",#N/A,TRUE,"general";"via3",#N/A,TRUE,"general"}</definedName>
    <definedName name="GH">#N/A</definedName>
    <definedName name="ghdghuy" hidden="1">{"via1",#N/A,TRUE,"general";"via2",#N/A,TRUE,"general";"via3",#N/A,TRUE,"general"}</definedName>
    <definedName name="ghdghuy_1" hidden="1">{"via1",#N/A,TRUE,"general";"via2",#N/A,TRUE,"general";"via3",#N/A,TRUE,"general"}</definedName>
    <definedName name="GHDP" hidden="1">{"via1",#N/A,TRUE,"general";"via2",#N/A,TRUE,"general";"via3",#N/A,TRUE,"general"}</definedName>
    <definedName name="GHDP_1" hidden="1">{"via1",#N/A,TRUE,"general";"via2",#N/A,TRUE,"general";"via3",#N/A,TRUE,"general"}</definedName>
    <definedName name="ghf">'[85]7422CW00'!#REF!</definedName>
    <definedName name="ghfg" hidden="1">{"via1",#N/A,TRUE,"general";"via2",#N/A,TRUE,"general";"via3",#N/A,TRUE,"general"}</definedName>
    <definedName name="ghfg_1" hidden="1">{"via1",#N/A,TRUE,"general";"via2",#N/A,TRUE,"general";"via3",#N/A,TRUE,"general"}</definedName>
    <definedName name="ghghy">#REF!</definedName>
    <definedName name="ghjghj" hidden="1">{"TAB1",#N/A,TRUE,"GENERAL";"TAB2",#N/A,TRUE,"GENERAL";"TAB3",#N/A,TRUE,"GENERAL";"TAB4",#N/A,TRUE,"GENERAL";"TAB5",#N/A,TRUE,"GENERAL"}</definedName>
    <definedName name="ghjghj_1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KJHK_1" hidden="1">{"TAB1",#N/A,TRUE,"GENERAL";"TAB2",#N/A,TRUE,"GENERAL";"TAB3",#N/A,TRUE,"GENERAL";"TAB4",#N/A,TRUE,"GENERAL";"TAB5",#N/A,TRUE,"GENERAL"}</definedName>
    <definedName name="ghnbbfr" hidden="1">{#N/A,#N/A,TRUE,"1842CWN0"}</definedName>
    <definedName name="ghu">#REF!</definedName>
    <definedName name="GI">MATCH(0.01,[0]!End_Bal,-1)+1</definedName>
    <definedName name="GJ">#N/A</definedName>
    <definedName name="GJHVCB" hidden="1">{"TAB1",#N/A,TRUE,"GENERAL";"TAB2",#N/A,TRUE,"GENERAL";"TAB3",#N/A,TRUE,"GENERAL";"TAB4",#N/A,TRUE,"GENERAL";"TAB5",#N/A,TRUE,"GENERAL"}</definedName>
    <definedName name="GJHVCB_1" hidden="1">{"TAB1",#N/A,TRUE,"GENERAL";"TAB2",#N/A,TRUE,"GENERAL";"TAB3",#N/A,TRUE,"GENERAL";"TAB4",#N/A,TRUE,"GENERAL";"TAB5",#N/A,TRUE,"GENERAL"}</definedName>
    <definedName name="gk" hidden="1">{"via1",#N/A,TRUE,"general";"via2",#N/A,TRUE,"general";"via3",#N/A,TRUE,"general"}</definedName>
    <definedName name="gk_1" hidden="1">{"via1",#N/A,TRUE,"general";"via2",#N/A,TRUE,"general";"via3",#N/A,TRUE,"general"}</definedName>
    <definedName name="GKJDGDIJZ">"Imagen 3"</definedName>
    <definedName name="GL" localSheetId="4">Scheduled_Payment+Extra_Payment</definedName>
    <definedName name="GL" localSheetId="2">Scheduled_Payment+Extra_Payment</definedName>
    <definedName name="GL">Scheduled_Payment+Extra_Payment</definedName>
    <definedName name="GM">#N/A</definedName>
    <definedName name="GMM_ON_ASO">[12]Tablas!#REF!</definedName>
    <definedName name="GMM_ON_DMARES">#REF!</definedName>
    <definedName name="GMM_ON_DRIO">#REF!</definedName>
    <definedName name="gmt">#REF!</definedName>
    <definedName name="gn">#REF!</definedName>
    <definedName name="gnm">#REF!</definedName>
    <definedName name="gñ">#REF!</definedName>
    <definedName name="GOR">#REF!</definedName>
    <definedName name="GOT">[12]Tablas!#REF!</definedName>
    <definedName name="gp">#REF!</definedName>
    <definedName name="GPO">[12]Tablas!#REF!</definedName>
    <definedName name="GPR">[12]Tablas!#REF!</definedName>
    <definedName name="_xlnm.Recorder">#REF!</definedName>
    <definedName name="GRAF1ANO" hidden="1">{"via1",#N/A,TRUE,"general";"via2",#N/A,TRUE,"general";"via3",#N/A,TRUE,"general"}</definedName>
    <definedName name="GRAF1ANO_1" hidden="1">{"via1",#N/A,TRUE,"general";"via2",#N/A,TRUE,"general";"via3",#N/A,TRUE,"general"}</definedName>
    <definedName name="GRAF1AÑO" hidden="1">{"TAB1",#N/A,TRUE,"GENERAL";"TAB2",#N/A,TRUE,"GENERAL";"TAB3",#N/A,TRUE,"GENERAL";"TAB4",#N/A,TRUE,"GENERAL";"TAB5",#N/A,TRUE,"GENERAL"}</definedName>
    <definedName name="GRAF1AÑO_1" hidden="1">{"TAB1",#N/A,TRUE,"GENERAL";"TAB2",#N/A,TRUE,"GENERAL";"TAB3",#N/A,TRUE,"GENERAL";"TAB4",#N/A,TRUE,"GENERAL";"TAB5",#N/A,TRUE,"GENERAL"}</definedName>
    <definedName name="GRAF2">#REF!</definedName>
    <definedName name="GRAF3">#REF!</definedName>
    <definedName name="Grama_verde">#REF!</definedName>
    <definedName name="GRAN_TOTAL">#REF!</definedName>
    <definedName name="GRAVILLA">#REF!</definedName>
    <definedName name="GRC">[12]Tablas!#REF!</definedName>
    <definedName name="GRC_ON_ASO">[12]Tablas!#REF!</definedName>
    <definedName name="GRC_ON_DAPIAY">#REF!</definedName>
    <definedName name="GRC_ON_GER">#REF!</definedName>
    <definedName name="gregds" hidden="1">{"TAB1",#N/A,TRUE,"GENERAL";"TAB2",#N/A,TRUE,"GENERAL";"TAB3",#N/A,TRUE,"GENERAL";"TAB4",#N/A,TRUE,"GENERAL";"TAB5",#N/A,TRUE,"GENERAL"}</definedName>
    <definedName name="gregds_1" hidden="1">{"TAB1",#N/A,TRUE,"GENERAL";"TAB2",#N/A,TRUE,"GENERAL";"TAB3",#N/A,TRUE,"GENERAL";"TAB4",#N/A,TRUE,"GENERAL";"TAB5",#N/A,TRUE,"GENERAL"}</definedName>
    <definedName name="GREGEGEG">#REF!</definedName>
    <definedName name="grehrtyh" hidden="1">{"TAB1",#N/A,TRUE,"GENERAL";"TAB2",#N/A,TRUE,"GENERAL";"TAB3",#N/A,TRUE,"GENERAL";"TAB4",#N/A,TRUE,"GENERAL";"TAB5",#N/A,TRUE,"GENERAL"}</definedName>
    <definedName name="grehrtyh_1" hidden="1">{"TAB1",#N/A,TRUE,"GENERAL";"TAB2",#N/A,TRUE,"GENERAL";"TAB3",#N/A,TRUE,"GENERAL";"TAB4",#N/A,TRUE,"GENERAL";"TAB5",#N/A,TRUE,"GENERAL"}</definedName>
    <definedName name="grggwero" hidden="1">{"via1",#N/A,TRUE,"general";"via2",#N/A,TRUE,"general";"via3",#N/A,TRUE,"general"}</definedName>
    <definedName name="grggwero_1" hidden="1">{"via1",#N/A,TRUE,"general";"via2",#N/A,TRUE,"general";"via3",#N/A,TRUE,"general"}</definedName>
    <definedName name="grl">#REF!</definedName>
    <definedName name="GRM">[12]Tablas!#REF!</definedName>
    <definedName name="GRM_ON_DMARES">#REF!</definedName>
    <definedName name="GRM_ON_DRIO">#REF!</definedName>
    <definedName name="GRN">[12]Tablas!#REF!</definedName>
    <definedName name="GRN_ON_ASO">[12]Tablas!#REF!</definedName>
    <definedName name="GRN_ON_DIREC">#REF!</definedName>
    <definedName name="GRS">[12]Tablas!#REF!</definedName>
    <definedName name="GRS_ON_ASO">[12]Tablas!#REF!</definedName>
    <definedName name="GRS_ON_DIREC">#REF!</definedName>
    <definedName name="GRS_ON_HUIL">#REF!</definedName>
    <definedName name="grtyerh" hidden="1">{"TAB1",#N/A,TRUE,"GENERAL";"TAB2",#N/A,TRUE,"GENERAL";"TAB3",#N/A,TRUE,"GENERAL";"TAB4",#N/A,TRUE,"GENERAL";"TAB5",#N/A,TRUE,"GENERAL"}</definedName>
    <definedName name="grtyerh_1" hidden="1">{"TAB1",#N/A,TRUE,"GENERAL";"TAB2",#N/A,TRUE,"GENERAL";"TAB3",#N/A,TRUE,"GENERAL";"TAB4",#N/A,TRUE,"GENERAL";"TAB5",#N/A,TRUE,"GENERAL"}</definedName>
    <definedName name="GRUPO1">#REF!</definedName>
    <definedName name="GRUPO123">#REF!</definedName>
    <definedName name="GRUPO13">#REF!</definedName>
    <definedName name="GRUPO2">#REF!</definedName>
    <definedName name="grupo3">[60]Hoja1!$F$6</definedName>
    <definedName name="grupo4">[60]Hoja1!$F$7</definedName>
    <definedName name="grupo5">[60]Hoja1!$F$10</definedName>
    <definedName name="grupo6">[60]Hoja1!$F$11</definedName>
    <definedName name="grupo7">[60]Hoja1!$F$12</definedName>
    <definedName name="grupo8">[60]Hoja1!$F$13</definedName>
    <definedName name="grupo9">[60]Hoja1!$F$14</definedName>
    <definedName name="GSDG" hidden="1">{"TAB1",#N/A,TRUE,"GENERAL";"TAB2",#N/A,TRUE,"GENERAL";"TAB3",#N/A,TRUE,"GENERAL";"TAB4",#N/A,TRUE,"GENERAL";"TAB5",#N/A,TRUE,"GENERAL"}</definedName>
    <definedName name="GSDG_1" hidden="1">{"TAB1",#N/A,TRUE,"GENERAL";"TAB2",#N/A,TRUE,"GENERAL";"TAB3",#N/A,TRUE,"GENERAL";"TAB4",#N/A,TRUE,"GENERAL";"TAB5",#N/A,TRUE,"GENERAL"}</definedName>
    <definedName name="gsfsf" hidden="1">{"via1",#N/A,TRUE,"general";"via2",#N/A,TRUE,"general";"via3",#N/A,TRUE,"general"}</definedName>
    <definedName name="gsfsf_1" hidden="1">{"via1",#N/A,TRUE,"general";"via2",#N/A,TRUE,"general";"via3",#N/A,TRUE,"general"}</definedName>
    <definedName name="GT">[87]BASE!$C$4:$H$255</definedName>
    <definedName name="GTC">[12]Tablas!#REF!</definedName>
    <definedName name="GTE">[12]Tablas!#REF!</definedName>
    <definedName name="gtgt" hidden="1">{"via1",#N/A,TRUE,"general";"via2",#N/A,TRUE,"general";"via3",#N/A,TRUE,"general"}</definedName>
    <definedName name="gtgt_1" hidden="1">{"via1",#N/A,TRUE,"general";"via2",#N/A,TRUE,"general";"via3",#N/A,TRUE,"general"}</definedName>
    <definedName name="gtgtg" hidden="1">{"via1",#N/A,TRUE,"general";"via2",#N/A,TRUE,"general";"via3",#N/A,TRUE,"general"}</definedName>
    <definedName name="gtgtg_1" hidden="1">{"via1",#N/A,TRUE,"general";"via2",#N/A,TRUE,"general";"via3",#N/A,TRUE,"general"}</definedName>
    <definedName name="gtgtgff" hidden="1">{"via1",#N/A,TRUE,"general";"via2",#N/A,TRUE,"general";"via3",#N/A,TRUE,"general"}</definedName>
    <definedName name="gtgtgff_1" hidden="1">{"via1",#N/A,TRUE,"general";"via2",#N/A,TRUE,"general";"via3",#N/A,TRUE,"general"}</definedName>
    <definedName name="gtgtgyh" hidden="1">{"TAB1",#N/A,TRUE,"GENERAL";"TAB2",#N/A,TRUE,"GENERAL";"TAB3",#N/A,TRUE,"GENERAL";"TAB4",#N/A,TRUE,"GENERAL";"TAB5",#N/A,TRUE,"GENERAL"}</definedName>
    <definedName name="gtgtgyh_1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tgth_1" hidden="1">{"TAB1",#N/A,TRUE,"GENERAL";"TAB2",#N/A,TRUE,"GENERAL";"TAB3",#N/A,TRUE,"GENERAL";"TAB4",#N/A,TRUE,"GENERAL";"TAB5",#N/A,TRUE,"GENERAL"}</definedName>
    <definedName name="GTI">#REF!</definedName>
    <definedName name="GTO_ADMON">#REF!</definedName>
    <definedName name="GTO_INVEST">#REF!</definedName>
    <definedName name="GTO_OPERA">#REF!</definedName>
    <definedName name="GTP">[12]Tablas!#REF!</definedName>
    <definedName name="GTRE">#REF!</definedName>
    <definedName name="guaimar">#REF!</definedName>
    <definedName name="gy">#REF!</definedName>
    <definedName name="h">#REF!</definedName>
    <definedName name="H_pump">#REF!</definedName>
    <definedName name="h9h" hidden="1">{"via1",#N/A,TRUE,"general";"via2",#N/A,TRUE,"general";"via3",#N/A,TRUE,"general"}</definedName>
    <definedName name="h9h_1" hidden="1">{"via1",#N/A,TRUE,"general";"via2",#N/A,TRUE,"general";"via3",#N/A,TRUE,"general"}</definedName>
    <definedName name="ha">#REF!</definedName>
    <definedName name="hab___viv">#REF!</definedName>
    <definedName name="HACER">#REF!</definedName>
    <definedName name="HACERS">#REF!</definedName>
    <definedName name="Hazards">#REF!</definedName>
    <definedName name="hbfdhrw" hidden="1">{"TAB1",#N/A,TRUE,"GENERAL";"TAB2",#N/A,TRUE,"GENERAL";"TAB3",#N/A,TRUE,"GENERAL";"TAB4",#N/A,TRUE,"GENERAL";"TAB5",#N/A,TRUE,"GENERAL"}</definedName>
    <definedName name="hbfdhrw_1" hidden="1">{"TAB1",#N/A,TRUE,"GENERAL";"TAB2",#N/A,TRUE,"GENERAL";"TAB3",#N/A,TRUE,"GENERAL";"TAB4",#N/A,TRUE,"GENERAL";"TAB5",#N/A,TRUE,"GENERAL"}</definedName>
    <definedName name="HD.3">#REF!</definedName>
    <definedName name="HD.4">#REF!</definedName>
    <definedName name="hdfh" hidden="1">{"via1",#N/A,TRUE,"general";"via2",#N/A,TRUE,"general";"via3",#N/A,TRUE,"general"}</definedName>
    <definedName name="hdfh_1" hidden="1">{"via1",#N/A,TRUE,"general";"via2",#N/A,TRUE,"general";"via3",#N/A,TRUE,"general"}</definedName>
    <definedName name="hdfh4" hidden="1">{"TAB1",#N/A,TRUE,"GENERAL";"TAB2",#N/A,TRUE,"GENERAL";"TAB3",#N/A,TRUE,"GENERAL";"TAB4",#N/A,TRUE,"GENERAL";"TAB5",#N/A,TRUE,"GENERAL"}</definedName>
    <definedName name="hdfh4_1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fhwq_1" hidden="1">{"TAB1",#N/A,TRUE,"GENERAL";"TAB2",#N/A,TRUE,"GENERAL";"TAB3",#N/A,TRUE,"GENERAL";"TAB4",#N/A,TRUE,"GENERAL";"TAB5",#N/A,TRUE,"GENERAL"}</definedName>
    <definedName name="hdgh" hidden="1">{"via1",#N/A,TRUE,"general";"via2",#N/A,TRUE,"general";"via3",#N/A,TRUE,"general"}</definedName>
    <definedName name="hdgh_1" hidden="1">{"via1",#N/A,TRUE,"general";"via2",#N/A,TRUE,"general";"via3",#N/A,TRUE,"general"}</definedName>
    <definedName name="hdhf" hidden="1">{"TAB1",#N/A,TRUE,"GENERAL";"TAB2",#N/A,TRUE,"GENERAL";"TAB3",#N/A,TRUE,"GENERAL";"TAB4",#N/A,TRUE,"GENERAL";"TAB5",#N/A,TRUE,"GENERAL"}</definedName>
    <definedName name="hdhf_1" hidden="1">{"TAB1",#N/A,TRUE,"GENERAL";"TAB2",#N/A,TRUE,"GENERAL";"TAB3",#N/A,TRUE,"GENERAL";"TAB4",#N/A,TRUE,"GENERAL";"TAB5",#N/A,TRUE,"GENERAL"}</definedName>
    <definedName name="Header_Row">ROW(#REF!)</definedName>
    <definedName name="hed">[60]Datos!$D$8</definedName>
    <definedName name="hen">[60]Datos!$D$9</definedName>
    <definedName name="Herramienta" hidden="1">{"'Sheet2'!$A$3:$B$17"}</definedName>
    <definedName name="HERRERO">#REF!</definedName>
    <definedName name="hfgh" hidden="1">{"via1",#N/A,TRUE,"general";"via2",#N/A,TRUE,"general";"via3",#N/A,TRUE,"general"}</definedName>
    <definedName name="hfgh_1" hidden="1">{"via1",#N/A,TRUE,"general";"via2",#N/A,TRUE,"general";"via3",#N/A,TRUE,"general"}</definedName>
    <definedName name="hfh" hidden="1">{"TAB1",#N/A,TRUE,"GENERAL";"TAB2",#N/A,TRUE,"GENERAL";"TAB3",#N/A,TRUE,"GENERAL";"TAB4",#N/A,TRUE,"GENERAL";"TAB5",#N/A,TRUE,"GENERAL"}</definedName>
    <definedName name="hfh_1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hg_1" hidden="1">{"TAB1",#N/A,TRUE,"GENERAL";"TAB2",#N/A,TRUE,"GENERAL";"TAB3",#N/A,TRUE,"GENERAL";"TAB4",#N/A,TRUE,"GENERAL";"TAB5",#N/A,TRUE,"GENERAL"}</definedName>
    <definedName name="hfthr" hidden="1">{"via1",#N/A,TRUE,"general";"via2",#N/A,TRUE,"general";"via3",#N/A,TRUE,"general"}</definedName>
    <definedName name="hfthr_1" hidden="1">{"via1",#N/A,TRUE,"general";"via2",#N/A,TRUE,"general";"via3",#N/A,TRUE,"general"}</definedName>
    <definedName name="hg" hidden="1">{"via1",#N/A,TRUE,"general";"via2",#N/A,TRUE,"general";"via3",#N/A,TRUE,"general"}</definedName>
    <definedName name="hg_1" hidden="1">{"via1",#N/A,TRUE,"general";"via2",#N/A,TRUE,"general";"via3",#N/A,TRUE,"general"}</definedName>
    <definedName name="HGFH" hidden="1">{"via1",#N/A,TRUE,"general";"via2",#N/A,TRUE,"general";"via3",#N/A,TRUE,"general"}</definedName>
    <definedName name="HGFH_1" hidden="1">{"via1",#N/A,TRUE,"general";"via2",#N/A,TRUE,"general";"via3",#N/A,TRUE,"general"}</definedName>
    <definedName name="hgfhty" hidden="1">{"via1",#N/A,TRUE,"general";"via2",#N/A,TRUE,"general";"via3",#N/A,TRUE,"general"}</definedName>
    <definedName name="hgfhty_1" hidden="1">{"via1",#N/A,TRUE,"general";"via2",#N/A,TRUE,"general";"via3",#N/A,TRUE,"general"}</definedName>
    <definedName name="HGHFH7" hidden="1">{"TAB1",#N/A,TRUE,"GENERAL";"TAB2",#N/A,TRUE,"GENERAL";"TAB3",#N/A,TRUE,"GENERAL";"TAB4",#N/A,TRUE,"GENERAL";"TAB5",#N/A,TRUE,"GENERAL"}</definedName>
    <definedName name="HGHFH7_1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hj_1" hidden="1">{"TAB1",#N/A,TRUE,"GENERAL";"TAB2",#N/A,TRUE,"GENERAL";"TAB3",#N/A,TRUE,"GENERAL";"TAB4",#N/A,TRUE,"GENERAL";"TAB5",#N/A,TRUE,"GENERAL"}</definedName>
    <definedName name="hghydj" hidden="1">{"via1",#N/A,TRUE,"general";"via2",#N/A,TRUE,"general";"via3",#N/A,TRUE,"general"}</definedName>
    <definedName name="hghydj_1" hidden="1">{"via1",#N/A,TRUE,"general";"via2",#N/A,TRUE,"general";"via3",#N/A,TRUE,"general"}</definedName>
    <definedName name="hgjfjw" hidden="1">{"via1",#N/A,TRUE,"general";"via2",#N/A,TRUE,"general";"via3",#N/A,TRUE,"general"}</definedName>
    <definedName name="hgjfjw_1" hidden="1">{"via1",#N/A,TRUE,"general";"via2",#N/A,TRUE,"general";"via3",#N/A,TRUE,"general"}</definedName>
    <definedName name="HGJG" hidden="1">{"TAB1",#N/A,TRUE,"GENERAL";"TAB2",#N/A,TRUE,"GENERAL";"TAB3",#N/A,TRUE,"GENERAL";"TAB4",#N/A,TRUE,"GENERAL";"TAB5",#N/A,TRUE,"GENERAL"}</definedName>
    <definedName name="HGJG_1" hidden="1">{"TAB1",#N/A,TRUE,"GENERAL";"TAB2",#N/A,TRUE,"GENERAL";"TAB3",#N/A,TRUE,"GENERAL";"TAB4",#N/A,TRUE,"GENERAL";"TAB5",#N/A,TRUE,"GENERAL"}</definedName>
    <definedName name="hgt">#REF!</definedName>
    <definedName name="hgu">#REF!</definedName>
    <definedName name="hh">[0]!ERR</definedName>
    <definedName name="HHFHFDDHF">#REF!</definedName>
    <definedName name="hhg" hidden="1">{#N/A,#N/A,TRUE,"1842CWN0"}</definedName>
    <definedName name="hhh" hidden="1">{"TAB1",#N/A,TRUE,"GENERAL";"TAB2",#N/A,TRUE,"GENERAL";"TAB3",#N/A,TRUE,"GENERAL";"TAB4",#N/A,TRUE,"GENERAL";"TAB5",#N/A,TRUE,"GENERAL"}</definedName>
    <definedName name="hhh_1" hidden="1">{"TAB1",#N/A,TRUE,"GENERAL";"TAB2",#N/A,TRUE,"GENERAL";"TAB3",#N/A,TRUE,"GENERAL";"TAB4",#N/A,TRUE,"GENERAL";"TAB5",#N/A,TRUE,"GENERAL"}</definedName>
    <definedName name="hhhhhh" hidden="1">{"via1",#N/A,TRUE,"general";"via2",#N/A,TRUE,"general";"via3",#N/A,TRUE,"general"}</definedName>
    <definedName name="hhhhhh_1" hidden="1">{"via1",#N/A,TRUE,"general";"via2",#N/A,TRUE,"general";"via3",#N/A,TRUE,"general"}</definedName>
    <definedName name="hhhhhho" hidden="1">{"TAB1",#N/A,TRUE,"GENERAL";"TAB2",#N/A,TRUE,"GENERAL";"TAB3",#N/A,TRUE,"GENERAL";"TAB4",#N/A,TRUE,"GENERAL";"TAB5",#N/A,TRUE,"GENERAL"}</definedName>
    <definedName name="hhhhhho_1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hpy_1" hidden="1">{"TAB1",#N/A,TRUE,"GENERAL";"TAB2",#N/A,TRUE,"GENERAL";"TAB3",#N/A,TRUE,"GENERAL";"TAB4",#N/A,TRUE,"GENERAL";"TAB5",#N/A,TRUE,"GENERAL"}</definedName>
    <definedName name="hhhhth" hidden="1">{"via1",#N/A,TRUE,"general";"via2",#N/A,TRUE,"general";"via3",#N/A,TRUE,"general"}</definedName>
    <definedName name="hhhhth_1" hidden="1">{"via1",#N/A,TRUE,"general";"via2",#N/A,TRUE,"general";"via3",#N/A,TRUE,"general"}</definedName>
    <definedName name="hhhyhyh" hidden="1">{"TAB1",#N/A,TRUE,"GENERAL";"TAB2",#N/A,TRUE,"GENERAL";"TAB3",#N/A,TRUE,"GENERAL";"TAB4",#N/A,TRUE,"GENERAL";"TAB5",#N/A,TRUE,"GENERAL"}</definedName>
    <definedName name="hhhyhyh_1" hidden="1">{"TAB1",#N/A,TRUE,"GENERAL";"TAB2",#N/A,TRUE,"GENERAL";"TAB3",#N/A,TRUE,"GENERAL";"TAB4",#N/A,TRUE,"GENERAL";"TAB5",#N/A,TRUE,"GENERAL"}</definedName>
    <definedName name="hhtrhreh" hidden="1">{"via1",#N/A,TRUE,"general";"via2",#N/A,TRUE,"general";"via3",#N/A,TRUE,"general"}</definedName>
    <definedName name="hhtrhreh_1" hidden="1">{"via1",#N/A,TRUE,"general";"via2",#N/A,TRUE,"general";"via3",#N/A,TRUE,"general"}</definedName>
    <definedName name="Hid">'[23]Interc de Hidr.'!$E$1:$E$65536</definedName>
    <definedName name="HIDE1">[51]steel!$F$7:$J$7</definedName>
    <definedName name="hj">#REF!</definedName>
    <definedName name="hjfg" hidden="1">{"via1",#N/A,TRUE,"general";"via2",#N/A,TRUE,"general";"via3",#N/A,TRUE,"general"}</definedName>
    <definedName name="hjfg_1" hidden="1">{"via1",#N/A,TRUE,"general";"via2",#N/A,TRUE,"general";"via3",#N/A,TRUE,"general"}</definedName>
    <definedName name="hjgh" hidden="1">{"TAB1",#N/A,TRUE,"GENERAL";"TAB2",#N/A,TRUE,"GENERAL";"TAB3",#N/A,TRUE,"GENERAL";"TAB4",#N/A,TRUE,"GENERAL";"TAB5",#N/A,TRUE,"GENERAL"}</definedName>
    <definedName name="hjgh_1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ghj_1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hjhg_1" hidden="1">{"TAB1",#N/A,TRUE,"GENERAL";"TAB2",#N/A,TRUE,"GENERAL";"TAB3",#N/A,TRUE,"GENERAL";"TAB4",#N/A,TRUE,"GENERAL";"TAB5",#N/A,TRUE,"GENERAL"}</definedName>
    <definedName name="hjk">#REF!</definedName>
    <definedName name="HJKH" hidden="1">{"via1",#N/A,TRUE,"general";"via2",#N/A,TRUE,"general";"via3",#N/A,TRUE,"general"}</definedName>
    <definedName name="HJKH_1" hidden="1">{"via1",#N/A,TRUE,"general";"via2",#N/A,TRUE,"general";"via3",#N/A,TRUE,"general"}</definedName>
    <definedName name="hjkjk" hidden="1">{"via1",#N/A,TRUE,"general";"via2",#N/A,TRUE,"general";"via3",#N/A,TRUE,"general"}</definedName>
    <definedName name="hjkjk_1" hidden="1">{"via1",#N/A,TRUE,"general";"via2",#N/A,TRUE,"general";"via3",#N/A,TRUE,"general"}</definedName>
    <definedName name="HK">[0]!ERR</definedName>
    <definedName name="hl">#REF!</definedName>
    <definedName name="HM">#REF!</definedName>
    <definedName name="hn" hidden="1">{"TAB1",#N/A,TRUE,"GENERAL";"TAB2",#N/A,TRUE,"GENERAL";"TAB3",#N/A,TRUE,"GENERAL";"TAB4",#N/A,TRUE,"GENERAL";"TAB5",#N/A,TRUE,"GENERAL"}</definedName>
    <definedName name="hn_1" hidden="1">{"TAB1",#N/A,TRUE,"GENERAL";"TAB2",#N/A,TRUE,"GENERAL";"TAB3",#N/A,TRUE,"GENERAL";"TAB4",#N/A,TRUE,"GENERAL";"TAB5",#N/A,TRUE,"GENERAL"}</definedName>
    <definedName name="HN_P1">#REF!</definedName>
    <definedName name="HN_P2">#REF!</definedName>
    <definedName name="HN_P3">#REF!</definedName>
    <definedName name="HN_REC">#REF!</definedName>
    <definedName name="hnt">#REF!</definedName>
    <definedName name="hoja">#REF!</definedName>
    <definedName name="Hoja__1__de__3">#REF!</definedName>
    <definedName name="HOJA1">#REF!</definedName>
    <definedName name="horat">'[23]Itemes Renovación'!#REF!</definedName>
    <definedName name="Hornos">#REF!</definedName>
    <definedName name="hp">#REF!</definedName>
    <definedName name="HP_stg_Hz">#REF!</definedName>
    <definedName name="hqi">#REF!</definedName>
    <definedName name="hreer" hidden="1">{"TAB1",#N/A,TRUE,"GENERAL";"TAB2",#N/A,TRUE,"GENERAL";"TAB3",#N/A,TRUE,"GENERAL";"TAB4",#N/A,TRUE,"GENERAL";"TAB5",#N/A,TRUE,"GENERAL"}</definedName>
    <definedName name="hreer_1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hth_1" hidden="1">{"TAB1",#N/A,TRUE,"GENERAL";"TAB2",#N/A,TRUE,"GENERAL";"TAB3",#N/A,TRUE,"GENERAL";"TAB4",#N/A,TRUE,"GENERAL";"TAB5",#N/A,TRUE,"GENERAL"}</definedName>
    <definedName name="hrn">[60]Datos!$D$7</definedName>
    <definedName name="hrthtrh" hidden="1">{"TAB1",#N/A,TRUE,"GENERAL";"TAB2",#N/A,TRUE,"GENERAL";"TAB3",#N/A,TRUE,"GENERAL";"TAB4",#N/A,TRUE,"GENERAL";"TAB5",#N/A,TRUE,"GENERAL"}</definedName>
    <definedName name="hrthtrh_1" hidden="1">{"TAB1",#N/A,TRUE,"GENERAL";"TAB2",#N/A,TRUE,"GENERAL";"TAB3",#N/A,TRUE,"GENERAL";"TAB4",#N/A,TRUE,"GENERAL";"TAB5",#N/A,TRUE,"GENERAL"}</definedName>
    <definedName name="hs">#REF!</definedName>
    <definedName name="hsfg" hidden="1">{"via1",#N/A,TRUE,"general";"via2",#N/A,TRUE,"general";"via3",#N/A,TRUE,"general"}</definedName>
    <definedName name="hsfg_1" hidden="1">{"via1",#N/A,TRUE,"general";"via2",#N/A,TRUE,"general";"via3",#N/A,TRUE,"general"}</definedName>
    <definedName name="ht">#REF!</definedName>
    <definedName name="HTAS">#REF!</definedName>
    <definedName name="HTAS1">#REF!</definedName>
    <definedName name="hthdrf" hidden="1">{"TAB1",#N/A,TRUE,"GENERAL";"TAB2",#N/A,TRUE,"GENERAL";"TAB3",#N/A,TRUE,"GENERAL";"TAB4",#N/A,TRUE,"GENERAL";"TAB5",#N/A,TRUE,"GENERAL"}</definedName>
    <definedName name="hthdrf_1" hidden="1">{"TAB1",#N/A,TRUE,"GENERAL";"TAB2",#N/A,TRUE,"GENERAL";"TAB3",#N/A,TRUE,"GENERAL";"TAB4",#N/A,TRUE,"GENERAL";"TAB5",#N/A,TRUE,"GENERAL"}</definedName>
    <definedName name="htk">#REF!</definedName>
    <definedName name="HTML_CodePage" hidden="1">1252</definedName>
    <definedName name="HTML_Control" hidden="1">{"'Sheet2'!$A$3:$B$17"}</definedName>
    <definedName name="HTML_Description" hidden="1">""</definedName>
    <definedName name="HTML_Email" hidden="1">""</definedName>
    <definedName name="HTML_Header" hidden="1">"Sheet2"</definedName>
    <definedName name="HTML_LastUpdate" hidden="1">"08/30/01"</definedName>
    <definedName name="HTML_LineAfter" hidden="1">FALSE</definedName>
    <definedName name="HTML_LineBefore" hidden="1">TRUE</definedName>
    <definedName name="HTML_Name" hidden="1">"Informacion y Computacion"</definedName>
    <definedName name="HTML_OBDlg2" hidden="1">TRUE</definedName>
    <definedName name="HTML_OBDlg4" hidden="1">TRUE</definedName>
    <definedName name="HTML_OS" hidden="1">0</definedName>
    <definedName name="HTML_PathFile" hidden="1">"N:\ACTIVIDADES DISTRITO HUILA\MANTENIMIENTO INDUSTRIAL\2PLANEACION\MyHTML.htm"</definedName>
    <definedName name="HTML_Title" hidden="1">"PLAN PERDIDAS 2001 ultimo"</definedName>
    <definedName name="HTML1_1" hidden="1">"'[06Cumplimiento1996.xls]GASTOS'!$A$3:$B$16"</definedName>
    <definedName name="HTML1_10" hidden="1">""</definedName>
    <definedName name="HTML1_11" hidden="1">1</definedName>
    <definedName name="HTML1_12" hidden="1">"c:\prueba.htm"</definedName>
    <definedName name="HTML1_2" hidden="1">1</definedName>
    <definedName name="HTML1_3" hidden="1">"06Cumplimiento1996"</definedName>
    <definedName name="HTML1_4" hidden="1">"GASTOS"</definedName>
    <definedName name="HTML1_5" hidden="1">""</definedName>
    <definedName name="HTML1_6" hidden="1">-4146</definedName>
    <definedName name="HTML1_7" hidden="1">-4146</definedName>
    <definedName name="HTML1_8" hidden="1">"16/12/1996"</definedName>
    <definedName name="HTML1_9" hidden="1">"JUAN CARLOS TORO VALDERRAMA"</definedName>
    <definedName name="HTML2_1" hidden="1">"'[INDICES.XLS]INDICES I'!$A$1:$K$36"</definedName>
    <definedName name="HTML2_10" hidden="1">""</definedName>
    <definedName name="HTML2_11" hidden="1">1</definedName>
    <definedName name="HTML2_12" hidden="1">"C:\Mis documentos\INDICESI.htm"</definedName>
    <definedName name="HTML2_2" hidden="1">1</definedName>
    <definedName name="HTML2_3" hidden="1">"INDICES"</definedName>
    <definedName name="HTML2_4" hidden="1">"INDICES I"</definedName>
    <definedName name="HTML2_5" hidden="1">""</definedName>
    <definedName name="HTML2_6" hidden="1">-4146</definedName>
    <definedName name="HTML2_7" hidden="1">-4146</definedName>
    <definedName name="HTML2_8" hidden="1">"5/02/1997"</definedName>
    <definedName name="HTML2_9" hidden="1">"JUAN CARLOS TORO VALDERRAMA"</definedName>
    <definedName name="HTML3_1" hidden="1">"'[INDICES.XLS]IPC NAL'!$A$4:$B$43"</definedName>
    <definedName name="HTML3_10" hidden="1">""</definedName>
    <definedName name="HTML3_11" hidden="1">1</definedName>
    <definedName name="HTML3_12" hidden="1">"C:\Mis documentos\IPCNAL.htm"</definedName>
    <definedName name="HTML3_2" hidden="1">1</definedName>
    <definedName name="HTML3_3" hidden="1">"INDICES"</definedName>
    <definedName name="HTML3_4" hidden="1">"IPC NAL"</definedName>
    <definedName name="HTML3_5" hidden="1">""</definedName>
    <definedName name="HTML3_6" hidden="1">-4146</definedName>
    <definedName name="HTML3_7" hidden="1">-4146</definedName>
    <definedName name="HTML3_8" hidden="1">"5/02/1997"</definedName>
    <definedName name="HTML3_9" hidden="1">"JUAN CARLOS TORO VALDERRAMA"</definedName>
    <definedName name="HTML4_1" hidden="1">"'[INDICES.XLS]IPC NAL'!$A$4:$C$43"</definedName>
    <definedName name="HTML4_10" hidden="1">""</definedName>
    <definedName name="HTML4_11" hidden="1">1</definedName>
    <definedName name="HTML4_12" hidden="1">"C:\Mis documentos\IPCNAL.htm"</definedName>
    <definedName name="HTML4_2" hidden="1">1</definedName>
    <definedName name="HTML4_3" hidden="1">"INDICES"</definedName>
    <definedName name="HTML4_4" hidden="1">"IPC NAL"</definedName>
    <definedName name="HTML4_5" hidden="1">""</definedName>
    <definedName name="HTML4_6" hidden="1">-4146</definedName>
    <definedName name="HTML4_7" hidden="1">-4146</definedName>
    <definedName name="HTML4_8" hidden="1">"5/02/1997"</definedName>
    <definedName name="HTML4_9" hidden="1">"JUAN CARLOS TORO VALDERRAMA"</definedName>
    <definedName name="HTML5_1" hidden="1">"'[INDICES.XLS]INDICES I'!$A$1:$I$36"</definedName>
    <definedName name="HTML5_10" hidden="1">""</definedName>
    <definedName name="HTML5_11" hidden="1">1</definedName>
    <definedName name="HTML5_12" hidden="1">"C:\Mis documentos\INDICESI.htm"</definedName>
    <definedName name="HTML5_2" hidden="1">1</definedName>
    <definedName name="HTML5_3" hidden="1">"INDICES"</definedName>
    <definedName name="HTML5_4" hidden="1">"INDICES I"</definedName>
    <definedName name="HTML5_5" hidden="1">""</definedName>
    <definedName name="HTML5_6" hidden="1">-4146</definedName>
    <definedName name="HTML5_7" hidden="1">-4146</definedName>
    <definedName name="HTML5_8" hidden="1">"5/02/1997"</definedName>
    <definedName name="HTML5_9" hidden="1">"JUAN CARLOS TORO VALDERRAMA"</definedName>
    <definedName name="HTML6_1" hidden="1">"'[INDICES.XLS]INDICES 1'!$A$3:$K$30"</definedName>
    <definedName name="HTML6_10" hidden="1">""</definedName>
    <definedName name="HTML6_11" hidden="1">1</definedName>
    <definedName name="HTML6_12" hidden="1">"C:\Mis documentos\INDICES1.htm"</definedName>
    <definedName name="HTML6_2" hidden="1">1</definedName>
    <definedName name="HTML6_3" hidden="1">"INDICES"</definedName>
    <definedName name="HTML6_4" hidden="1">"INDICES 1"</definedName>
    <definedName name="HTML6_5" hidden="1">""</definedName>
    <definedName name="HTML6_6" hidden="1">-4146</definedName>
    <definedName name="HTML6_7" hidden="1">-4146</definedName>
    <definedName name="HTML6_8" hidden="1">"5/02/1997"</definedName>
    <definedName name="HTML6_9" hidden="1">"JUAN CARLOS TORO VALDERRAMA"</definedName>
    <definedName name="HTMLCount" hidden="1">1</definedName>
    <definedName name="htryrt7" hidden="1">{"via1",#N/A,TRUE,"general";"via2",#N/A,TRUE,"general";"via3",#N/A,TRUE,"general"}</definedName>
    <definedName name="htryrt7_1" hidden="1">{"via1",#N/A,TRUE,"general";"via2",#N/A,TRUE,"general";"via3",#N/A,TRUE,"general"}</definedName>
    <definedName name="HU">#REF!</definedName>
    <definedName name="hut">#REF!</definedName>
    <definedName name="hxdfk">#REF!</definedName>
    <definedName name="hyhjop" hidden="1">{"TAB1",#N/A,TRUE,"GENERAL";"TAB2",#N/A,TRUE,"GENERAL";"TAB3",#N/A,TRUE,"GENERAL";"TAB4",#N/A,TRUE,"GENERAL";"TAB5",#N/A,TRUE,"GENERAL"}</definedName>
    <definedName name="hyhjop_1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hyh_1" hidden="1">{"TAB1",#N/A,TRUE,"GENERAL";"TAB2",#N/A,TRUE,"GENERAL";"TAB3",#N/A,TRUE,"GENERAL";"TAB4",#N/A,TRUE,"GENERAL";"TAB5",#N/A,TRUE,"GENERAL"}</definedName>
    <definedName name="HYT">#REF!</definedName>
    <definedName name="hytirs" hidden="1">{"via1",#N/A,TRUE,"general";"via2",#N/A,TRUE,"general";"via3",#N/A,TRUE,"general"}</definedName>
    <definedName name="hytirs_1" hidden="1">{"via1",#N/A,TRUE,"general";"via2",#N/A,TRUE,"general";"via3",#N/A,TRUE,"general"}</definedName>
    <definedName name="I">#REF!</definedName>
    <definedName name="i0">#REF!</definedName>
    <definedName name="i8i" hidden="1">{"TAB1",#N/A,TRUE,"GENERAL";"TAB2",#N/A,TRUE,"GENERAL";"TAB3",#N/A,TRUE,"GENERAL";"TAB4",#N/A,TRUE,"GENERAL";"TAB5",#N/A,TRUE,"GENERAL"}</definedName>
    <definedName name="i8i_1" hidden="1">{"TAB1",#N/A,TRUE,"GENERAL";"TAB2",#N/A,TRUE,"GENERAL";"TAB3",#N/A,TRUE,"GENERAL";"TAB4",#N/A,TRUE,"GENERAL";"TAB5",#N/A,TRUE,"GENERAL"}</definedName>
    <definedName name="ic">[60]Hoja1!$C$17</definedName>
    <definedName name="icbf">[60]Hoja1!$C$15</definedName>
    <definedName name="Icct">#REF!</definedName>
    <definedName name="ICP">[12]Tablas!#REF!</definedName>
    <definedName name="ICP1_1">[12]Tablas!#REF!</definedName>
    <definedName name="ICP1_1_1">[12]Tablas!#REF!</definedName>
    <definedName name="ICP1_1_2">[12]Tablas!#REF!</definedName>
    <definedName name="ICP1_1_3">[12]Tablas!#REF!</definedName>
    <definedName name="ICP1_1_4">[12]Tablas!#REF!</definedName>
    <definedName name="ICP1_2">[12]Tablas!#REF!</definedName>
    <definedName name="ICP1_3">[12]Tablas!#REF!</definedName>
    <definedName name="ICP1_4">[12]Tablas!#REF!</definedName>
    <definedName name="ID">[0]!ERR</definedName>
    <definedName name="IF">'[57]A. P. U.'!#REF!</definedName>
    <definedName name="Ig">#REF!</definedName>
    <definedName name="ii" hidden="1">{"TAB1",#N/A,TRUE,"GENERAL";"TAB2",#N/A,TRUE,"GENERAL";"TAB3",#N/A,TRUE,"GENERAL";"TAB4",#N/A,TRUE,"GENERAL";"TAB5",#N/A,TRUE,"GENERAL"}</definedName>
    <definedName name="ii_1" hidden="1">{"TAB1",#N/A,TRUE,"GENERAL";"TAB2",#N/A,TRUE,"GENERAL";"TAB3",#N/A,TRUE,"GENERAL";"TAB4",#N/A,TRUE,"GENERAL";"TAB5",#N/A,TRUE,"GENERAL"}</definedName>
    <definedName name="iii" hidden="1">{"via1",#N/A,TRUE,"general";"via2",#N/A,TRUE,"general";"via3",#N/A,TRUE,"general"}</definedName>
    <definedName name="iii_1" hidden="1">{"via1",#N/A,TRUE,"general";"via2",#N/A,TRUE,"general";"via3",#N/A,TRUE,"general"}</definedName>
    <definedName name="iiii" hidden="1">{"via1",#N/A,TRUE,"general";"via2",#N/A,TRUE,"general";"via3",#N/A,TRUE,"general"}</definedName>
    <definedName name="iiii_1" hidden="1">{"via1",#N/A,TRUE,"general";"via2",#N/A,TRUE,"general";"via3",#N/A,TRUE,"general"}</definedName>
    <definedName name="iiiiiiik" hidden="1">{"via1",#N/A,TRUE,"general";"via2",#N/A,TRUE,"general";"via3",#N/A,TRUE,"general"}</definedName>
    <definedName name="iiiiiiik_1" hidden="1">{"via1",#N/A,TRUE,"general";"via2",#N/A,TRUE,"general";"via3",#N/A,TRUE,"general"}</definedName>
    <definedName name="iiiiuh" hidden="1">{"TAB1",#N/A,TRUE,"GENERAL";"TAB2",#N/A,TRUE,"GENERAL";"TAB3",#N/A,TRUE,"GENERAL";"TAB4",#N/A,TRUE,"GENERAL";"TAB5",#N/A,TRUE,"GENERAL"}</definedName>
    <definedName name="iiiiuh_1" hidden="1">{"TAB1",#N/A,TRUE,"GENERAL";"TAB2",#N/A,TRUE,"GENERAL";"TAB3",#N/A,TRUE,"GENERAL";"TAB4",#N/A,TRUE,"GENERAL";"TAB5",#N/A,TRUE,"GENERAL"}</definedName>
    <definedName name="ik">#REF!</definedName>
    <definedName name="ikj">#REF!</definedName>
    <definedName name="iktgvfmu" hidden="1">{"TAB1",#N/A,TRUE,"GENERAL";"TAB2",#N/A,TRUE,"GENERAL";"TAB3",#N/A,TRUE,"GENERAL";"TAB4",#N/A,TRUE,"GENERAL";"TAB5",#N/A,TRUE,"GENERAL"}</definedName>
    <definedName name="iktgvfmu_1" hidden="1">{"TAB1",#N/A,TRUE,"GENERAL";"TAB2",#N/A,TRUE,"GENERAL";"TAB3",#N/A,TRUE,"GENERAL";"TAB4",#N/A,TRUE,"GENERAL";"TAB5",#N/A,TRUE,"GENERAL"}</definedName>
    <definedName name="IL">#REF!</definedName>
    <definedName name="ILI">#REF!</definedName>
    <definedName name="ILLLO">#REF!</definedName>
    <definedName name="im">'[88]1'!$N$41</definedName>
    <definedName name="IMP">[30]otros!$C$3</definedName>
    <definedName name="impacto">#REF!</definedName>
    <definedName name="IMPRESSION">#REF!</definedName>
    <definedName name="IMPREV">#REF!</definedName>
    <definedName name="IMPREVISTOS">#REF!</definedName>
    <definedName name="IMPREVS">#REF!</definedName>
    <definedName name="Imprima">#REF!</definedName>
    <definedName name="imprimir">#REF!</definedName>
    <definedName name="IMPTOS">#REF!</definedName>
    <definedName name="IMPTOS1">#REF!</definedName>
    <definedName name="IN">#REF!</definedName>
    <definedName name="INC">#REF!</definedName>
    <definedName name="INCR._PRODC.">#REF!</definedName>
    <definedName name="INDI">#REF!</definedName>
    <definedName name="INDICE">#REF!</definedName>
    <definedName name="ÍNDICE">#REF!</definedName>
    <definedName name="INDIVIDUALES">#REF!</definedName>
    <definedName name="inf">#REF!</definedName>
    <definedName name="INFG">#REF!</definedName>
    <definedName name="INFORME">[89]TABLAS!$A$1:$A$65536</definedName>
    <definedName name="informe_agosto5_montecz" hidden="1">{#N/A,#N/A,FALSE,"Hoja1";#N/A,#N/A,FALSE,"Hoja2"}</definedName>
    <definedName name="Informe_semanal">#REF!</definedName>
    <definedName name="INGENIERIA1" hidden="1">#REF!</definedName>
    <definedName name="INGENIERIA11" hidden="1">#REF!</definedName>
    <definedName name="ingresos">#REF!</definedName>
    <definedName name="iniciales">'[32]Reservas de Petróleo'!$A$2,'[32]Reservas de Petróleo'!$A$1,'[32]Reservas de Petróleo'!$D$4,'[32]Reservas de Petróleo'!$D$1:$D$65536</definedName>
    <definedName name="Inicio">[40]BASES!$E$26</definedName>
    <definedName name="inn">#REF!</definedName>
    <definedName name="INPU">#REF!</definedName>
    <definedName name="INPUT">'[3]7422CW00'!#REF!</definedName>
    <definedName name="INSU">[90]INSUMOS!$A$1:$E$65536</definedName>
    <definedName name="INSUMOS">#N/A</definedName>
    <definedName name="Insumos_auxiliares">[91]Insumos!#REF!</definedName>
    <definedName name="Insumos_basicos">#REF!</definedName>
    <definedName name="Int">#REF!</definedName>
    <definedName name="InTap">[23]Interc.tapones!$E$1:$E$65536</definedName>
    <definedName name="INTER">[79]Hoja3!$F$7:$F$9</definedName>
    <definedName name="Intercambiadores">#REF!</definedName>
    <definedName name="Interest_Rate">#REF!</definedName>
    <definedName name="INTERMEDIA_I">#REF!</definedName>
    <definedName name="Interruptor_Doble">#REF!</definedName>
    <definedName name="Interruptor_sencillo">#REF!</definedName>
    <definedName name="Interventor">[46]CONTRATO!$E$12</definedName>
    <definedName name="IntVal">[23]Interc.válv.!$E$1:$E$65536</definedName>
    <definedName name="INV">#REF!</definedName>
    <definedName name="INV_11">'[92]PR 1'!$A$2:$N$655</definedName>
    <definedName name="INV_Payments" localSheetId="2">[56]!INV_Payments</definedName>
    <definedName name="INV_Payments">[56]!INV_Payments</definedName>
    <definedName name="InvDol1">#REF!</definedName>
    <definedName name="InvDol2">#REF!</definedName>
    <definedName name="InvDol3">#REF!</definedName>
    <definedName name="InvDol4">#REF!</definedName>
    <definedName name="InvDol5">#REF!</definedName>
    <definedName name="InvDol6">#REF!</definedName>
    <definedName name="InvDol7">#REF!</definedName>
    <definedName name="InvDol8">#REF!</definedName>
    <definedName name="Io">#REF!</definedName>
    <definedName name="io0ioprhyi0i90ryi90">#REF!</definedName>
    <definedName name="IOU">#REF!</definedName>
    <definedName name="IOUHH">[0]!ERR</definedName>
    <definedName name="IP">#REF!</definedName>
    <definedName name="ipd">#REF!</definedName>
    <definedName name="ir">#REF!</definedName>
    <definedName name="irng" hidden="1">#REF!</definedName>
    <definedName name="Iss">'[46]LIQUIDA-NOMINA'!$AT$4</definedName>
    <definedName name="issafp">[60]Hoja1!$C$19</definedName>
    <definedName name="isscs">[60]Hoja1!$C$21</definedName>
    <definedName name="isseps">[60]Hoja1!$C$20</definedName>
    <definedName name="iswinx">#REF!</definedName>
    <definedName name="IT">#REF!</definedName>
    <definedName name="it.">#REF!</definedName>
    <definedName name="ITEM">[87]BASE!$C$4:$H$255</definedName>
    <definedName name="ITEM1">#REF!</definedName>
    <definedName name="ITEM1_133">#REF!</definedName>
    <definedName name="ITEM1_149">#REF!</definedName>
    <definedName name="ITEM1_186">#REF!</definedName>
    <definedName name="ITEM1_187">#REF!</definedName>
    <definedName name="ITEM15">#REF!</definedName>
    <definedName name="ITEM15_133">#REF!</definedName>
    <definedName name="ITEM15_149">#REF!</definedName>
    <definedName name="ITEM15_186">#REF!</definedName>
    <definedName name="ITEM15_187">#REF!</definedName>
    <definedName name="ITEM2">#REF!</definedName>
    <definedName name="ITEM2_133">#REF!</definedName>
    <definedName name="ITEM2_149">#REF!</definedName>
    <definedName name="ITEM2_186">#REF!</definedName>
    <definedName name="ITEM2_187">#REF!</definedName>
    <definedName name="item210.3">#REF!</definedName>
    <definedName name="item230.1">#REF!</definedName>
    <definedName name="ITEM3">#REF!</definedName>
    <definedName name="ITEM3_133">#REF!</definedName>
    <definedName name="ITEM3_149">#REF!</definedName>
    <definedName name="ITEM3_186">#REF!</definedName>
    <definedName name="ITEM3_187">#REF!</definedName>
    <definedName name="item310">#REF!</definedName>
    <definedName name="item320.2">#REF!</definedName>
    <definedName name="item330.1">#REF!</definedName>
    <definedName name="item420">#REF!</definedName>
    <definedName name="item450.2P">#REF!</definedName>
    <definedName name="item600.1">#REF!</definedName>
    <definedName name="item610.1">#REF!</definedName>
    <definedName name="item610.2">#REF!</definedName>
    <definedName name="item630.4">#REF!</definedName>
    <definedName name="item630.6">#REF!</definedName>
    <definedName name="item630.7">#REF!</definedName>
    <definedName name="item640.3">#REF!</definedName>
    <definedName name="item661">#REF!</definedName>
    <definedName name="item671">#REF!</definedName>
    <definedName name="item673.1">#REF!</definedName>
    <definedName name="item673.3">#REF!</definedName>
    <definedName name="item681">#REF!</definedName>
    <definedName name="item700.1">#REF!</definedName>
    <definedName name="item710.1">#REF!</definedName>
    <definedName name="item710.2">#REF!</definedName>
    <definedName name="item730.1">#REF!</definedName>
    <definedName name="item730.2">#REF!</definedName>
    <definedName name="item730.2.4">#REF!</definedName>
    <definedName name="item900.2">#REF!</definedName>
    <definedName name="ItemCodos">#REF!</definedName>
    <definedName name="ITEMS">#REF!</definedName>
    <definedName name="IUI" hidden="1">{"TAB1",#N/A,TRUE,"GENERAL";"TAB2",#N/A,TRUE,"GENERAL";"TAB3",#N/A,TRUE,"GENERAL";"TAB4",#N/A,TRUE,"GENERAL";"TAB5",#N/A,TRUE,"GENERAL"}</definedName>
    <definedName name="IUI_1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it7_1" hidden="1">{"TAB1",#N/A,TRUE,"GENERAL";"TAB2",#N/A,TRUE,"GENERAL";"TAB3",#N/A,TRUE,"GENERAL";"TAB4",#N/A,TRUE,"GENERAL";"TAB5",#N/A,TRUE,"GENERAL"}</definedName>
    <definedName name="iul" hidden="1">{"via1",#N/A,TRUE,"general";"via2",#N/A,TRUE,"general";"via3",#N/A,TRUE,"general"}</definedName>
    <definedName name="iul_1" hidden="1">{"via1",#N/A,TRUE,"general";"via2",#N/A,TRUE,"general";"via3",#N/A,TRUE,"general"}</definedName>
    <definedName name="iuouio" hidden="1">{"via1",#N/A,TRUE,"general";"via2",#N/A,TRUE,"general";"via3",#N/A,TRUE,"general"}</definedName>
    <definedName name="iuouio_1" hidden="1">{"via1",#N/A,TRUE,"general";"via2",#N/A,TRUE,"general";"via3",#N/A,TRUE,"general"}</definedName>
    <definedName name="iuyi9" hidden="1">{"TAB1",#N/A,TRUE,"GENERAL";"TAB2",#N/A,TRUE,"GENERAL";"TAB3",#N/A,TRUE,"GENERAL";"TAB4",#N/A,TRUE,"GENERAL";"TAB5",#N/A,TRUE,"GENERAL"}</definedName>
    <definedName name="iuyi9_1" hidden="1">{"TAB1",#N/A,TRUE,"GENERAL";"TAB2",#N/A,TRUE,"GENERAL";"TAB3",#N/A,TRUE,"GENERAL";"TAB4",#N/A,TRUE,"GENERAL";"TAB5",#N/A,TRUE,"GENERAL"}</definedName>
    <definedName name="IV">#REF!</definedName>
    <definedName name="IVA">#REF!</definedName>
    <definedName name="IvaSUtl">#REF!</definedName>
    <definedName name="iwjer">#REF!</definedName>
    <definedName name="iyuiuyi" hidden="1">{"via1",#N/A,TRUE,"general";"via2",#N/A,TRUE,"general";"via3",#N/A,TRUE,"general"}</definedName>
    <definedName name="iyuiuyi_1" hidden="1">{"via1",#N/A,TRUE,"general";"via2",#N/A,TRUE,"general";"via3",#N/A,TRUE,"general"}</definedName>
    <definedName name="IZQ">#REF!</definedName>
    <definedName name="j" hidden="1">{"TAB1",#N/A,TRUE,"GENERAL";"TAB2",#N/A,TRUE,"GENERAL";"TAB3",#N/A,TRUE,"GENERAL";"TAB4",#N/A,TRUE,"GENERAL";"TAB5",#N/A,TRUE,"GENERAL"}</definedName>
    <definedName name="j_1" hidden="1">{"TAB1",#N/A,TRUE,"GENERAL";"TAB2",#N/A,TRUE,"GENERAL";"TAB3",#N/A,TRUE,"GENERAL";"TAB4",#N/A,TRUE,"GENERAL";"TAB5",#N/A,TRUE,"GENERAL"}</definedName>
    <definedName name="JA">#REF!</definedName>
    <definedName name="javier">#REF!</definedName>
    <definedName name="jd" hidden="1">{"via1",#N/A,TRUE,"general";"via2",#N/A,TRUE,"general";"via3",#N/A,TRUE,"general"}</definedName>
    <definedName name="jd_1" hidden="1">{"via1",#N/A,TRUE,"general";"via2",#N/A,TRUE,"general";"via3",#N/A,TRUE,"general"}</definedName>
    <definedName name="jdh" hidden="1">{"TAB1",#N/A,TRUE,"GENERAL";"TAB2",#N/A,TRUE,"GENERAL";"TAB3",#N/A,TRUE,"GENERAL";"TAB4",#N/A,TRUE,"GENERAL";"TAB5",#N/A,TRUE,"GENERAL"}</definedName>
    <definedName name="jdh_1" hidden="1">{"TAB1",#N/A,TRUE,"GENERAL";"TAB2",#N/A,TRUE,"GENERAL";"TAB3",#N/A,TRUE,"GENERAL";"TAB4",#N/A,TRUE,"GENERAL";"TAB5",#N/A,TRUE,"GENERAL"}</definedName>
    <definedName name="jeytj" hidden="1">{"TAB1",#N/A,TRUE,"GENERAL";"TAB2",#N/A,TRUE,"GENERAL";"TAB3",#N/A,TRUE,"GENERAL";"TAB4",#N/A,TRUE,"GENERAL";"TAB5",#N/A,TRUE,"GENERAL"}</definedName>
    <definedName name="jeytj_1" hidden="1">{"TAB1",#N/A,TRUE,"GENERAL";"TAB2",#N/A,TRUE,"GENERAL";"TAB3",#N/A,TRUE,"GENERAL";"TAB4",#N/A,TRUE,"GENERAL";"TAB5",#N/A,TRUE,"GENERAL"}</definedName>
    <definedName name="jfç" hidden="1">#REF!</definedName>
    <definedName name="jfhjfrt" hidden="1">{"TAB1",#N/A,TRUE,"GENERAL";"TAB2",#N/A,TRUE,"GENERAL";"TAB3",#N/A,TRUE,"GENERAL";"TAB4",#N/A,TRUE,"GENERAL";"TAB5",#N/A,TRUE,"GENERAL"}</definedName>
    <definedName name="jfhjfrt_1" hidden="1">{"TAB1",#N/A,TRUE,"GENERAL";"TAB2",#N/A,TRUE,"GENERAL";"TAB3",#N/A,TRUE,"GENERAL";"TAB4",#N/A,TRUE,"GENERAL";"TAB5",#N/A,TRUE,"GENERAL"}</definedName>
    <definedName name="jgfj" hidden="1">{"via1",#N/A,TRUE,"general";"via2",#N/A,TRUE,"general";"via3",#N/A,TRUE,"general"}</definedName>
    <definedName name="jgfj_1" hidden="1">{"via1",#N/A,TRUE,"general";"via2",#N/A,TRUE,"general";"via3",#N/A,TRUE,"general"}</definedName>
    <definedName name="jghj" hidden="1">{"TAB1",#N/A,TRUE,"GENERAL";"TAB2",#N/A,TRUE,"GENERAL";"TAB3",#N/A,TRUE,"GENERAL";"TAB4",#N/A,TRUE,"GENERAL";"TAB5",#N/A,TRUE,"GENERAL"}</definedName>
    <definedName name="jghj_1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gj_1" hidden="1">{"TAB1",#N/A,TRUE,"GENERAL";"TAB2",#N/A,TRUE,"GENERAL";"TAB3",#N/A,TRUE,"GENERAL";"TAB4",#N/A,TRUE,"GENERAL";"TAB5",#N/A,TRUE,"GENERAL"}</definedName>
    <definedName name="jh">#REF!</definedName>
    <definedName name="jhg" hidden="1">{"TAB1",#N/A,TRUE,"GENERAL";"TAB2",#N/A,TRUE,"GENERAL";"TAB3",#N/A,TRUE,"GENERAL";"TAB4",#N/A,TRUE,"GENERAL";"TAB5",#N/A,TRUE,"GENERAL"}</definedName>
    <definedName name="jhg_1" hidden="1">{"TAB1",#N/A,TRUE,"GENERAL";"TAB2",#N/A,TRUE,"GENERAL";"TAB3",#N/A,TRUE,"GENERAL";"TAB4",#N/A,TRUE,"GENERAL";"TAB5",#N/A,TRUE,"GENERAL"}</definedName>
    <definedName name="jhgf" localSheetId="4">Scheduled_Payment+Extra_Payment</definedName>
    <definedName name="jhgf" localSheetId="2">Scheduled_Payment+Extra_Payment</definedName>
    <definedName name="jhgf">Scheduled_Payment+Extra_Payment</definedName>
    <definedName name="jhjyj" hidden="1">{"via1",#N/A,TRUE,"general";"via2",#N/A,TRUE,"general";"via3",#N/A,TRUE,"general"}</definedName>
    <definedName name="jhjyj_1" hidden="1">{"via1",#N/A,TRUE,"general";"via2",#N/A,TRUE,"general";"via3",#N/A,TRUE,"general"}</definedName>
    <definedName name="JHK" hidden="1">{"TAB1",#N/A,TRUE,"GENERAL";"TAB2",#N/A,TRUE,"GENERAL";"TAB3",#N/A,TRUE,"GENERAL";"TAB4",#N/A,TRUE,"GENERAL";"TAB5",#N/A,TRUE,"GENERAL"}</definedName>
    <definedName name="JHK_1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hkgjkvf_1" hidden="1">{"TAB1",#N/A,TRUE,"GENERAL";"TAB2",#N/A,TRUE,"GENERAL";"TAB3",#N/A,TRUE,"GENERAL";"TAB4",#N/A,TRUE,"GENERAL";"TAB5",#N/A,TRUE,"GENERAL"}</definedName>
    <definedName name="jj">[0]!ERR</definedName>
    <definedName name="jj_1" hidden="1">{"via1",#N/A,TRUE,"general";"via2",#N/A,TRUE,"general";"via3",#N/A,TRUE,"general"}</definedName>
    <definedName name="jjfq" hidden="1">{"via1",#N/A,TRUE,"general";"via2",#N/A,TRUE,"general";"via3",#N/A,TRUE,"general"}</definedName>
    <definedName name="jjfq_1" hidden="1">{"via1",#N/A,TRUE,"general";"via2",#N/A,TRUE,"general";"via3",#N/A,TRUE,"general"}</definedName>
    <definedName name="JJJ" hidden="1">{#N/A,#N/A,FALSE,"Hoja1";#N/A,#N/A,FALSE,"Hoja2"}</definedName>
    <definedName name="jjjhjddfg" hidden="1">{"via1",#N/A,TRUE,"general";"via2",#N/A,TRUE,"general";"via3",#N/A,TRUE,"general"}</definedName>
    <definedName name="jjjhjddfg_1" hidden="1">{"via1",#N/A,TRUE,"general";"via2",#N/A,TRUE,"general";"via3",#N/A,TRUE,"general"}</definedName>
    <definedName name="JJJJJ" hidden="1">{"SUMINISTRO E INSTALACIÓN CANALETAS L=7.50"}</definedName>
    <definedName name="jjjjju" hidden="1">{"via1",#N/A,TRUE,"general";"via2",#N/A,TRUE,"general";"via3",#N/A,TRUE,"general"}</definedName>
    <definedName name="jjjjju_1" hidden="1">{"via1",#N/A,TRUE,"general";"via2",#N/A,TRUE,"general";"via3",#N/A,TRUE,"general"}</definedName>
    <definedName name="JJK">#REF!</definedName>
    <definedName name="jjujujty" hidden="1">{"TAB1",#N/A,TRUE,"GENERAL";"TAB2",#N/A,TRUE,"GENERAL";"TAB3",#N/A,TRUE,"GENERAL";"TAB4",#N/A,TRUE,"GENERAL";"TAB5",#N/A,TRUE,"GENERAL"}</definedName>
    <definedName name="jjujujty_1" hidden="1">{"TAB1",#N/A,TRUE,"GENERAL";"TAB2",#N/A,TRUE,"GENERAL";"TAB3",#N/A,TRUE,"GENERAL";"TAB4",#N/A,TRUE,"GENERAL";"TAB5",#N/A,TRUE,"GENERAL"}</definedName>
    <definedName name="jjyjy" hidden="1">{"via1",#N/A,TRUE,"general";"via2",#N/A,TRUE,"general";"via3",#N/A,TRUE,"general"}</definedName>
    <definedName name="jjyjy_1" hidden="1">{"via1",#N/A,TRUE,"general";"via2",#N/A,TRUE,"general";"via3",#N/A,TRUE,"general"}</definedName>
    <definedName name="jk">#REF!</definedName>
    <definedName name="JKIL">#REF!</definedName>
    <definedName name="jkk" hidden="1">{"TAB1",#N/A,TRUE,"GENERAL";"TAB2",#N/A,TRUE,"GENERAL";"TAB3",#N/A,TRUE,"GENERAL";"TAB4",#N/A,TRUE,"GENERAL";"TAB5",#N/A,TRUE,"GENERAL"}</definedName>
    <definedName name="jkk_1" hidden="1">{"TAB1",#N/A,TRUE,"GENERAL";"TAB2",#N/A,TRUE,"GENERAL";"TAB3",#N/A,TRUE,"GENERAL";"TAB4",#N/A,TRUE,"GENERAL";"TAB5",#N/A,TRUE,"GENERAL"}</definedName>
    <definedName name="jkl">#REF!</definedName>
    <definedName name="jkl_1" hidden="1">{"TAB1",#N/A,TRUE,"GENERAL";"TAB2",#N/A,TRUE,"GENERAL";"TAB3",#N/A,TRUE,"GENERAL";"TAB4",#N/A,TRUE,"GENERAL";"TAB5",#N/A,TRUE,"GENERAL"}</definedName>
    <definedName name="jn">#REF!</definedName>
    <definedName name="jñ">#REF!</definedName>
    <definedName name="jo">#REF!</definedName>
    <definedName name="JOHNNY">[0]!ERR</definedName>
    <definedName name="JOHNNY_10">#N/A</definedName>
    <definedName name="JOHNNY_3">#N/A</definedName>
    <definedName name="JOHNNY_4">#N/A</definedName>
    <definedName name="JOHNNY_5">#N/A</definedName>
    <definedName name="JOHNNY_6">#N/A</definedName>
    <definedName name="JOHNNY_7">#N/A</definedName>
    <definedName name="JOHNNY_8">#N/A</definedName>
    <definedName name="JOHNNY_9">#N/A</definedName>
    <definedName name="JRYJ" hidden="1">{"via1",#N/A,TRUE,"general";"via2",#N/A,TRUE,"general";"via3",#N/A,TRUE,"general"}</definedName>
    <definedName name="JRYJ_1" hidden="1">{"via1",#N/A,TRUE,"general";"via2",#N/A,TRUE,"general";"via3",#N/A,TRUE,"general"}</definedName>
    <definedName name="jt">#REF!</definedName>
    <definedName name="jtyj" hidden="1">{"TAB1",#N/A,TRUE,"GENERAL";"TAB2",#N/A,TRUE,"GENERAL";"TAB3",#N/A,TRUE,"GENERAL";"TAB4",#N/A,TRUE,"GENERAL";"TAB5",#N/A,TRUE,"GENERAL"}</definedName>
    <definedName name="jtyj_1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tyry_1" hidden="1">{"TAB1",#N/A,TRUE,"GENERAL";"TAB2",#N/A,TRUE,"GENERAL";"TAB3",#N/A,TRUE,"GENERAL";"TAB4",#N/A,TRUE,"GENERAL";"TAB5",#N/A,TRUE,"GENERAL"}</definedName>
    <definedName name="JU">#REF!</definedName>
    <definedName name="jui">#REF!</definedName>
    <definedName name="juj" hidden="1">{"via1",#N/A,TRUE,"general";"via2",#N/A,TRUE,"general";"via3",#N/A,TRUE,"general"}</definedName>
    <definedName name="juj_1" hidden="1">{"via1",#N/A,TRUE,"general";"via2",#N/A,TRUE,"general";"via3",#N/A,TRUE,"general"}</definedName>
    <definedName name="jujcx" hidden="1">{"via1",#N/A,TRUE,"general";"via2",#N/A,TRUE,"general";"via3",#N/A,TRUE,"general"}</definedName>
    <definedName name="jujcx_1" hidden="1">{"via1",#N/A,TRUE,"general";"via2",#N/A,TRUE,"general";"via3",#N/A,TRUE,"general"}</definedName>
    <definedName name="jujuj" hidden="1">{"via1",#N/A,TRUE,"general";"via2",#N/A,TRUE,"general";"via3",#N/A,TRUE,"general"}</definedName>
    <definedName name="jujuj_1" hidden="1">{"via1",#N/A,TRUE,"general";"via2",#N/A,TRUE,"general";"via3",#N/A,TRUE,"general"}</definedName>
    <definedName name="jujujuju" hidden="1">{"TAB1",#N/A,TRUE,"GENERAL";"TAB2",#N/A,TRUE,"GENERAL";"TAB3",#N/A,TRUE,"GENERAL";"TAB4",#N/A,TRUE,"GENERAL";"TAB5",#N/A,TRUE,"GENERAL"}</definedName>
    <definedName name="jujujuju_1" hidden="1">{"TAB1",#N/A,TRUE,"GENERAL";"TAB2",#N/A,TRUE,"GENERAL";"TAB3",#N/A,TRUE,"GENERAL";"TAB4",#N/A,TRUE,"GENERAL";"TAB5",#N/A,TRUE,"GENERAL"}</definedName>
    <definedName name="jun">#REF!</definedName>
    <definedName name="juuuhb" hidden="1">{"TAB1",#N/A,TRUE,"GENERAL";"TAB2",#N/A,TRUE,"GENERAL";"TAB3",#N/A,TRUE,"GENERAL";"TAB4",#N/A,TRUE,"GENERAL";"TAB5",#N/A,TRUE,"GENERAL"}</definedName>
    <definedName name="juuuhb_1" hidden="1">{"TAB1",#N/A,TRUE,"GENERAL";"TAB2",#N/A,TRUE,"GENERAL";"TAB3",#N/A,TRUE,"GENERAL";"TAB4",#N/A,TRUE,"GENERAL";"TAB5",#N/A,TRUE,"GENERAL"}</definedName>
    <definedName name="juy">#REF!</definedName>
    <definedName name="jvv">#REF!</definedName>
    <definedName name="jyjt7" hidden="1">{"via1",#N/A,TRUE,"general";"via2",#N/A,TRUE,"general";"via3",#N/A,TRUE,"general"}</definedName>
    <definedName name="jyjt7_1" hidden="1">{"via1",#N/A,TRUE,"general";"via2",#N/A,TRUE,"general";"via3",#N/A,TRUE,"general"}</definedName>
    <definedName name="jyt" hidden="1">{"via1",#N/A,TRUE,"general";"via2",#N/A,TRUE,"general";"via3",#N/A,TRUE,"general"}</definedName>
    <definedName name="jyt_1" hidden="1">{"via1",#N/A,TRUE,"general";"via2",#N/A,TRUE,"general";"via3",#N/A,TRUE,"general"}</definedName>
    <definedName name="jytj" hidden="1">{"via1",#N/A,TRUE,"general";"via2",#N/A,TRUE,"general";"via3",#N/A,TRUE,"general"}</definedName>
    <definedName name="jytj_1" hidden="1">{"via1",#N/A,TRUE,"general";"via2",#N/A,TRUE,"general";"via3",#N/A,TRUE,"general"}</definedName>
    <definedName name="jyuju" hidden="1">{"via1",#N/A,TRUE,"general";"via2",#N/A,TRUE,"general";"via3",#N/A,TRUE,"general"}</definedName>
    <definedName name="jyuju_1" hidden="1">{"via1",#N/A,TRUE,"general";"via2",#N/A,TRUE,"general";"via3",#N/A,TRUE,"general"}</definedName>
    <definedName name="jyujyuj" hidden="1">{"via1",#N/A,TRUE,"general";"via2",#N/A,TRUE,"general";"via3",#N/A,TRUE,"general"}</definedName>
    <definedName name="jyujyuj_1" hidden="1">{"via1",#N/A,TRUE,"general";"via2",#N/A,TRUE,"general";"via3",#N/A,TRUE,"general"}</definedName>
    <definedName name="K0F1">#REF!</definedName>
    <definedName name="K0F2">#REF!</definedName>
    <definedName name="K10ALO">#REF!</definedName>
    <definedName name="K11ALO">#REF!</definedName>
    <definedName name="K1F1">#REF!</definedName>
    <definedName name="K1F2">#REF!</definedName>
    <definedName name="K2F1">#REF!</definedName>
    <definedName name="K2F2">#REF!</definedName>
    <definedName name="K3F1">#REF!</definedName>
    <definedName name="K3F2">#REF!</definedName>
    <definedName name="K4F1">#REF!</definedName>
    <definedName name="K4F2">#REF!</definedName>
    <definedName name="K5F1">#REF!</definedName>
    <definedName name="K5F2">#REF!</definedName>
    <definedName name="K6F1">#REF!</definedName>
    <definedName name="K6F2">#REF!</definedName>
    <definedName name="K7F1">#REF!</definedName>
    <definedName name="K7F2">#REF!</definedName>
    <definedName name="K8ALO">#REF!</definedName>
    <definedName name="K8F1">#REF!</definedName>
    <definedName name="K8F2">#REF!</definedName>
    <definedName name="K9ALO">#REF!</definedName>
    <definedName name="KBKL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kdmfm" hidden="1">#REF!</definedName>
    <definedName name="kf">#REF!</definedName>
    <definedName name="kh">#REF!</definedName>
    <definedName name="KHGGH" hidden="1">{"via1",#N/A,TRUE,"general";"via2",#N/A,TRUE,"general";"via3",#N/A,TRUE,"general"}</definedName>
    <definedName name="KHGGH_1" hidden="1">{"via1",#N/A,TRUE,"general";"via2",#N/A,TRUE,"general";"via3",#N/A,TRUE,"general"}</definedName>
    <definedName name="khjk7" hidden="1">{"TAB1",#N/A,TRUE,"GENERAL";"TAB2",#N/A,TRUE,"GENERAL";"TAB3",#N/A,TRUE,"GENERAL";"TAB4",#N/A,TRUE,"GENERAL";"TAB5",#N/A,TRUE,"GENERAL"}</definedName>
    <definedName name="khjk7_1" hidden="1">{"TAB1",#N/A,TRUE,"GENERAL";"TAB2",#N/A,TRUE,"GENERAL";"TAB3",#N/A,TRUE,"GENERAL";"TAB4",#N/A,TRUE,"GENERAL";"TAB5",#N/A,TRUE,"GENERAL"}</definedName>
    <definedName name="kikik" hidden="1">{"via1",#N/A,TRUE,"general";"via2",#N/A,TRUE,"general";"via3",#N/A,TRUE,"general"}</definedName>
    <definedName name="kikik_1" hidden="1">{"via1",#N/A,TRUE,"general";"via2",#N/A,TRUE,"general";"via3",#N/A,TRUE,"general"}</definedName>
    <definedName name="kio">#REF!</definedName>
    <definedName name="kip">#REF!</definedName>
    <definedName name="kj">#REF!</definedName>
    <definedName name="KJH">#REF!</definedName>
    <definedName name="kjhkd" hidden="1">{"via1",#N/A,TRUE,"general";"via2",#N/A,TRUE,"general";"via3",#N/A,TRUE,"general"}</definedName>
    <definedName name="kjhkd_1" hidden="1">{"via1",#N/A,TRUE,"general";"via2",#N/A,TRUE,"general";"via3",#N/A,TRUE,"general"}</definedName>
    <definedName name="kjj">#REF!</definedName>
    <definedName name="kjk" hidden="1">{"via1",#N/A,TRUE,"general";"via2",#N/A,TRUE,"general";"via3",#N/A,TRUE,"general"}</definedName>
    <definedName name="kjk_1" hidden="1">{"via1",#N/A,TRUE,"general";"via2",#N/A,TRUE,"general";"via3",#N/A,TRUE,"general"}</definedName>
    <definedName name="KJN">#REF!</definedName>
    <definedName name="kjskjjkjqwqwdwecwe">#REF!</definedName>
    <definedName name="kjtrkjr" hidden="1">{"via1",#N/A,TRUE,"general";"via2",#N/A,TRUE,"general";"via3",#N/A,TRUE,"general"}</definedName>
    <definedName name="kjtrkjr_1" hidden="1">{"via1",#N/A,TRUE,"general";"via2",#N/A,TRUE,"general";"via3",#N/A,TRUE,"general"}</definedName>
    <definedName name="kk">#REF!</definedName>
    <definedName name="kkkki" hidden="1">{"via1",#N/A,TRUE,"general";"via2",#N/A,TRUE,"general";"via3",#N/A,TRUE,"general"}</definedName>
    <definedName name="kkkki_1" hidden="1">{"via1",#N/A,TRUE,"general";"via2",#N/A,TRUE,"general";"via3",#N/A,TRUE,"general"}</definedName>
    <definedName name="kkkkkki" hidden="1">{"TAB1",#N/A,TRUE,"GENERAL";"TAB2",#N/A,TRUE,"GENERAL";"TAB3",#N/A,TRUE,"GENERAL";"TAB4",#N/A,TRUE,"GENERAL";"TAB5",#N/A,TRUE,"GENERAL"}</definedName>
    <definedName name="kkkkkki_1" hidden="1">{"TAB1",#N/A,TRUE,"GENERAL";"TAB2",#N/A,TRUE,"GENERAL";"TAB3",#N/A,TRUE,"GENERAL";"TAB4",#N/A,TRUE,"GENERAL";"TAB5",#N/A,TRUE,"GENERAL"}</definedName>
    <definedName name="kl">[0]!ERR</definedName>
    <definedName name="klklk">#REF!</definedName>
    <definedName name="km">#REF!</definedName>
    <definedName name="kñy">#REF!</definedName>
    <definedName name="KO" hidden="1">#REF!</definedName>
    <definedName name="krtrk" hidden="1">{"via1",#N/A,TRUE,"general";"via2",#N/A,TRUE,"general";"via3",#N/A,TRUE,"general"}</definedName>
    <definedName name="krtrk_1" hidden="1">{"via1",#N/A,TRUE,"general";"via2",#N/A,TRUE,"general";"via3",#N/A,TRUE,"general"}</definedName>
    <definedName name="ks">#REF!</definedName>
    <definedName name="ksogtk">#REF!</definedName>
    <definedName name="kuh">#REF!</definedName>
    <definedName name="KUKU">#REF!</definedName>
    <definedName name="kuy">#REF!</definedName>
    <definedName name="kuyhgbe">#REF!</definedName>
    <definedName name="kyr" hidden="1">{"TAB1",#N/A,TRUE,"GENERAL";"TAB2",#N/A,TRUE,"GENERAL";"TAB3",#N/A,TRUE,"GENERAL";"TAB4",#N/A,TRUE,"GENERAL";"TAB5",#N/A,TRUE,"GENERAL"}</definedName>
    <definedName name="kyr_1" hidden="1">{"TAB1",#N/A,TRUE,"GENERAL";"TAB2",#N/A,TRUE,"GENERAL";"TAB3",#N/A,TRUE,"GENERAL";"TAB4",#N/A,TRUE,"GENERAL";"TAB5",#N/A,TRUE,"GENERAL"}</definedName>
    <definedName name="L">#REF!</definedName>
    <definedName name="L_L">#N/A</definedName>
    <definedName name="la">#REF!</definedName>
    <definedName name="LAD">#REF!</definedName>
    <definedName name="LAF">#REF!</definedName>
    <definedName name="lame" hidden="1">#REF!</definedName>
    <definedName name="Lamina_superboard">#REF!</definedName>
    <definedName name="LANODO">#REF!</definedName>
    <definedName name="LANODOFT">#REF!</definedName>
    <definedName name="largovr">#REF!</definedName>
    <definedName name="Last_Row">#N/A</definedName>
    <definedName name="lb">#REF!</definedName>
    <definedName name="ld">#REF!</definedName>
    <definedName name="Lechada_juntas">#REF!</definedName>
    <definedName name="Leo">#REF!</definedName>
    <definedName name="letra">#REF!</definedName>
    <definedName name="Libro1_Hoja1_Lista">[93]LISTADO!#REF!</definedName>
    <definedName name="LICITACION">#REF!</definedName>
    <definedName name="lidsa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LIJA">#REF!</definedName>
    <definedName name="LINDA">#REF!</definedName>
    <definedName name="LINEA">[94]CONT_ADI!#REF!</definedName>
    <definedName name="ListaCantidad">#REF!</definedName>
    <definedName name="Listado">#REF!</definedName>
    <definedName name="Listado1">#REF!</definedName>
    <definedName name="ListaItem">#REF!</definedName>
    <definedName name="ListaUni">[95]TOTALES!$D$7:$D$654</definedName>
    <definedName name="listequi">#REF!</definedName>
    <definedName name="listmat">#REF!</definedName>
    <definedName name="Liston_2x2">#REF!</definedName>
    <definedName name="liuoo" hidden="1">{"TAB1",#N/A,TRUE,"GENERAL";"TAB2",#N/A,TRUE,"GENERAL";"TAB3",#N/A,TRUE,"GENERAL";"TAB4",#N/A,TRUE,"GENERAL";"TAB5",#N/A,TRUE,"GENERAL"}</definedName>
    <definedName name="liuoo_1" hidden="1">{"TAB1",#N/A,TRUE,"GENERAL";"TAB2",#N/A,TRUE,"GENERAL";"TAB3",#N/A,TRUE,"GENERAL";"TAB4",#N/A,TRUE,"GENERAL";"TAB5",#N/A,TRUE,"GENERAL"}</definedName>
    <definedName name="lkj" hidden="1">{"via1",#N/A,TRUE,"general";"via2",#N/A,TRUE,"general";"via3",#N/A,TRUE,"general"}</definedName>
    <definedName name="lkj_1" hidden="1">{"via1",#N/A,TRUE,"general";"via2",#N/A,TRUE,"general";"via3",#N/A,TRUE,"general"}</definedName>
    <definedName name="LKJLJK" hidden="1">{"TAB1",#N/A,TRUE,"GENERAL";"TAB2",#N/A,TRUE,"GENERAL";"TAB3",#N/A,TRUE,"GENERAL";"TAB4",#N/A,TRUE,"GENERAL";"TAB5",#N/A,TRUE,"GENERAL"}</definedName>
    <definedName name="LKJLJK_1" hidden="1">{"TAB1",#N/A,TRUE,"GENERAL";"TAB2",#N/A,TRUE,"GENERAL";"TAB3",#N/A,TRUE,"GENERAL";"TAB4",#N/A,TRUE,"GENERAL";"TAB5",#N/A,TRUE,"GENERAL"}</definedName>
    <definedName name="LL" hidden="1">{#N/A,#N/A,FALSE,"orthoflow";#N/A,#N/A,FALSE,"Miscelaneos";#N/A,#N/A,FALSE,"Instrumentacio";#N/A,#N/A,FALSE,"Electrico";#N/A,#N/A,FALSE,"Valv. Seguridad"}</definedName>
    <definedName name="LL_1P1">#REF!</definedName>
    <definedName name="LL_1P2">#REF!</definedName>
    <definedName name="LL_1P3">#REF!</definedName>
    <definedName name="LL_2P1">#REF!</definedName>
    <definedName name="LL_2P2">#REF!</definedName>
    <definedName name="LL_2P3">#REF!</definedName>
    <definedName name="LL_3P1">#REF!</definedName>
    <definedName name="LL_3P2">#REF!</definedName>
    <definedName name="LL_3P3">#REF!</definedName>
    <definedName name="LL_4P1">#REF!</definedName>
    <definedName name="LL_4P2">#REF!</definedName>
    <definedName name="LL_4P3">#REF!</definedName>
    <definedName name="llam">#REF!</definedName>
    <definedName name="LLL">[96]tub!$C$1:$J$39</definedName>
    <definedName name="LLLL">#REF!</definedName>
    <definedName name="lllllh" hidden="1">{"via1",#N/A,TRUE,"general";"via2",#N/A,TRUE,"general";"via3",#N/A,TRUE,"general"}</definedName>
    <definedName name="lllllh_1" hidden="1">{"via1",#N/A,TRUE,"general";"via2",#N/A,TRUE,"general";"via3",#N/A,TRUE,"general"}</definedName>
    <definedName name="LLLLLLLLLLLLLLLLLLLLLLLLLLLLLLLL">#REF!</definedName>
    <definedName name="lllllllo" hidden="1">{"via1",#N/A,TRUE,"general";"via2",#N/A,TRUE,"general";"via3",#N/A,TRUE,"general"}</definedName>
    <definedName name="lllllllo_1" hidden="1">{"via1",#N/A,TRUE,"general";"via2",#N/A,TRUE,"general";"via3",#N/A,TRUE,"general"}</definedName>
    <definedName name="LNA">#REF!</definedName>
    <definedName name="LNAS">#REF!</definedName>
    <definedName name="LÑP">#REF!</definedName>
    <definedName name="Loan_Amount">#REF!</definedName>
    <definedName name="Loan_Start">#REF!</definedName>
    <definedName name="Loan_Years">#REF!</definedName>
    <definedName name="LOCA" localSheetId="2">[31]!absc</definedName>
    <definedName name="LOCA">[31]!absc</definedName>
    <definedName name="LOCA1" localSheetId="2">[43]!absc</definedName>
    <definedName name="LOCA1">[43]!absc</definedName>
    <definedName name="Localizacion">#REF!</definedName>
    <definedName name="LOCALIZACION_Y_REPLANTEO">#REF!</definedName>
    <definedName name="LOCAT1999" hidden="1">{"SUMINISTRO E INSTALACIÓN CANALETAS L=7.50"}</definedName>
    <definedName name="LOGO">[0]!ERR</definedName>
    <definedName name="LOGO_10">#N/A</definedName>
    <definedName name="LOGO_3">#N/A</definedName>
    <definedName name="LOGO_4">#N/A</definedName>
    <definedName name="LOGO_5">#N/A</definedName>
    <definedName name="LOGO_6">#N/A</definedName>
    <definedName name="LOGO_7">#N/A</definedName>
    <definedName name="LOGO_8">#N/A</definedName>
    <definedName name="LOGO_9">#N/A</definedName>
    <definedName name="LOI">#REF!</definedName>
    <definedName name="lolol" hidden="1">{"TAB1",#N/A,TRUE,"GENERAL";"TAB2",#N/A,TRUE,"GENERAL";"TAB3",#N/A,TRUE,"GENERAL";"TAB4",#N/A,TRUE,"GENERAL";"TAB5",#N/A,TRUE,"GENERAL"}</definedName>
    <definedName name="lolol_1" hidden="1">{"TAB1",#N/A,TRUE,"GENERAL";"TAB2",#N/A,TRUE,"GENERAL";"TAB3",#N/A,TRUE,"GENERAL";"TAB4",#N/A,TRUE,"GENERAL";"TAB5",#N/A,TRUE,"GENERAL"}</definedName>
    <definedName name="Longitud">#REF!</definedName>
    <definedName name="Longitud1">#REF!</definedName>
    <definedName name="Longitud2">#REF!</definedName>
    <definedName name="LongitudTubo">IF(COUNT(#REF!)=0,0,ABS(#REF!))</definedName>
    <definedName name="LOTE">#REF!</definedName>
    <definedName name="lp">#REF!</definedName>
    <definedName name="LP_1P1">#REF!</definedName>
    <definedName name="LP_1P2">#REF!</definedName>
    <definedName name="LP_1P3">#REF!</definedName>
    <definedName name="LP_2P1">#REF!</definedName>
    <definedName name="LP_2P2">#REF!</definedName>
    <definedName name="LP_2P3">#REF!</definedName>
    <definedName name="lplpl" hidden="1">{"via1",#N/A,TRUE,"general";"via2",#N/A,TRUE,"general";"via3",#N/A,TRUE,"general"}</definedName>
    <definedName name="lplpl_1" hidden="1">{"via1",#N/A,TRUE,"general";"via2",#N/A,TRUE,"general";"via3",#N/A,TRUE,"general"}</definedName>
    <definedName name="LPZ">#REF!</definedName>
    <definedName name="lsttros">#REF!</definedName>
    <definedName name="lt">#REF!</definedName>
    <definedName name="lun">'[42]Res-Accide-10'!#REF!</definedName>
    <definedName name="LUZ" hidden="1">{#N/A,#N/A,FALSE,"PROPON.2001"}</definedName>
    <definedName name="lv">#REF!</definedName>
    <definedName name="m">#REF!</definedName>
    <definedName name="M.O.">#REF!</definedName>
    <definedName name="MA">'[42]Res-Accide-10'!#REF!</definedName>
    <definedName name="MAA">#N/A</definedName>
    <definedName name="mac">#REF!</definedName>
    <definedName name="MACR">#REF!</definedName>
    <definedName name="MACRDEL">'[3]7422CW00'!#REF!</definedName>
    <definedName name="Macroactividad">#REF!</definedName>
    <definedName name="Maestro">#REF!</definedName>
    <definedName name="mafdsf" hidden="1">{"via1",#N/A,TRUE,"general";"via2",#N/A,TRUE,"general";"via3",#N/A,TRUE,"general"}</definedName>
    <definedName name="mafdsf_1" hidden="1">{"via1",#N/A,TRUE,"general";"via2",#N/A,TRUE,"general";"via3",#N/A,TRUE,"general"}</definedName>
    <definedName name="MAL">#REF!&lt;2.5</definedName>
    <definedName name="malla">#REF!</definedName>
    <definedName name="Malla_4x4">#REF!</definedName>
    <definedName name="Malla_Electrosoldada">#REF!</definedName>
    <definedName name="MALO">#REF!&lt;2.5</definedName>
    <definedName name="ManoObra">#REF!</definedName>
    <definedName name="MANUAL">#REF!</definedName>
    <definedName name="mao" hidden="1">{"TAB1",#N/A,TRUE,"GENERAL";"TAB2",#N/A,TRUE,"GENERAL";"TAB3",#N/A,TRUE,"GENERAL";"TAB4",#N/A,TRUE,"GENERAL";"TAB5",#N/A,TRUE,"GENERAL"}</definedName>
    <definedName name="mao_1" hidden="1">{"TAB1",#N/A,TRUE,"GENERAL";"TAB2",#N/A,TRUE,"GENERAL";"TAB3",#N/A,TRUE,"GENERAL";"TAB4",#N/A,TRUE,"GENERAL";"TAB5",#N/A,TRUE,"GENERAL"}</definedName>
    <definedName name="maow" hidden="1">{"via1",#N/A,TRUE,"general";"via2",#N/A,TRUE,"general";"via3",#N/A,TRUE,"general"}</definedName>
    <definedName name="maow_1" hidden="1">{"via1",#N/A,TRUE,"general";"via2",#N/A,TRUE,"general";"via3",#N/A,TRUE,"general"}</definedName>
    <definedName name="MAQ">#REF!</definedName>
    <definedName name="MAQUINAR">[59]Insum!$A$68:$H$98</definedName>
    <definedName name="Maquinaria">#REF!</definedName>
    <definedName name="MAQYEQUIP">#REF!</definedName>
    <definedName name="mar">'[42]Res-Accide-10'!#REF!</definedName>
    <definedName name="Marca">#REF!</definedName>
    <definedName name="marco">#REF!</definedName>
    <definedName name="MARCO_H">#REF!</definedName>
    <definedName name="MARIA" hidden="1">{#N/A,#N/A,FALSE,"PROPON.2001"}</definedName>
    <definedName name="marina">'[97]Informe Semanal 1'!#REF!</definedName>
    <definedName name="MARTA" hidden="1">{#N/A,#N/A,FALSE,"PROPON.2001"}</definedName>
    <definedName name="MASILLA">#REF!</definedName>
    <definedName name="masor" hidden="1">{"via1",#N/A,TRUE,"general";"via2",#N/A,TRUE,"general";"via3",#N/A,TRUE,"general"}</definedName>
    <definedName name="masor_1" hidden="1">{"via1",#N/A,TRUE,"general";"via2",#N/A,TRUE,"general";"via3",#N/A,TRUE,"general"}</definedName>
    <definedName name="MAT">#REF!</definedName>
    <definedName name="MAT_ELEC">#REF!</definedName>
    <definedName name="mate">#REF!</definedName>
    <definedName name="MATER">[77]MATERIAL!$B$3:$B$580</definedName>
    <definedName name="MATERIAL">'[98]TABLA MATERIALES'!$A$3:$D$654</definedName>
    <definedName name="Material_seleccionado">#REF!</definedName>
    <definedName name="materiales">[76]materiales!$A$7:$A$1317</definedName>
    <definedName name="materiales1">#REF!</definedName>
    <definedName name="MaterialTub">#REF!</definedName>
    <definedName name="MATOS">#REF!</definedName>
    <definedName name="MATRIZ">#REF!</definedName>
    <definedName name="MATRIZ_DE_DATOS">#REF!</definedName>
    <definedName name="MATRIZRICS">#REF!</definedName>
    <definedName name="MATRIZZ">[99]PERFILES!$A:$IV</definedName>
    <definedName name="MAX">#REF!</definedName>
    <definedName name="MCCs">#REF!</definedName>
    <definedName name="mdd" hidden="1">{"via1",#N/A,TRUE,"general";"via2",#N/A,TRUE,"general";"via3",#N/A,TRUE,"general"}</definedName>
    <definedName name="mdd_1" hidden="1">{"via1",#N/A,TRUE,"general";"via2",#N/A,TRUE,"general";"via3",#N/A,TRUE,"general"}</definedName>
    <definedName name="ME_22">#REF!</definedName>
    <definedName name="ME_22S">#REF!</definedName>
    <definedName name="ME247S">#REF!</definedName>
    <definedName name="ME26S">#REF!</definedName>
    <definedName name="ME35S">#REF!</definedName>
    <definedName name="mediah_reposo_comida">'[100]CCP,LEYES, Y DEC.'!#REF!</definedName>
    <definedName name="Medidor">#REF!</definedName>
    <definedName name="MEDIO">#REF!</definedName>
    <definedName name="meg" hidden="1">{"TAB1",#N/A,TRUE,"GENERAL";"TAB2",#N/A,TRUE,"GENERAL";"TAB3",#N/A,TRUE,"GENERAL";"TAB4",#N/A,TRUE,"GENERAL";"TAB5",#N/A,TRUE,"GENERAL"}</definedName>
    <definedName name="meg_1" hidden="1">{"TAB1",#N/A,TRUE,"GENERAL";"TAB2",#N/A,TRUE,"GENERAL";"TAB3",#N/A,TRUE,"GENERAL";"TAB4",#N/A,TRUE,"GENERAL";"TAB5",#N/A,TRUE,"GENERAL"}</definedName>
    <definedName name="mejora">#REF!</definedName>
    <definedName name="MEMO">#REF!</definedName>
    <definedName name="MEMOFRI" hidden="1">{#N/A,#N/A,TRUE,"Unifilar"}</definedName>
    <definedName name="MENU1">'[3]7422CW00'!#REF!</definedName>
    <definedName name="MENU2">'[3]7422CW00'!#REF!</definedName>
    <definedName name="MENU3">'[3]7422CW00'!#REF!</definedName>
    <definedName name="MENU4">'[3]7422CW00'!#REF!</definedName>
    <definedName name="MENU5">'[3]7422CW00'!#REF!</definedName>
    <definedName name="MENU6">'[3]7422CW00'!#REF!</definedName>
    <definedName name="MES">[30]PRESUPUESTO!$C$13</definedName>
    <definedName name="MesCotiz">'[10]LIQ-NOM'!$H$3</definedName>
    <definedName name="MesCotizacion">'[46]LIQUIDA-NOMINA'!$H$3</definedName>
    <definedName name="MESES">#REF!</definedName>
    <definedName name="MesesMora">'[10]LIQ-NOM'!$I$3</definedName>
    <definedName name="Meta1">#REF!</definedName>
    <definedName name="Meta2">#REF!</definedName>
    <definedName name="Meta3">#REF!</definedName>
    <definedName name="Mezcladora">#REF!</definedName>
    <definedName name="mf">#REF!</definedName>
    <definedName name="mfgjrdt" hidden="1">{"TAB1",#N/A,TRUE,"GENERAL";"TAB2",#N/A,TRUE,"GENERAL";"TAB3",#N/A,TRUE,"GENERAL";"TAB4",#N/A,TRUE,"GENERAL";"TAB5",#N/A,TRUE,"GENERAL"}</definedName>
    <definedName name="mfgjrdt_1" hidden="1">{"TAB1",#N/A,TRUE,"GENERAL";"TAB2",#N/A,TRUE,"GENERAL";"TAB3",#N/A,TRUE,"GENERAL";"TAB4",#N/A,TRUE,"GENERAL";"TAB5",#N/A,TRUE,"GENERAL"}</definedName>
    <definedName name="mghm" hidden="1">{"via1",#N/A,TRUE,"general";"via2",#N/A,TRUE,"general";"via3",#N/A,TRUE,"general"}</definedName>
    <definedName name="mghm_1" hidden="1">{"via1",#N/A,TRUE,"general";"via2",#N/A,TRUE,"general";"via3",#N/A,TRUE,"general"}</definedName>
    <definedName name="mhg">#REF!</definedName>
    <definedName name="mht">#REF!</definedName>
    <definedName name="mhy">#REF!</definedName>
    <definedName name="MI" localSheetId="6">'PPTO I.E JOSE REINEL'!#REF!,'PPTO I.E JOSE REINEL'!#REF!,'PPTO I.E JOSE REINEL'!#REF!,'PPTO I.E JOSE REINEL'!$D$37,'PPTO I.E JOSE REINEL'!$D$36,'PPTO I.E JOSE REINEL'!#REF!,'PPTO I.E JOSE REINEL'!#REF!</definedName>
    <definedName name="MI" localSheetId="0">'PRESUPUESTO RESUMIDO'!$D$184,'PRESUPUESTO RESUMIDO'!$D$187,'PRESUPUESTO RESUMIDO'!$D$182,'PRESUPUESTO RESUMIDO'!$D$180,'PRESUPUESTO RESUMIDO'!$D$179,'PRESUPUESTO RESUMIDO'!$D$40,'PRESUPUESTO RESUMIDO'!$D$41</definedName>
    <definedName name="MI">'MEMORIA DE CANTIDADES'!#REF!,'MEMORIA DE CANTIDADES'!#REF!,'MEMORIA DE CANTIDADES'!#REF!,'MEMORIA DE CANTIDADES'!#REF!,'MEMORIA DE CANTIDADES'!#REF!,'MEMORIA DE CANTIDADES'!#REF!,'MEMORIA DE CANTIDADES'!#REF!</definedName>
    <definedName name="Mi_Salida">#REF!</definedName>
    <definedName name="Mi_Salida1">#REF!</definedName>
    <definedName name="MICR">#REF!</definedName>
    <definedName name="MIN_MAX_sma">#REF!</definedName>
    <definedName name="MIO">#REF!</definedName>
    <definedName name="mjh">#REF!</definedName>
    <definedName name="mjmj" hidden="1">{"via1",#N/A,TRUE,"general";"via2",#N/A,TRUE,"general";"via3",#N/A,TRUE,"general"}</definedName>
    <definedName name="mjmj_1" hidden="1">{"via1",#N/A,TRUE,"general";"via2",#N/A,TRUE,"general";"via3",#N/A,TRUE,"general"}</definedName>
    <definedName name="mjmjmn" hidden="1">{"via1",#N/A,TRUE,"general";"via2",#N/A,TRUE,"general";"via3",#N/A,TRUE,"general"}</definedName>
    <definedName name="mjmjmn_1" hidden="1">{"via1",#N/A,TRUE,"general";"via2",#N/A,TRUE,"general";"via3",#N/A,TRUE,"general"}</definedName>
    <definedName name="mjnhgkio" hidden="1">{"via1",#N/A,TRUE,"general";"via2",#N/A,TRUE,"general";"via3",#N/A,TRUE,"general"}</definedName>
    <definedName name="mjnhgkio_1" hidden="1">{"via1",#N/A,TRUE,"general";"via2",#N/A,TRUE,"general";"via3",#N/A,TRUE,"general"}</definedName>
    <definedName name="MJU">#REF!</definedName>
    <definedName name="mkljlk">#REF!</definedName>
    <definedName name="mku">#REF!</definedName>
    <definedName name="ML" localSheetId="6">'PPTO I.E JOSE REINEL'!#REF!,'PPTO I.E JOSE REINEL'!#REF!,'PPTO I.E JOSE REINEL'!#REF!,'PPTO I.E JOSE REINEL'!$D$37,'PPTO I.E JOSE REINEL'!$D$36,'PPTO I.E JOSE REINEL'!#REF!,'PPTO I.E JOSE REINEL'!#REF!</definedName>
    <definedName name="ML" localSheetId="0">'PRESUPUESTO RESUMIDO'!$D$184,'PRESUPUESTO RESUMIDO'!$D$187,'PRESUPUESTO RESUMIDO'!$D$182,'PRESUPUESTO RESUMIDO'!$D$180,'PRESUPUESTO RESUMIDO'!$D$179,'PRESUPUESTO RESUMIDO'!$D$40,'PRESUPUESTO RESUMIDO'!$D$41</definedName>
    <definedName name="ML">'MEMORIA DE CANTIDADES'!#REF!,'MEMORIA DE CANTIDADES'!#REF!,'MEMORIA DE CANTIDADES'!#REF!,'MEMORIA DE CANTIDADES'!#REF!,'MEMORIA DE CANTIDADES'!#REF!,'MEMORIA DE CANTIDADES'!#REF!,'MEMORIA DE CANTIDADES'!#REF!</definedName>
    <definedName name="mm">#REF!</definedName>
    <definedName name="mmjmjh" hidden="1">{"TAB1",#N/A,TRUE,"GENERAL";"TAB2",#N/A,TRUE,"GENERAL";"TAB3",#N/A,TRUE,"GENERAL";"TAB4",#N/A,TRUE,"GENERAL";"TAB5",#N/A,TRUE,"GENERAL"}</definedName>
    <definedName name="mmjmjh_1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_1" hidden="1">{"TAB1",#N/A,TRUE,"GENERAL";"TAB2",#N/A,TRUE,"GENERAL";"TAB3",#N/A,TRUE,"GENERAL";"TAB4",#N/A,TRUE,"GENERAL";"TAB5",#N/A,TRUE,"GENERAL"}</definedName>
    <definedName name="mmmh" hidden="1">{"via1",#N/A,TRUE,"general";"via2",#N/A,TRUE,"general";"via3",#N/A,TRUE,"general"}</definedName>
    <definedName name="mmmh_1" hidden="1">{"via1",#N/A,TRUE,"general";"via2",#N/A,TRUE,"general";"via3",#N/A,TRUE,"general"}</definedName>
    <definedName name="mmmmmjyt" hidden="1">{"TAB1",#N/A,TRUE,"GENERAL";"TAB2",#N/A,TRUE,"GENERAL";"TAB3",#N/A,TRUE,"GENERAL";"TAB4",#N/A,TRUE,"GENERAL";"TAB5",#N/A,TRUE,"GENERAL"}</definedName>
    <definedName name="mmmmmjyt_1" hidden="1">{"TAB1",#N/A,TRUE,"GENERAL";"TAB2",#N/A,TRUE,"GENERAL";"TAB3",#N/A,TRUE,"GENERAL";"TAB4",#N/A,TRUE,"GENERAL";"TAB5",#N/A,TRUE,"GENERAL"}</definedName>
    <definedName name="mmmmmmg" hidden="1">{"via1",#N/A,TRUE,"general";"via2",#N/A,TRUE,"general";"via3",#N/A,TRUE,"general"}</definedName>
    <definedName name="mmmmmmg_1" hidden="1">{"via1",#N/A,TRUE,"general";"via2",#N/A,TRUE,"general";"via3",#N/A,TRUE,"general"}</definedName>
    <definedName name="MN" hidden="1">{"via1",#N/A,TRUE,"general";"via2",#N/A,TRUE,"general";"via3",#N/A,TRUE,"general"}</definedName>
    <definedName name="MN_1" hidden="1">{"via1",#N/A,TRUE,"general";"via2",#N/A,TRUE,"general";"via3",#N/A,TRUE,"general"}</definedName>
    <definedName name="MO">#REF!</definedName>
    <definedName name="MOA" hidden="1">{#N/A,#N/A,FALSE,"Hoja1";#N/A,#N/A,FALSE,"Hoja2"}</definedName>
    <definedName name="MOAYU">#REF!</definedName>
    <definedName name="MOCAMP">#REF!</definedName>
    <definedName name="MOCAMPS">#REF!</definedName>
    <definedName name="MOCBM80aS">#REF!</definedName>
    <definedName name="MOCCO">#REF!</definedName>
    <definedName name="MOCCPM101aS">#REF!</definedName>
    <definedName name="MOCDR">#REF!</definedName>
    <definedName name="MOCDRS">#REF!</definedName>
    <definedName name="MOCG">#REF!</definedName>
    <definedName name="MOCGS">#REF!</definedName>
    <definedName name="MOD">#REF!</definedName>
    <definedName name="MODE">#REF!</definedName>
    <definedName name="MODES">#REF!</definedName>
    <definedName name="modif1">#REF!</definedName>
    <definedName name="MODIFICACION1">#REF!</definedName>
    <definedName name="modificacione">#REF!</definedName>
    <definedName name="modificaciones">#REF!</definedName>
    <definedName name="MODIVejec" hidden="1">{#N/A,#N/A,FALSE,"Hoja1";#N/A,#N/A,FALSE,"Hoja2"}</definedName>
    <definedName name="Módulo3.anexo1" localSheetId="2">[9]!Módulo3.anexo1</definedName>
    <definedName name="Módulo3.anexo1">[9]!Módulo3.anexo1</definedName>
    <definedName name="Módulo3.anexo10" localSheetId="2">[9]!Módulo3.anexo10</definedName>
    <definedName name="Módulo3.anexo10">[9]!Módulo3.anexo10</definedName>
    <definedName name="Módulo3.anexo11" localSheetId="2">[9]!Módulo3.anexo11</definedName>
    <definedName name="Módulo3.anexo11">[9]!Módulo3.anexo11</definedName>
    <definedName name="Módulo3.anexo12" localSheetId="2">[9]!Módulo3.anexo12</definedName>
    <definedName name="Módulo3.anexo12">[9]!Módulo3.anexo12</definedName>
    <definedName name="Módulo3.anexo3" localSheetId="2">[9]!Módulo3.anexo3</definedName>
    <definedName name="Módulo3.anexo3">[9]!Módulo3.anexo3</definedName>
    <definedName name="Módulo3.anexo4" localSheetId="2">[9]!Módulo3.anexo4</definedName>
    <definedName name="Módulo3.anexo4">[9]!Módulo3.anexo4</definedName>
    <definedName name="Módulo3.anexo5" localSheetId="2">[9]!Módulo3.anexo5</definedName>
    <definedName name="Módulo3.anexo5">[9]!Módulo3.anexo5</definedName>
    <definedName name="Módulo3.anexo6" localSheetId="2">[9]!Módulo3.anexo6</definedName>
    <definedName name="Módulo3.anexo6">[9]!Módulo3.anexo6</definedName>
    <definedName name="Módulo8.anexo16" localSheetId="2">[9]!Módulo8.anexo16</definedName>
    <definedName name="Módulo8.anexo16">[9]!Módulo8.anexo16</definedName>
    <definedName name="MOE" hidden="1">{#N/A,#N/A,FALSE,"Hoja1";#N/A,#N/A,FALSE,"Hoja2"}</definedName>
    <definedName name="MOEX">#REF!</definedName>
    <definedName name="MOEXS">#REF!</definedName>
    <definedName name="MONEDA">[101]Tablas!$AO$6:$AO$7</definedName>
    <definedName name="mono">#REF!</definedName>
    <definedName name="MONTAJE">#REF!</definedName>
    <definedName name="MontoVigenciasA1">#REF!</definedName>
    <definedName name="MontoVigenciasA2">#REF!</definedName>
    <definedName name="MontoVigenciasA3">#REF!</definedName>
    <definedName name="MontoVigenciasA4">#REF!</definedName>
    <definedName name="MontoVigenciasA5">#REF!</definedName>
    <definedName name="Mora">[10]EMPRESA!$I$29</definedName>
    <definedName name="MORET2a">#REF!</definedName>
    <definedName name="MORET2aS">#REF!</definedName>
    <definedName name="MORET4a">#REF!</definedName>
    <definedName name="MORET4aS">#REF!</definedName>
    <definedName name="MORET6a">#REF!</definedName>
    <definedName name="MORET6aS">#REF!</definedName>
    <definedName name="MORET7a">#REF!</definedName>
    <definedName name="MORET7aS">#REF!</definedName>
    <definedName name="MORON">#REF!</definedName>
    <definedName name="MORP">#REF!</definedName>
    <definedName name="MORS">#REF!</definedName>
    <definedName name="mortero">#REF!</definedName>
    <definedName name="Mortero_1_10">#REF!</definedName>
    <definedName name="Mortero_1_5">#REF!</definedName>
    <definedName name="Mortero_1_6">#REF!</definedName>
    <definedName name="MOSA">#REF!</definedName>
    <definedName name="MOSAS">#REF!</definedName>
    <definedName name="MOSUB">#REF!</definedName>
    <definedName name="MOV" hidden="1">{#N/A,#N/A,FALSE,"Hoja1";#N/A,#N/A,FALSE,"Hoja2"}</definedName>
    <definedName name="mr">#REF!</definedName>
    <definedName name="MRLART">[2]STRSUMM0!#REF!</definedName>
    <definedName name="MRSUPDET">[51]steel!#REF!</definedName>
    <definedName name="MTL" hidden="1">#REF!</definedName>
    <definedName name="Mtz_Avance">#REF!</definedName>
    <definedName name="Muestra">#REF!</definedName>
    <definedName name="MuestraN">#REF!</definedName>
    <definedName name="MuestraNo">#REF!</definedName>
    <definedName name="Mv">#REF!</definedName>
    <definedName name="MY">#REF!</definedName>
    <definedName name="n" hidden="1">{"via1",#N/A,TRUE,"general";"via2",#N/A,TRUE,"general";"via3",#N/A,TRUE,"general"}</definedName>
    <definedName name="n_1" hidden="1">{"via1",#N/A,TRUE,"general";"via2",#N/A,TRUE,"general";"via3",#N/A,TRUE,"general"}</definedName>
    <definedName name="Nada" localSheetId="2">[56]!Nada</definedName>
    <definedName name="Nada">[56]!Nada</definedName>
    <definedName name="Nafta_2">'[102] ASR+Nafta'!$K$19:$AS$19</definedName>
    <definedName name="Nafta2">'[102] ASR+Nafta'!$K$19:$AS$19</definedName>
    <definedName name="Nafta3">'[102]Todos+Nafta'!$K$19:$AS$19</definedName>
    <definedName name="NARIÑO">#REF!</definedName>
    <definedName name="NARIÑO2">#REF!</definedName>
    <definedName name="nb">#REF!</definedName>
    <definedName name="nbv">#REF!</definedName>
    <definedName name="nbvnv" hidden="1">{"via1",#N/A,TRUE,"general";"via2",#N/A,TRUE,"general";"via3",#N/A,TRUE,"general"}</definedName>
    <definedName name="nbvnv_1" hidden="1">{"via1",#N/A,TRUE,"general";"via2",#N/A,TRUE,"general";"via3",#N/A,TRUE,"general"}</definedName>
    <definedName name="NDHS" hidden="1">{"TAB1",#N/A,TRUE,"GENERAL";"TAB2",#N/A,TRUE,"GENERAL";"TAB3",#N/A,TRUE,"GENERAL";"TAB4",#N/A,TRUE,"GENERAL";"TAB5",#N/A,TRUE,"GENERAL"}</definedName>
    <definedName name="NDHS_1" hidden="1">{"TAB1",#N/A,TRUE,"GENERAL";"TAB2",#N/A,TRUE,"GENERAL";"TAB3",#N/A,TRUE,"GENERAL";"TAB4",#N/A,TRUE,"GENERAL";"TAB5",#N/A,TRUE,"GENERAL"}</definedName>
    <definedName name="NE">#REF!</definedName>
    <definedName name="nece.cab">#REF!</definedName>
    <definedName name="nf" hidden="1">{"TAB1",#N/A,TRUE,"GENERAL";"TAB2",#N/A,TRUE,"GENERAL";"TAB3",#N/A,TRUE,"GENERAL";"TAB4",#N/A,TRUE,"GENERAL";"TAB5",#N/A,TRUE,"GENERAL"}</definedName>
    <definedName name="nf_1" hidden="1">{"TAB1",#N/A,TRUE,"GENERAL";"TAB2",#N/A,TRUE,"GENERAL";"TAB3",#N/A,TRUE,"GENERAL";"TAB4",#N/A,TRUE,"GENERAL";"TAB5",#N/A,TRUE,"GENERAL"}</definedName>
    <definedName name="nfg" hidden="1">{"via1",#N/A,TRUE,"general";"via2",#N/A,TRUE,"general";"via3",#N/A,TRUE,"general"}</definedName>
    <definedName name="nfg_1" hidden="1">{"via1",#N/A,TRUE,"general";"via2",#N/A,TRUE,"general";"via3",#N/A,TRUE,"general"}</definedName>
    <definedName name="nfgn" hidden="1">{"via1",#N/A,TRUE,"general";"via2",#N/A,TRUE,"general";"via3",#N/A,TRUE,"general"}</definedName>
    <definedName name="nfgn_1" hidden="1">{"via1",#N/A,TRUE,"general";"via2",#N/A,TRUE,"general";"via3",#N/A,TRUE,"general"}</definedName>
    <definedName name="ng">#REF!</definedName>
    <definedName name="NG_1">#REF!</definedName>
    <definedName name="NG_2">#REF!</definedName>
    <definedName name="NG_3">#REF!</definedName>
    <definedName name="NG_4">#REF!</definedName>
    <definedName name="ngdn" hidden="1">{"TAB1",#N/A,TRUE,"GENERAL";"TAB2",#N/A,TRUE,"GENERAL";"TAB3",#N/A,TRUE,"GENERAL";"TAB4",#N/A,TRUE,"GENERAL";"TAB5",#N/A,TRUE,"GENERAL"}</definedName>
    <definedName name="ngdn_1" hidden="1">{"TAB1",#N/A,TRUE,"GENERAL";"TAB2",#N/A,TRUE,"GENERAL";"TAB3",#N/A,TRUE,"GENERAL";"TAB4",#N/A,TRUE,"GENERAL";"TAB5",#N/A,TRUE,"GENERAL"}</definedName>
    <definedName name="ngfh" hidden="1">{"via1",#N/A,TRUE,"general";"via2",#N/A,TRUE,"general";"via3",#N/A,TRUE,"general"}</definedName>
    <definedName name="ngfh_1" hidden="1">{"via1",#N/A,TRUE,"general";"via2",#N/A,TRUE,"general";"via3",#N/A,TRUE,"general"}</definedName>
    <definedName name="NH">#REF!</definedName>
    <definedName name="NHG">#REF!</definedName>
    <definedName name="NHMN">#REF!</definedName>
    <definedName name="nhn" hidden="1">{"via1",#N/A,TRUE,"general";"via2",#N/A,TRUE,"general";"via3",#N/A,TRUE,"general"}</definedName>
    <definedName name="nhn_1" hidden="1">{"via1",#N/A,TRUE,"general";"via2",#N/A,TRUE,"general";"via3",#N/A,TRUE,"general"}</definedName>
    <definedName name="nhncfgn" hidden="1">{"TAB1",#N/A,TRUE,"GENERAL";"TAB2",#N/A,TRUE,"GENERAL";"TAB3",#N/A,TRUE,"GENERAL";"TAB4",#N/A,TRUE,"GENERAL";"TAB5",#N/A,TRUE,"GENERAL"}</definedName>
    <definedName name="nhncfgn_1" hidden="1">{"TAB1",#N/A,TRUE,"GENERAL";"TAB2",#N/A,TRUE,"GENERAL";"TAB3",#N/A,TRUE,"GENERAL";"TAB4",#N/A,TRUE,"GENERAL";"TAB5",#N/A,TRUE,"GENERAL"}</definedName>
    <definedName name="nhndr" hidden="1">{"via1",#N/A,TRUE,"general";"via2",#N/A,TRUE,"general";"via3",#N/A,TRUE,"general"}</definedName>
    <definedName name="nhndr_1" hidden="1">{"via1",#N/A,TRUE,"general";"via2",#N/A,TRUE,"general";"via3",#N/A,TRUE,"general"}</definedName>
    <definedName name="Nit">[46]EMPRESA!$F$8</definedName>
    <definedName name="NJH">#REF!</definedName>
    <definedName name="NM">#REF!</definedName>
    <definedName name="Nmax">#REF!</definedName>
    <definedName name="nmdlf">#REF!</definedName>
    <definedName name="nmmmm" hidden="1">{"via1",#N/A,TRUE,"general";"via2",#N/A,TRUE,"general";"via3",#N/A,TRUE,"general"}</definedName>
    <definedName name="nmmmm_1" hidden="1">{"via1",#N/A,TRUE,"general";"via2",#N/A,TRUE,"general";"via3",#N/A,TRUE,"general"}</definedName>
    <definedName name="NN" hidden="1">{"TAB1",#N/A,TRUE,"GENERAL";"TAB2",#N/A,TRUE,"GENERAL";"TAB3",#N/A,TRUE,"GENERAL";"TAB4",#N/A,TRUE,"GENERAL";"TAB5",#N/A,TRUE,"GENERAL"}</definedName>
    <definedName name="NN_1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dng_1" hidden="1">{"TAB1",#N/A,TRUE,"GENERAL";"TAB2",#N/A,TRUE,"GENERAL";"TAB3",#N/A,TRUE,"GENERAL";"TAB4",#N/A,TRUE,"GENERAL";"TAB5",#N/A,TRUE,"GENERAL"}</definedName>
    <definedName name="nnn" hidden="1">{"TAB1",#N/A,TRUE,"GENERAL";"TAB2",#N/A,TRUE,"GENERAL";"TAB3",#N/A,TRUE,"GENERAL";"TAB4",#N/A,TRUE,"GENERAL";"TAB5",#N/A,TRUE,"GENERAL"}</definedName>
    <definedName name="nnnhd" hidden="1">{"via1",#N/A,TRUE,"general";"via2",#N/A,TRUE,"general";"via3",#N/A,TRUE,"general"}</definedName>
    <definedName name="nnnhd_1" hidden="1">{"via1",#N/A,TRUE,"general";"via2",#N/A,TRUE,"general";"via3",#N/A,TRUE,"general"}</definedName>
    <definedName name="nnnnn" hidden="1">{"via1",#N/A,TRUE,"general";"via2",#N/A,TRUE,"general";"via3",#N/A,TRUE,"general"}</definedName>
    <definedName name="nnnnn_1" hidden="1">{"via1",#N/A,TRUE,"general";"via2",#N/A,TRUE,"general";"via3",#N/A,TRUE,"general"}</definedName>
    <definedName name="nnnnnd" hidden="1">{"TAB1",#N/A,TRUE,"GENERAL";"TAB2",#N/A,TRUE,"GENERAL";"TAB3",#N/A,TRUE,"GENERAL";"TAB4",#N/A,TRUE,"GENERAL";"TAB5",#N/A,TRUE,"GENERAL"}</definedName>
    <definedName name="nnnnnd_1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f_1" hidden="1">{"TAB1",#N/A,TRUE,"GENERAL";"TAB2",#N/A,TRUE,"GENERAL";"TAB3",#N/A,TRUE,"GENERAL";"TAB4",#N/A,TRUE,"GENERAL";"TAB5",#N/A,TRUE,"GENERAL"}</definedName>
    <definedName name="nnnnnh" hidden="1">{"via1",#N/A,TRUE,"general";"via2",#N/A,TRUE,"general";"via3",#N/A,TRUE,"general"}</definedName>
    <definedName name="nnnnnh_1" hidden="1">{"via1",#N/A,TRUE,"general";"via2",#N/A,TRUE,"general";"via3",#N/A,TRUE,"general"}</definedName>
    <definedName name="NO">[0]!ERR</definedName>
    <definedName name="NO_10">#N/A</definedName>
    <definedName name="NO_3">#N/A</definedName>
    <definedName name="NO_4">#N/A</definedName>
    <definedName name="NO_5">#N/A</definedName>
    <definedName name="NO_6">#N/A</definedName>
    <definedName name="NO_7">#N/A</definedName>
    <definedName name="NO_8">#N/A</definedName>
    <definedName name="NO_9">#N/A</definedName>
    <definedName name="No_desarrolladas">'[32]Reservas de Petróleo'!$A$2,'[32]Reservas de Petróleo'!$A$1,'[32]Reservas de Petróleo'!$D$4,'[32]Reservas de Petróleo'!$G$1:$G$65536</definedName>
    <definedName name="Nocal2m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nocall2n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NOMBRE">#REF!</definedName>
    <definedName name="NombreCoordinador">#REF!</definedName>
    <definedName name="NombreDependencia">#REF!</definedName>
    <definedName name="NombreProyecto">#REF!</definedName>
    <definedName name="NombreVicepresidencia">#REF!</definedName>
    <definedName name="Norte">#REF!</definedName>
    <definedName name="NOTAS">#REF!</definedName>
    <definedName name="NPAGE">[2]STRSUMM0!#REF!</definedName>
    <definedName name="npc">#REF!</definedName>
    <definedName name="nr">#REF!</definedName>
    <definedName name="nt">#REF!</definedName>
    <definedName name="NUEVO">#REF!</definedName>
    <definedName name="Num_Pmt_Per_Year">#REF!</definedName>
    <definedName name="Number_of_Payments">MATCH(0.01,End_Bal,-1)+1</definedName>
    <definedName name="Numero">#REF!</definedName>
    <definedName name="NVOCD">#REF!</definedName>
    <definedName name="nxn" hidden="1">{"via1",#N/A,TRUE,"general";"via2",#N/A,TRUE,"general";"via3",#N/A,TRUE,"general"}</definedName>
    <definedName name="nxn_1" hidden="1">{"via1",#N/A,TRUE,"general";"via2",#N/A,TRUE,"general";"via3",#N/A,TRUE,"general"}</definedName>
    <definedName name="ñl">#REF!</definedName>
    <definedName name="ññ">#REF!</definedName>
    <definedName name="ñok">#REF!</definedName>
    <definedName name="ñp">#REF!</definedName>
    <definedName name="ñpl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ñpñpñ" hidden="1">{"via1",#N/A,TRUE,"general";"via2",#N/A,TRUE,"general";"via3",#N/A,TRUE,"general"}</definedName>
    <definedName name="ñpñpñ_1" hidden="1">{"via1",#N/A,TRUE,"general";"via2",#N/A,TRUE,"general";"via3",#N/A,TRUE,"general"}</definedName>
    <definedName name="ñpo">#REF!</definedName>
    <definedName name="O">#REF!</definedName>
    <definedName name="º1">#REF!</definedName>
    <definedName name="o9o9" hidden="1">{"via1",#N/A,TRUE,"general";"via2",#N/A,TRUE,"general";"via3",#N/A,TRUE,"general"}</definedName>
    <definedName name="o9o9_1" hidden="1">{"via1",#N/A,TRUE,"general";"via2",#N/A,TRUE,"general";"via3",#N/A,TRUE,"general"}</definedName>
    <definedName name="OBJ">[30]PRESUPUESTO!$C$10</definedName>
    <definedName name="ObjetivoProyecto">#REF!</definedName>
    <definedName name="objetivospolítica">#REF!</definedName>
    <definedName name="Objeto">#REF!</definedName>
    <definedName name="Obra">#REF!</definedName>
    <definedName name="obras" hidden="1">#REF!</definedName>
    <definedName name="obras1" localSheetId="4">DATE(YEAR(#REF!),MONTH(#REF!)+Payment_Number,DAY(#REF!))</definedName>
    <definedName name="obras1" localSheetId="2">DATE(YEAR([103]!Loan_Start),MONTH([103]!Loan_Start)+Payment_Number,DAY([103]!Loan_Start))</definedName>
    <definedName name="obras1">DATE(YEAR([103]!Loan_Start),MONTH([103]!Loan_Start)+Payment_Number,DAY([103]!Loan_Start))</definedName>
    <definedName name="obras11" hidden="1">#REF!</definedName>
    <definedName name="obras111" localSheetId="4">DATE(YEAR(#REF!),MONTH(#REF!)+Payment_Number,DAY(#REF!))</definedName>
    <definedName name="obras111" localSheetId="2">DATE(YEAR([104]!Loan_Start),MONTH([104]!Loan_Start)+Payment_Number,DAY([104]!Loan_Start))</definedName>
    <definedName name="obras111">DATE(YEAR([104]!Loan_Start),MONTH([104]!Loan_Start)+Payment_Number,DAY([104]!Loan_Start))</definedName>
    <definedName name="observaciones">#REF!</definedName>
    <definedName name="OCD">[12]Tablas!#REF!</definedName>
    <definedName name="OCD1_1">[12]Tablas!#REF!</definedName>
    <definedName name="OCD1_1_1">[12]Tablas!#REF!</definedName>
    <definedName name="OCI">[12]Tablas!#REF!</definedName>
    <definedName name="OCI1_1">[12]Tablas!#REF!</definedName>
    <definedName name="OCI1_1_1">[12]Tablas!#REF!</definedName>
    <definedName name="OCTUBRE" hidden="1">{#N/A,#N/A,FALSE,"orthoflow";#N/A,#N/A,FALSE,"Miscelaneos";#N/A,#N/A,FALSE,"Instrumentacio";#N/A,#N/A,FALSE,"Electrico";#N/A,#N/A,FALSE,"Valv. Seguridad"}</definedName>
    <definedName name="OD">#REF!</definedName>
    <definedName name="OF">#REF!</definedName>
    <definedName name="OFICIAL">#REF!</definedName>
    <definedName name="oiret" hidden="1">{"TAB1",#N/A,TRUE,"GENERAL";"TAB2",#N/A,TRUE,"GENERAL";"TAB3",#N/A,TRUE,"GENERAL";"TAB4",#N/A,TRUE,"GENERAL";"TAB5",#N/A,TRUE,"GENERAL"}</definedName>
    <definedName name="oiret_1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rgrth_1" hidden="1">{"TAB1",#N/A,TRUE,"GENERAL";"TAB2",#N/A,TRUE,"GENERAL";"TAB3",#N/A,TRUE,"GENERAL";"TAB4",#N/A,TRUE,"GENERAL";"TAB5",#N/A,TRUE,"GENERAL"}</definedName>
    <definedName name="OIUOIU" hidden="1">{"via1",#N/A,TRUE,"general";"via2",#N/A,TRUE,"general";"via3",#N/A,TRUE,"general"}</definedName>
    <definedName name="OIUOIU_1" hidden="1">{"via1",#N/A,TRUE,"general";"via2",#N/A,TRUE,"general";"via3",#N/A,TRUE,"general"}</definedName>
    <definedName name="OLE_LINK1">#REF!</definedName>
    <definedName name="OnceThru">0</definedName>
    <definedName name="OÑ">#REF!</definedName>
    <definedName name="oo">#REF!</definedName>
    <definedName name="ooo" hidden="1">{"via1",#N/A,TRUE,"general";"via2",#N/A,TRUE,"general";"via3",#N/A,TRUE,"general"}</definedName>
    <definedName name="ooooiii" hidden="1">{"TAB1",#N/A,TRUE,"GENERAL";"TAB2",#N/A,TRUE,"GENERAL";"TAB3",#N/A,TRUE,"GENERAL";"TAB4",#N/A,TRUE,"GENERAL";"TAB5",#N/A,TRUE,"GENERAL"}</definedName>
    <definedName name="ooooiii_1" hidden="1">{"TAB1",#N/A,TRUE,"GENERAL";"TAB2",#N/A,TRUE,"GENERAL";"TAB3",#N/A,TRUE,"GENERAL";"TAB4",#N/A,TRUE,"GENERAL";"TAB5",#N/A,TRUE,"GENERAL"}</definedName>
    <definedName name="oooos" hidden="1">{"via1",#N/A,TRUE,"general";"via2",#N/A,TRUE,"general";"via3",#N/A,TRUE,"general"}</definedName>
    <definedName name="oooos_1" hidden="1">{"via1",#N/A,TRUE,"general";"via2",#N/A,TRUE,"general";"via3",#N/A,TRUE,"general"}</definedName>
    <definedName name="op">#REF!</definedName>
    <definedName name="opcion">#REF!</definedName>
    <definedName name="Operario">#REF!</definedName>
    <definedName name="OR">#REF!</definedName>
    <definedName name="ORIGEN">#REF!</definedName>
    <definedName name="ORIGINAL" hidden="1">{#N/A,#N/A,FALSE,"orthoflow";#N/A,#N/A,FALSE,"Miscelaneos";#N/A,#N/A,FALSE,"Instrumentacio";#N/A,#N/A,FALSE,"Electrico";#N/A,#N/A,FALSE,"Valv. Seguridad"}</definedName>
    <definedName name="OROZCO" hidden="1">[7]INST!#REF!</definedName>
    <definedName name="ORTROPA">#REF!</definedName>
    <definedName name="os">#REF!</definedName>
    <definedName name="OSCAR">#REF!</definedName>
    <definedName name="OTR">#REF!</definedName>
    <definedName name="OTRO">#REF!</definedName>
    <definedName name="otros">[76]otros!$A$6:$A$1235</definedName>
    <definedName name="OTROS1">#REF!</definedName>
    <definedName name="OUT">#REF!</definedName>
    <definedName name="P">#REF!</definedName>
    <definedName name="P.O">#REF!</definedName>
    <definedName name="P_1">#N/A</definedName>
    <definedName name="P_2">#REF!</definedName>
    <definedName name="P_Yacimiento">#REF!</definedName>
    <definedName name="p0p0" hidden="1">{"via1",#N/A,TRUE,"general";"via2",#N/A,TRUE,"general";"via3",#N/A,TRUE,"general"}</definedName>
    <definedName name="p0p0_1" hidden="1">{"via1",#N/A,TRUE,"general";"via2",#N/A,TRUE,"general";"via3",#N/A,TRUE,"general"}</definedName>
    <definedName name="pa">#N/A</definedName>
    <definedName name="Page">#REF!</definedName>
    <definedName name="Page____1____of____2">#REF!</definedName>
    <definedName name="Panel_Led_Plano_de_18w">#REF!</definedName>
    <definedName name="Parametro_Peso">[62]Tablas!$A$1:$A$65536</definedName>
    <definedName name="Parcial">'[105]acta modelo'!$A$36:$IV$36</definedName>
    <definedName name="PAROUE_CENTENARIO_MUNICIPIO_DE_TAURAMENA">#REF!</definedName>
    <definedName name="PASADORES">#REF!</definedName>
    <definedName name="Pay_Date">#REF!</definedName>
    <definedName name="Pay_Num">#REF!</definedName>
    <definedName name="Payment_Date" localSheetId="4">DATE(YEAR([0]!Loan_Start),MONTH([0]!Loan_Start)+Payment_Number,DAY([0]!Loan_Start))</definedName>
    <definedName name="Payment_Date" localSheetId="2">DATE(YEAR([0]!Loan_Start),MONTH([0]!Loan_Start)+Payment_Number,DAY([0]!Loan_Start))</definedName>
    <definedName name="Payment_Date">DATE(YEAR(Loan_Start),MONTH(Loan_Start)+Payment_Number,DAY(Loan_Start))</definedName>
    <definedName name="Payment_Date1" localSheetId="4">DATE(YEAR(#REF!),MONTH(#REF!)+Payment_Number,DAY(#REF!))</definedName>
    <definedName name="Payment_Date1" localSheetId="2">DATE(YEAR([104]!Loan_Start),MONTH([104]!Loan_Start)+Payment_Number,DAY([104]!Loan_Start))</definedName>
    <definedName name="Payment_Date1">DATE(YEAR([104]!Loan_Start),MONTH([104]!Loan_Start)+Payment_Number,DAY([104]!Loan_Start))</definedName>
    <definedName name="Payment_Needed">"Pago necesario"</definedName>
    <definedName name="PAZ">#REF!</definedName>
    <definedName name="Pb">#REF!</definedName>
    <definedName name="Pd">#REF!</definedName>
    <definedName name="PEDRAPLEN">#REF!</definedName>
    <definedName name="Pegante_pvc">#REF!</definedName>
    <definedName name="PEPE">[0]!ERR</definedName>
    <definedName name="PERFIL_ANGULO_2.5_X_2.5_X_2.44__Cund">#REF!</definedName>
    <definedName name="Perfil_c_120x50mm">#REF!</definedName>
    <definedName name="PERFIL_OMEGA_X_2.44_C_26">#REF!</definedName>
    <definedName name="PERFIL_VIGUETA_PRINCIPAL_X_2.44_Cund">#REF!</definedName>
    <definedName name="Periodo">[48]Hoja1!$C$1</definedName>
    <definedName name="PeriodoPago">'[46]LIQUIDA-NOMINA'!$C$4</definedName>
    <definedName name="PeriodoRepago">#REF!</definedName>
    <definedName name="PeriodoRepagoCCP">#REF!</definedName>
    <definedName name="PERRD">#REF!</definedName>
    <definedName name="PFS">#REF!</definedName>
    <definedName name="PFSS">#REF!</definedName>
    <definedName name="phed">[60]Hoja1!$C$4</definedName>
    <definedName name="phen">[60]Hoja1!$C$5</definedName>
    <definedName name="PI2X2X">#REF!</definedName>
    <definedName name="PI2X2XS">#REF!</definedName>
    <definedName name="Pindis">#REF!</definedName>
    <definedName name="pint">'[85]7422CW00'!#REF!</definedName>
    <definedName name="pintura">'[85]7422CW00'!#REF!</definedName>
    <definedName name="Pintura_esmalte">#REF!</definedName>
    <definedName name="Pintura_Exterior">#REF!</definedName>
    <definedName name="Pintura_Interior_Gl">#REF!</definedName>
    <definedName name="pintyura">[106]STRSUMM0!#REF!</definedName>
    <definedName name="PIP">#REF!</definedName>
    <definedName name="PIR">#REF!</definedName>
    <definedName name="Piscinas">#REF!</definedName>
    <definedName name="Piso">#REF!</definedName>
    <definedName name="pk">#REF!</definedName>
    <definedName name="PKHK" hidden="1">{"TAB1",#N/A,TRUE,"GENERAL";"TAB2",#N/A,TRUE,"GENERAL";"TAB3",#N/A,TRUE,"GENERAL";"TAB4",#N/A,TRUE,"GENERAL";"TAB5",#N/A,TRUE,"GENERAL"}</definedName>
    <definedName name="PKHK_1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kj_1" hidden="1">{"TAB1",#N/A,TRUE,"GENERAL";"TAB2",#N/A,TRUE,"GENERAL";"TAB3",#N/A,TRUE,"GENERAL";"TAB4",#N/A,TRUE,"GENERAL";"TAB5",#N/A,TRUE,"GENERAL"}</definedName>
    <definedName name="pkwsem">#REF!</definedName>
    <definedName name="PLAD" hidden="1">{"TAB1",#N/A,TRUE,"GENERAL";"TAB2",#N/A,TRUE,"GENERAL";"TAB3",#N/A,TRUE,"GENERAL";"TAB4",#N/A,TRUE,"GENERAL";"TAB5",#N/A,TRUE,"GENERAL"}</definedName>
    <definedName name="PLAD_1" hidden="1">{"TAB1",#N/A,TRUE,"GENERAL";"TAB2",#N/A,TRUE,"GENERAL";"TAB3",#N/A,TRUE,"GENERAL";"TAB4",#N/A,TRUE,"GENERAL";"TAB5",#N/A,TRUE,"GENERAL"}</definedName>
    <definedName name="Platinas">#REF!</definedName>
    <definedName name="Plazo">[40]BASES!$E$27</definedName>
    <definedName name="PlazoAIU">#REF!</definedName>
    <definedName name="PLPLUNN" hidden="1">{"TAB1",#N/A,TRUE,"GENERAL";"TAB2",#N/A,TRUE,"GENERAL";"TAB3",#N/A,TRUE,"GENERAL";"TAB4",#N/A,TRUE,"GENERAL";"TAB5",#N/A,TRUE,"GENERAL"}</definedName>
    <definedName name="PLPLUNN_1" hidden="1">{"TAB1",#N/A,TRUE,"GENERAL";"TAB2",#N/A,TRUE,"GENERAL";"TAB3",#N/A,TRUE,"GENERAL";"TAB4",#N/A,TRUE,"GENERAL";"TAB5",#N/A,TRUE,"GENERAL"}</definedName>
    <definedName name="PM">#REF!</definedName>
    <definedName name="PMA">#REF!</definedName>
    <definedName name="PMAS">#REF!</definedName>
    <definedName name="PMP">#REF!</definedName>
    <definedName name="pñ">#REF!</definedName>
    <definedName name="po">#REF!</definedName>
    <definedName name="POCETAS">#REF!</definedName>
    <definedName name="poi">#REF!</definedName>
    <definedName name="POIUP" hidden="1">{"via1",#N/A,TRUE,"general";"via2",#N/A,TRUE,"general";"via3",#N/A,TRUE,"general"}</definedName>
    <definedName name="POIUP_1" hidden="1">{"via1",#N/A,TRUE,"general";"via2",#N/A,TRUE,"general";"via3",#N/A,TRUE,"general"}</definedName>
    <definedName name="POL" hidden="1">{#N/A,#N/A,FALSE,"Hoja1";#N/A,#N/A,FALSE,"Hoja2"}</definedName>
    <definedName name="POO">#REF!</definedName>
    <definedName name="popop" hidden="1">{"via1",#N/A,TRUE,"general";"via2",#N/A,TRUE,"general";"via3",#N/A,TRUE,"general"}</definedName>
    <definedName name="popop_1" hidden="1">{"via1",#N/A,TRUE,"general";"via2",#N/A,TRUE,"general";"via3",#N/A,TRUE,"general"}</definedName>
    <definedName name="popp" hidden="1">{"via1",#N/A,TRUE,"general";"via2",#N/A,TRUE,"general";"via3",#N/A,TRUE,"general"}</definedName>
    <definedName name="popp_1" hidden="1">{"via1",#N/A,TRUE,"general";"via2",#N/A,TRUE,"general";"via3",#N/A,TRUE,"general"}</definedName>
    <definedName name="popu">#REF!</definedName>
    <definedName name="popvds" hidden="1">{"TAB1",#N/A,TRUE,"GENERAL";"TAB2",#N/A,TRUE,"GENERAL";"TAB3",#N/A,TRUE,"GENERAL";"TAB4",#N/A,TRUE,"GENERAL";"TAB5",#N/A,TRUE,"GENERAL"}</definedName>
    <definedName name="popvds_1" hidden="1">{"TAB1",#N/A,TRUE,"GENERAL";"TAB2",#N/A,TRUE,"GENERAL";"TAB3",#N/A,TRUE,"GENERAL";"TAB4",#N/A,TRUE,"GENERAL";"TAB5",#N/A,TRUE,"GENERAL"}</definedName>
    <definedName name="porc">#REF!</definedName>
    <definedName name="PORCE">[41]BASES!$E$26</definedName>
    <definedName name="Porcentaje">#REF!</definedName>
    <definedName name="PORCENTAJE1">#REF!</definedName>
    <definedName name="PORTADA2">'[107]Hoja 1 '!#REF!</definedName>
    <definedName name="POSICION_PRESUP">[11]Tablas!#REF!</definedName>
    <definedName name="POSICIONES">#REF!</definedName>
    <definedName name="pouig" hidden="1">{"via1",#N/A,TRUE,"general";"via2",#N/A,TRUE,"general";"via3",#N/A,TRUE,"general"}</definedName>
    <definedName name="pouig_1" hidden="1">{"via1",#N/A,TRUE,"general";"via2",#N/A,TRUE,"general";"via3",#N/A,TRUE,"general"}</definedName>
    <definedName name="POZO">[62]Tablas!$C$1:$C$65536</definedName>
    <definedName name="pp">#REF!</definedName>
    <definedName name="PPPP" hidden="1">{#N/A,#N/A,FALSE,"orthoflow";#N/A,#N/A,FALSE,"Miscelaneos";#N/A,#N/A,FALSE,"Instrumentacio";#N/A,#N/A,FALSE,"Electrico";#N/A,#N/A,FALSE,"Valv. Seguridad"}</definedName>
    <definedName name="ppppp9" hidden="1">{"via1",#N/A,TRUE,"general";"via2",#N/A,TRUE,"general";"via3",#N/A,TRUE,"general"}</definedName>
    <definedName name="ppppp9_1" hidden="1">{"via1",#N/A,TRUE,"general";"via2",#N/A,TRUE,"general";"via3",#N/A,TRUE,"general"}</definedName>
    <definedName name="pppppd" hidden="1">{"TAB1",#N/A,TRUE,"GENERAL";"TAB2",#N/A,TRUE,"GENERAL";"TAB3",#N/A,TRUE,"GENERAL";"TAB4",#N/A,TRUE,"GENERAL";"TAB5",#N/A,TRUE,"GENERAL"}</definedName>
    <definedName name="pppppd_1" hidden="1">{"TAB1",#N/A,TRUE,"GENERAL";"TAB2",#N/A,TRUE,"GENERAL";"TAB3",#N/A,TRUE,"GENERAL";"TAB4",#N/A,TRUE,"GENERAL";"TAB5",#N/A,TRUE,"GENERAL"}</definedName>
    <definedName name="PPT" hidden="1">#REF!</definedName>
    <definedName name="PPtoNorte">#REF!</definedName>
    <definedName name="pqroj" hidden="1">{"via1",#N/A,TRUE,"general";"via2",#N/A,TRUE,"general";"via3",#N/A,TRUE,"general"}</definedName>
    <definedName name="pqroj_1" hidden="1">{"via1",#N/A,TRUE,"general";"via2",#N/A,TRUE,"general";"via3",#N/A,TRUE,"general"}</definedName>
    <definedName name="Pr">[52]medelo!$D$46</definedName>
    <definedName name="PRE">#REF!</definedName>
    <definedName name="Precio">#REF!</definedName>
    <definedName name="precio2">#REF!</definedName>
    <definedName name="PrecioS">#REF!</definedName>
    <definedName name="PreciosMP">#REF!</definedName>
    <definedName name="PRES">[108]PLAZOLETA!$B$9:$J$153</definedName>
    <definedName name="PREST">#REF!</definedName>
    <definedName name="presu">#REF!</definedName>
    <definedName name="presupuesto">#N/A</definedName>
    <definedName name="PRIMER" hidden="1">{"via1",#N/A,TRUE,"general";"via2",#N/A,TRUE,"general";"via3",#N/A,TRUE,"general"}</definedName>
    <definedName name="PRIMER_1" hidden="1">{"via1",#N/A,TRUE,"general";"via2",#N/A,TRUE,"general";"via3",#N/A,TRUE,"general"}</definedName>
    <definedName name="PRIMERO">'[97]Informe Semanal 1'!$V$43:$W$43</definedName>
    <definedName name="PRIMET" hidden="1">{"TAB1",#N/A,TRUE,"GENERAL";"TAB2",#N/A,TRUE,"GENERAL";"TAB3",#N/A,TRUE,"GENERAL";"TAB4",#N/A,TRUE,"GENERAL";"TAB5",#N/A,TRUE,"GENERAL"}</definedName>
    <definedName name="PRIMET_1" hidden="1">{"TAB1",#N/A,TRUE,"GENERAL";"TAB2",#N/A,TRUE,"GENERAL";"TAB3",#N/A,TRUE,"GENERAL";"TAB4",#N/A,TRUE,"GENERAL";"TAB5",#N/A,TRUE,"GENERAL"}</definedName>
    <definedName name="Princ">#REF!</definedName>
    <definedName name="PRINT_AREA">#N/A</definedName>
    <definedName name="Print_Area_MI">#REF!</definedName>
    <definedName name="Print_Area_Reset">OFFSET(Full_Print,0,0,Last_Row)</definedName>
    <definedName name="Print_Area1">#N/A</definedName>
    <definedName name="PRINT_TITLES">#N/A</definedName>
    <definedName name="PRINT_TITLES_MI">#N/A</definedName>
    <definedName name="PRINT1">'[3]7422CW00'!#REF!</definedName>
    <definedName name="PRINT2">'[3]7422CW00'!#REF!</definedName>
    <definedName name="PRIVADO">#REF!</definedName>
    <definedName name="prn">[60]Hoja1!$C$3</definedName>
    <definedName name="prnf">[60]Hoja1!$C$6</definedName>
    <definedName name="ProbRange">0</definedName>
    <definedName name="ProbRangeMit">0</definedName>
    <definedName name="PROC">#REF!</definedName>
    <definedName name="PROCEDIM_SELECC">#REF!</definedName>
    <definedName name="PROCESO">#REF!</definedName>
    <definedName name="PRODUCTO">#REF!</definedName>
    <definedName name="Prof">#REF!</definedName>
    <definedName name="PROFESIONAL">#REF!</definedName>
    <definedName name="PrOfic">[40]BASES!$B$31</definedName>
    <definedName name="PROG" hidden="1">#REF!</definedName>
    <definedName name="PROGDES">#REF!</definedName>
    <definedName name="Programa">#REF!</definedName>
    <definedName name="PROGRAMADO">#REF!</definedName>
    <definedName name="programainv">[0]!ERR</definedName>
    <definedName name="programainv_10">#N/A</definedName>
    <definedName name="programainv_3">#N/A</definedName>
    <definedName name="programainv_4">#N/A</definedName>
    <definedName name="programainv_5">#N/A</definedName>
    <definedName name="programainv_6">#N/A</definedName>
    <definedName name="programainv_7">#N/A</definedName>
    <definedName name="programainv_8">#N/A</definedName>
    <definedName name="programainv_9">#N/A</definedName>
    <definedName name="Proponente">#REF!</definedName>
    <definedName name="PROY">#REF!</definedName>
    <definedName name="PROYECTO___LICITACION_PUBLICA_SAT___02___97__LP">#REF!</definedName>
    <definedName name="PROYECTO___UNIDAD_BASICA_CIUDAD_BOLIVAR">#REF!</definedName>
    <definedName name="PRUE" hidden="1">{#N/A,#N/A,FALSE,"Hoja1";#N/A,#N/A,FALSE,"Hoja2"}</definedName>
    <definedName name="PRUEBA" localSheetId="2">[109]!absc</definedName>
    <definedName name="PRUEBA">[109]!absc</definedName>
    <definedName name="prueba1" localSheetId="2">[109]!absc</definedName>
    <definedName name="prueba1">[109]!absc</definedName>
    <definedName name="PRUEBA2">#REF!</definedName>
    <definedName name="PRUEBAS">#REF!</definedName>
    <definedName name="ps">#REF!</definedName>
    <definedName name="PSAL">#REF!</definedName>
    <definedName name="PSC">#REF!</definedName>
    <definedName name="PSCS">#REF!</definedName>
    <definedName name="PSDL">#REF!</definedName>
    <definedName name="PSTRESS_RELIEVI">#REF!</definedName>
    <definedName name="pt">#N/A</definedName>
    <definedName name="PTAR" hidden="1">{#N/A,#N/A,FALSE,"Estatico";#N/A,#N/A,FALSE,"Tuberia";#N/A,#N/A,FALSE,"Instrumentación";#N/A,#N/A,FALSE,"Mecanica";#N/A,#N/A,FALSE,"Electrico";#N/A,#N/A,FALSE,"Ofic.Civiles"}</definedName>
    <definedName name="ptope" hidden="1">{"TAB1",#N/A,TRUE,"GENERAL";"TAB2",#N/A,TRUE,"GENERAL";"TAB3",#N/A,TRUE,"GENERAL";"TAB4",#N/A,TRUE,"GENERAL";"TAB5",#N/A,TRUE,"GENERAL"}</definedName>
    <definedName name="ptope_1" hidden="1">{"TAB1",#N/A,TRUE,"GENERAL";"TAB2",#N/A,TRUE,"GENERAL";"TAB3",#N/A,TRUE,"GENERAL";"TAB4",#N/A,TRUE,"GENERAL";"TAB5",#N/A,TRUE,"GENERAL"}</definedName>
    <definedName name="ptopes" hidden="1">{"via1",#N/A,TRUE,"general";"via2",#N/A,TRUE,"general";"via3",#N/A,TRUE,"general"}</definedName>
    <definedName name="ptopes_1" hidden="1">{"via1",#N/A,TRUE,"general";"via2",#N/A,TRUE,"general";"via3",#N/A,TRUE,"general"}</definedName>
    <definedName name="PUENTE">#REF!</definedName>
    <definedName name="PUENTES">#REF!</definedName>
    <definedName name="Puerta_Ventana">#REF!</definedName>
    <definedName name="PUL" hidden="1">{#N/A,#N/A,FALSE,"Hoja1";#N/A,#N/A,FALSE,"Hoja2"}</definedName>
    <definedName name="Puntilla_x_500gr">#REF!</definedName>
    <definedName name="PUTUMAYO">#REF!</definedName>
    <definedName name="PW">#REF!</definedName>
    <definedName name="Pwf">'[110]ORITO 02 '!$A$12</definedName>
    <definedName name="Pwf_actual">'[110]ORITO 02 '!$E$6</definedName>
    <definedName name="Pwf_i">[52]medelo!$A$66:$A$83</definedName>
    <definedName name="Pwf_min">'[110]ORITO 02 '!$E$8</definedName>
    <definedName name="Pwfd">#REF!</definedName>
    <definedName name="Q">#REF!</definedName>
    <definedName name="q_1" hidden="1">{"via1",#N/A,TRUE,"general";"via2",#N/A,TRUE,"general";"via3",#N/A,TRUE,"general"}</definedName>
    <definedName name="Q_actual">'[110]ORITO 02 '!$E$7</definedName>
    <definedName name="Q_BRUTO">#REF!</definedName>
    <definedName name="q1q1q" hidden="1">{"via1",#N/A,TRUE,"general";"via2",#N/A,TRUE,"general";"via3",#N/A,TRUE,"general"}</definedName>
    <definedName name="q1q1q_1" hidden="1">{"via1",#N/A,TRUE,"general";"via2",#N/A,TRUE,"general";"via3",#N/A,TRUE,"general"}</definedName>
    <definedName name="qaedtguj" hidden="1">{"via1",#N/A,TRUE,"general";"via2",#N/A,TRUE,"general";"via3",#N/A,TRUE,"general"}</definedName>
    <definedName name="qaedtguj_1" hidden="1">{"via1",#N/A,TRUE,"general";"via2",#N/A,TRUE,"general";"via3",#N/A,TRUE,"general"}</definedName>
    <definedName name="QAQSWS" hidden="1">{"via1",#N/A,TRUE,"general";"via2",#N/A,TRUE,"general";"via3",#N/A,TRUE,"general"}</definedName>
    <definedName name="QAQSWS_1" hidden="1">{"via1",#N/A,TRUE,"general";"via2",#N/A,TRUE,"general";"via3",#N/A,TRUE,"general"}</definedName>
    <definedName name="qaqwwxcr" hidden="1">{"via1",#N/A,TRUE,"general";"via2",#N/A,TRUE,"general";"via3",#N/A,TRUE,"general"}</definedName>
    <definedName name="qaqwwxcr_1" hidden="1">{"via1",#N/A,TRUE,"general";"via2",#N/A,TRUE,"general";"via3",#N/A,TRUE,"general"}</definedName>
    <definedName name="qaz">#REF!</definedName>
    <definedName name="QE">#REF!</definedName>
    <definedName name="QE_TE">#REF!</definedName>
    <definedName name="qedcd" hidden="1">{"via1",#N/A,TRUE,"general";"via2",#N/A,TRUE,"general";"via3",#N/A,TRUE,"general"}</definedName>
    <definedName name="qedcd_1" hidden="1">{"via1",#N/A,TRUE,"general";"via2",#N/A,TRUE,"general";"via3",#N/A,TRUE,"general"}</definedName>
    <definedName name="qeqewe" hidden="1">{"TAB1",#N/A,TRUE,"GENERAL";"TAB2",#N/A,TRUE,"GENERAL";"TAB3",#N/A,TRUE,"GENERAL";"TAB4",#N/A,TRUE,"GENERAL";"TAB5",#N/A,TRUE,"GENERAL"}</definedName>
    <definedName name="qeqewe_1" hidden="1">{"TAB1",#N/A,TRUE,"GENERAL";"TAB2",#N/A,TRUE,"GENERAL";"TAB3",#N/A,TRUE,"GENERAL";"TAB4",#N/A,TRUE,"GENERAL";"TAB5",#N/A,TRUE,"GENERAL"}</definedName>
    <definedName name="qewj" hidden="1">{"via1",#N/A,TRUE,"general";"via2",#N/A,TRUE,"general";"via3",#N/A,TRUE,"general"}</definedName>
    <definedName name="qewj_1" hidden="1">{"via1",#N/A,TRUE,"general";"via2",#N/A,TRUE,"general";"via3",#N/A,TRUE,"general"}</definedName>
    <definedName name="QI">#REF!</definedName>
    <definedName name="QI_TI">#REF!</definedName>
    <definedName name="Qmax">[52]medelo!$B$63</definedName>
    <definedName name="QN">#REF!</definedName>
    <definedName name="QN_QI">#REF!</definedName>
    <definedName name="QNS">#REF!</definedName>
    <definedName name="qq">#REF!</definedName>
    <definedName name="QQQ" localSheetId="4">DATE(YEAR([0]!Loan_Start),MONTH([0]!Loan_Start)+Payment_Number,DAY([0]!Loan_Start))</definedName>
    <definedName name="QQQ" localSheetId="2">DATE(YEAR([0]!Loan_Start),MONTH([0]!Loan_Start)+Payment_Number,DAY([0]!Loan_Start))</definedName>
    <definedName name="QQQ">DATE(YEAR([0]!Loan_Start),MONTH([0]!Loan_Start)+Payment_Number,DAY([0]!Loan_Start))</definedName>
    <definedName name="QQQQ">#REF!</definedName>
    <definedName name="qqqqqw" hidden="1">{"via1",#N/A,TRUE,"general";"via2",#N/A,TRUE,"general";"via3",#N/A,TRUE,"general"}</definedName>
    <definedName name="qqqqqw_1" hidden="1">{"via1",#N/A,TRUE,"general";"via2",#N/A,TRUE,"general";"via3",#N/A,TRUE,"general"}</definedName>
    <definedName name="QS">#REF!</definedName>
    <definedName name="Qt">'[110]ORITO 02 '!$E$9</definedName>
    <definedName name="QTIES">#REF!</definedName>
    <definedName name="QTY">#REF!</definedName>
    <definedName name="qw" hidden="1">{"via1",#N/A,TRUE,"general";"via2",#N/A,TRUE,"general";"via3",#N/A,TRUE,"general"}</definedName>
    <definedName name="qw_1" hidden="1">{"via1",#N/A,TRUE,"general";"via2",#N/A,TRUE,"general";"via3",#N/A,TRUE,"general"}</definedName>
    <definedName name="qwd">#REF!</definedName>
    <definedName name="qwdas2" hidden="1">{"via1",#N/A,TRUE,"general";"via2",#N/A,TRUE,"general";"via3",#N/A,TRUE,"general"}</definedName>
    <definedName name="qwdas2_1" hidden="1">{"via1",#N/A,TRUE,"general";"via2",#N/A,TRUE,"general";"via3",#N/A,TRUE,"general"}</definedName>
    <definedName name="QWE">#REF!</definedName>
    <definedName name="QWEE">#REF!</definedName>
    <definedName name="qweqe" hidden="1">{"TAB1",#N/A,TRUE,"GENERAL";"TAB2",#N/A,TRUE,"GENERAL";"TAB3",#N/A,TRUE,"GENERAL";"TAB4",#N/A,TRUE,"GENERAL";"TAB5",#N/A,TRUE,"GENERAL"}</definedName>
    <definedName name="qweqe_1" hidden="1">{"TAB1",#N/A,TRUE,"GENERAL";"TAB2",#N/A,TRUE,"GENERAL";"TAB3",#N/A,TRUE,"GENERAL";"TAB4",#N/A,TRUE,"GENERAL";"TAB5",#N/A,TRUE,"GENERAL"}</definedName>
    <definedName name="QWERTY">[0]!ERR</definedName>
    <definedName name="qwewertet" hidden="1">{#N/A,#N/A,TRUE,"1842CWN0"}</definedName>
    <definedName name="qwqwqwj" hidden="1">{"TAB1",#N/A,TRUE,"GENERAL";"TAB2",#N/A,TRUE,"GENERAL";"TAB3",#N/A,TRUE,"GENERAL";"TAB4",#N/A,TRUE,"GENERAL";"TAB5",#N/A,TRUE,"GENERAL"}</definedName>
    <definedName name="qwqwqwj_1" hidden="1">{"TAB1",#N/A,TRUE,"GENERAL";"TAB2",#N/A,TRUE,"GENERAL";"TAB3",#N/A,TRUE,"GENERAL";"TAB4",#N/A,TRUE,"GENERAL";"TAB5",#N/A,TRUE,"GENERAL"}</definedName>
    <definedName name="R._SECO">#REF!</definedName>
    <definedName name="R_1">#REF!</definedName>
    <definedName name="R_2">#REF!</definedName>
    <definedName name="R_3">#REF!</definedName>
    <definedName name="R_4">#REF!</definedName>
    <definedName name="R_5">#REF!</definedName>
    <definedName name="R_6">#REF!</definedName>
    <definedName name="R_7">#REF!</definedName>
    <definedName name="R_c">#REF!</definedName>
    <definedName name="RA">#REF!</definedName>
    <definedName name="radios">#REF!</definedName>
    <definedName name="RAN">#REF!</definedName>
    <definedName name="Rana_o_canguro">#REF!</definedName>
    <definedName name="RANGO_FECHA">#REF!</definedName>
    <definedName name="RANS">#REF!</definedName>
    <definedName name="Rates">#REF!</definedName>
    <definedName name="RBG">#REF!</definedName>
    <definedName name="RD">#REF!</definedName>
    <definedName name="RDN">#REF!</definedName>
    <definedName name="rdq">#REF!</definedName>
    <definedName name="rds">#REF!</definedName>
    <definedName name="RE">#N/A</definedName>
    <definedName name="Reactores">#REF!</definedName>
    <definedName name="Recall_2">'[102] ASR+Nafta'!$E$9:$E$21</definedName>
    <definedName name="Recall_3">'[102]Todos+Nafta'!$E$9:$E$21</definedName>
    <definedName name="RECB200a">#REF!</definedName>
    <definedName name="RECB200aS">#REF!</definedName>
    <definedName name="RECB400a">#REF!</definedName>
    <definedName name="RECB400aS">#REF!</definedName>
    <definedName name="Recorder">#REF!</definedName>
    <definedName name="RECURSO">#REF!</definedName>
    <definedName name="recursos">[111]RECURSOS!$A$8:$A$204</definedName>
    <definedName name="RED">#REF!</definedName>
    <definedName name="REG">#REF!</definedName>
    <definedName name="rege" hidden="1">{"TAB1",#N/A,TRUE,"GENERAL";"TAB2",#N/A,TRUE,"GENERAL";"TAB3",#N/A,TRUE,"GENERAL";"TAB4",#N/A,TRUE,"GENERAL";"TAB5",#N/A,TRUE,"GENERAL"}</definedName>
    <definedName name="rege_1" hidden="1">{"TAB1",#N/A,TRUE,"GENERAL";"TAB2",#N/A,TRUE,"GENERAL";"TAB3",#N/A,TRUE,"GENERAL";"TAB4",#N/A,TRUE,"GENERAL";"TAB5",#N/A,TRUE,"GENERAL"}</definedName>
    <definedName name="REGIMEN_CONTRAT">[101]Tablas!$M$6:$M$8</definedName>
    <definedName name="REGIONAL">[101]Tablas!$I$6:$I$10</definedName>
    <definedName name="RegistroCoordinador">#REF!</definedName>
    <definedName name="regresd" hidden="1">{"TAB1",#N/A,TRUE,"GENERAL";"TAB2",#N/A,TRUE,"GENERAL";"TAB3",#N/A,TRUE,"GENERAL";"TAB4",#N/A,TRUE,"GENERAL";"TAB5",#N/A,TRUE,"GENERAL"}</definedName>
    <definedName name="regresd_1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gthio_1" hidden="1">{"TAB1",#N/A,TRUE,"GENERAL";"TAB2",#N/A,TRUE,"GENERAL";"TAB3",#N/A,TRUE,"GENERAL";"TAB4",#N/A,TRUE,"GENERAL";"TAB5",#N/A,TRUE,"GENERAL"}</definedName>
    <definedName name="REGULAR">#REF!</definedName>
    <definedName name="REICIO">[0]!ERR</definedName>
    <definedName name="REICIO_10">#N/A</definedName>
    <definedName name="REICIO_3">#N/A</definedName>
    <definedName name="REICIO_4">#N/A</definedName>
    <definedName name="REICIO_5">#N/A</definedName>
    <definedName name="REICIO_6">#N/A</definedName>
    <definedName name="REICIO_7">#N/A</definedName>
    <definedName name="REICIO_8">#N/A</definedName>
    <definedName name="REICIO_9">#N/A</definedName>
    <definedName name="Reimbursement">"Reembolso"</definedName>
    <definedName name="reinicio">[0]!ERR</definedName>
    <definedName name="reinicio_10">#N/A</definedName>
    <definedName name="reinicio_3">#N/A</definedName>
    <definedName name="reinicio_4">#N/A</definedName>
    <definedName name="reinicio_5">#N/A</definedName>
    <definedName name="reinicio_6">#N/A</definedName>
    <definedName name="reinicio_7">#N/A</definedName>
    <definedName name="reinicio_8">#N/A</definedName>
    <definedName name="reinicio_9">#N/A</definedName>
    <definedName name="REJHE" hidden="1">{"via1",#N/A,TRUE,"general";"via2",#N/A,TRUE,"general";"via3",#N/A,TRUE,"general"}</definedName>
    <definedName name="REJHE_1" hidden="1">{"via1",#N/A,TRUE,"general";"via2",#N/A,TRUE,"general";"via3",#N/A,TRUE,"general"}</definedName>
    <definedName name="rell">#REF!</definedName>
    <definedName name="rell_matbanco">#REF!</definedName>
    <definedName name="RELLENO">#REF!</definedName>
    <definedName name="RELLG">#REF!</definedName>
    <definedName name="remanentes">'[32]Reservas de Petróleo'!$A$2,'[32]Reservas de Petróleo'!$A$1,'[32]Reservas de Petróleo'!$D$4,'[32]Reservas de Petróleo'!$H$1:$H$65536</definedName>
    <definedName name="rendimiento">#REF!</definedName>
    <definedName name="RENDIMIENTO____CARGA">#REF!</definedName>
    <definedName name="REP">#REF!</definedName>
    <definedName name="replegal">#REF!</definedName>
    <definedName name="REPROGRAMACION">#REF!</definedName>
    <definedName name="REPXXX">#REF!</definedName>
    <definedName name="Requerimiento">#REF!</definedName>
    <definedName name="Requerimientos">#REF!</definedName>
    <definedName name="rer" hidden="1">{"via1",#N/A,TRUE,"general";"via2",#N/A,TRUE,"general";"via3",#N/A,TRUE,"general"}</definedName>
    <definedName name="rer_1" hidden="1">{"via1",#N/A,TRUE,"general";"via2",#N/A,TRUE,"general";"via3",#N/A,TRUE,"general"}</definedName>
    <definedName name="rererw" hidden="1">{"TAB1",#N/A,TRUE,"GENERAL";"TAB2",#N/A,TRUE,"GENERAL";"TAB3",#N/A,TRUE,"GENERAL";"TAB4",#N/A,TRUE,"GENERAL";"TAB5",#N/A,TRUE,"GENERAL"}</definedName>
    <definedName name="rererw_1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g_1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rrrrw_1" hidden="1">{"TAB1",#N/A,TRUE,"GENERAL";"TAB2",#N/A,TRUE,"GENERAL";"TAB3",#N/A,TRUE,"GENERAL";"TAB4",#N/A,TRUE,"GENERAL";"TAB5",#N/A,TRUE,"GENERAL"}</definedName>
    <definedName name="RES">#REF!</definedName>
    <definedName name="res_amazonas">#REF!</definedName>
    <definedName name="res_antioquia">#REF!</definedName>
    <definedName name="res_arauca">#REF!</definedName>
    <definedName name="res_boyacá">#REF!</definedName>
    <definedName name="res_caldas">#REF!</definedName>
    <definedName name="res_caquetá">#REF!</definedName>
    <definedName name="res_casanare">#REF!</definedName>
    <definedName name="res_cauca">#REF!</definedName>
    <definedName name="res_cesar">#REF!</definedName>
    <definedName name="res_chocó">#REF!</definedName>
    <definedName name="res_córdoba">#REF!</definedName>
    <definedName name="res_guainía">#REF!</definedName>
    <definedName name="res_guajira">#REF!</definedName>
    <definedName name="res_guaviare">#REF!</definedName>
    <definedName name="res_huila">#REF!</definedName>
    <definedName name="res_magdalena">#REF!</definedName>
    <definedName name="res_meta">#REF!</definedName>
    <definedName name="res_nariño">#REF!</definedName>
    <definedName name="res_ntesantander">#REF!</definedName>
    <definedName name="res_putumayo">#REF!</definedName>
    <definedName name="res_risaralda">#REF!</definedName>
    <definedName name="res_santander">#REF!</definedName>
    <definedName name="res_sucre">#REF!</definedName>
    <definedName name="res_tolima">#REF!</definedName>
    <definedName name="res_valle">#REF!</definedName>
    <definedName name="res_vaupés">#REF!</definedName>
    <definedName name="res_vichada">#REF!</definedName>
    <definedName name="residente">#REF!</definedName>
    <definedName name="Resistividad">#REF!</definedName>
    <definedName name="RESU">#REF!</definedName>
    <definedName name="resu8" localSheetId="2">[9]!resu8</definedName>
    <definedName name="resu8">[9]!resu8</definedName>
    <definedName name="resufi">#REF!</definedName>
    <definedName name="resufi1">#REF!</definedName>
    <definedName name="resul">#REF!</definedName>
    <definedName name="resumen">#REF!</definedName>
    <definedName name="resumen_final">#REF!</definedName>
    <definedName name="resumen_final1">#REF!</definedName>
    <definedName name="resumen1">#REF!</definedName>
    <definedName name="Ret0.075">#REF!</definedName>
    <definedName name="Ret0.15">#REF!</definedName>
    <definedName name="Ret0.3">#REF!</definedName>
    <definedName name="ret0.425">#REF!</definedName>
    <definedName name="Ret0.6">#REF!</definedName>
    <definedName name="Ret1.18">#REF!</definedName>
    <definedName name="Ret2.00">#REF!</definedName>
    <definedName name="Ret2.36">#REF!</definedName>
    <definedName name="Ret37.5">#REF!</definedName>
    <definedName name="Ret4.75">#REF!</definedName>
    <definedName name="Ret9.5">#REF!</definedName>
    <definedName name="Rete_63">#REF!</definedName>
    <definedName name="reten">#REF!</definedName>
    <definedName name="Retenc">[40]BASES!$E$31</definedName>
    <definedName name="retro1">#REF!</definedName>
    <definedName name="RETTRE" hidden="1">{"via1",#N/A,TRUE,"general";"via2",#N/A,TRUE,"general";"via3",#N/A,TRUE,"general"}</definedName>
    <definedName name="RETTRE_1" hidden="1">{"via1",#N/A,TRUE,"general";"via2",#N/A,TRUE,"general";"via3",#N/A,TRUE,"general"}</definedName>
    <definedName name="rety" hidden="1">{"TAB1",#N/A,TRUE,"GENERAL";"TAB2",#N/A,TRUE,"GENERAL";"TAB3",#N/A,TRUE,"GENERAL";"TAB4",#N/A,TRUE,"GENERAL";"TAB5",#N/A,TRUE,"GENERAL"}</definedName>
    <definedName name="rety_1" hidden="1">{"TAB1",#N/A,TRUE,"GENERAL";"TAB2",#N/A,TRUE,"GENERAL";"TAB3",#N/A,TRUE,"GENERAL";"TAB4",#N/A,TRUE,"GENERAL";"TAB5",#N/A,TRUE,"GENERAL"}</definedName>
    <definedName name="REUMEN">#REF!</definedName>
    <definedName name="revipre">#REF!</definedName>
    <definedName name="REVISIÓN">#REF!</definedName>
    <definedName name="rewfreg" hidden="1">{"via1",#N/A,TRUE,"general";"via2",#N/A,TRUE,"general";"via3",#N/A,TRUE,"general"}</definedName>
    <definedName name="rewfreg_1" hidden="1">{"via1",#N/A,TRUE,"general";"via2",#N/A,TRUE,"general";"via3",#N/A,TRUE,"general"}</definedName>
    <definedName name="rewr" hidden="1">{"via1",#N/A,TRUE,"general";"via2",#N/A,TRUE,"general";"via3",#N/A,TRUE,"general"}</definedName>
    <definedName name="rewr_1" hidden="1">{"via1",#N/A,TRUE,"general";"via2",#N/A,TRUE,"general";"via3",#N/A,TRUE,"general"}</definedName>
    <definedName name="REWWER" hidden="1">{"TAB1",#N/A,TRUE,"GENERAL";"TAB2",#N/A,TRUE,"GENERAL";"TAB3",#N/A,TRUE,"GENERAL";"TAB4",#N/A,TRUE,"GENERAL";"TAB5",#N/A,TRUE,"GENERAL"}</definedName>
    <definedName name="REWWER_1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poi_1" hidden="1">{"TAB1",#N/A,TRUE,"GENERAL";"TAB2",#N/A,TRUE,"GENERAL";"TAB3",#N/A,TRUE,"GENERAL";"TAB4",#N/A,TRUE,"GENERAL";"TAB5",#N/A,TRUE,"GENERAL"}</definedName>
    <definedName name="reyety" hidden="1">{"via1",#N/A,TRUE,"general";"via2",#N/A,TRUE,"general";"via3",#N/A,TRUE,"general"}</definedName>
    <definedName name="reyety_1" hidden="1">{"via1",#N/A,TRUE,"general";"via2",#N/A,TRUE,"general";"via3",#N/A,TRUE,"general"}</definedName>
    <definedName name="reyty" hidden="1">{"via1",#N/A,TRUE,"general";"via2",#N/A,TRUE,"general";"via3",#N/A,TRUE,"general"}</definedName>
    <definedName name="reyty_1" hidden="1">{"via1",#N/A,TRUE,"general";"via2",#N/A,TRUE,"general";"via3",#N/A,TRUE,"general"}</definedName>
    <definedName name="reyyt" hidden="1">{"via1",#N/A,TRUE,"general";"via2",#N/A,TRUE,"general";"via3",#N/A,TRUE,"general"}</definedName>
    <definedName name="reyyt_1" hidden="1">{"via1",#N/A,TRUE,"general";"via2",#N/A,TRUE,"general";"via3",#N/A,TRUE,"general"}</definedName>
    <definedName name="RFEMER">#REF!</definedName>
    <definedName name="rfhnhjyu" hidden="1">{"TAB1",#N/A,TRUE,"GENERAL";"TAB2",#N/A,TRUE,"GENERAL";"TAB3",#N/A,TRUE,"GENERAL";"TAB4",#N/A,TRUE,"GENERAL";"TAB5",#N/A,TRUE,"GENERAL"}</definedName>
    <definedName name="rfhnhjyu_1" hidden="1">{"TAB1",#N/A,TRUE,"GENERAL";"TAB2",#N/A,TRUE,"GENERAL";"TAB3",#N/A,TRUE,"GENERAL";"TAB4",#N/A,TRUE,"GENERAL";"TAB5",#N/A,TRUE,"GENERAL"}</definedName>
    <definedName name="rfref">#REF!</definedName>
    <definedName name="rfrf" hidden="1">{"via1",#N/A,TRUE,"general";"via2",#N/A,TRUE,"general";"via3",#N/A,TRUE,"general"}</definedName>
    <definedName name="rfrf_1" hidden="1">{"via1",#N/A,TRUE,"general";"via2",#N/A,TRUE,"general";"via3",#N/A,TRUE,"general"}</definedName>
    <definedName name="RFV">#REF!</definedName>
    <definedName name="RG">#REF!</definedName>
    <definedName name="rge" hidden="1">{"via1",#N/A,TRUE,"general";"via2",#N/A,TRUE,"general";"via3",#N/A,TRUE,"general"}</definedName>
    <definedName name="rge_1" hidden="1">{"via1",#N/A,TRUE,"general";"via2",#N/A,TRUE,"general";"via3",#N/A,TRUE,"general"}</definedName>
    <definedName name="rgegg" hidden="1">{"via1",#N/A,TRUE,"general";"via2",#N/A,TRUE,"general";"via3",#N/A,TRUE,"general"}</definedName>
    <definedName name="rgegg_1" hidden="1">{"via1",#N/A,TRUE,"general";"via2",#N/A,TRUE,"general";"via3",#N/A,TRUE,"general"}</definedName>
    <definedName name="RGERTRETERTGERGTERG">#REF!</definedName>
    <definedName name="rhh" hidden="1">{"TAB1",#N/A,TRUE,"GENERAL";"TAB2",#N/A,TRUE,"GENERAL";"TAB3",#N/A,TRUE,"GENERAL";"TAB4",#N/A,TRUE,"GENERAL";"TAB5",#N/A,TRUE,"GENERAL"}</definedName>
    <definedName name="rhh_1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rtd_1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htry_1" hidden="1">{"TAB1",#N/A,TRUE,"GENERAL";"TAB2",#N/A,TRUE,"GENERAL";"TAB3",#N/A,TRUE,"GENERAL";"TAB4",#N/A,TRUE,"GENERAL";"TAB5",#N/A,TRUE,"GENERAL"}</definedName>
    <definedName name="RICARDO">#REF!,#REF!,#REF!,#REF!,#REF!,#REF!,#REF!,#REF!,#REF!</definedName>
    <definedName name="RID">[112]Ingenieria!#REF!</definedName>
    <definedName name="RiskAfterSimMacro" hidden="1">""</definedName>
    <definedName name="RiskBeforeRecalcMacro" hidden="1">""</definedName>
    <definedName name="RiskBeforeSimMacro" hidden="1">""</definedName>
    <definedName name="RiskCollectDistributionSamples" hidden="1">2</definedName>
    <definedName name="RiskFixedSeed" hidden="1">1</definedName>
    <definedName name="RiskHasSettings" hidden="1">5</definedName>
    <definedName name="RiskMinimizeOnStart" hidden="1">FALSE</definedName>
    <definedName name="RiskMonitorConvergence" hidden="1">FALSE</definedName>
    <definedName name="RiskMultipleCPUSupportEnabled" hidden="1">TRUE</definedName>
    <definedName name="RiskNumIterations" hidden="1">10000</definedName>
    <definedName name="RiskNumSimulations" hidden="1">1</definedName>
    <definedName name="RiskPauseOnError" hidden="1">FALSE</definedName>
    <definedName name="RiskRunAfterRecalcMacro" hidden="1">FALSE</definedName>
    <definedName name="RiskRunAfterSimMacro" hidden="1">FALSE</definedName>
    <definedName name="RiskRunBeforeRecalcMacro" hidden="1">FALSE</definedName>
    <definedName name="RiskRunBeforeSimMacro" hidden="1">FALSE</definedName>
    <definedName name="RiskSamplingType" hidden="1">2</definedName>
    <definedName name="RiskStandardRecalc" hidden="1">1</definedName>
    <definedName name="RiskUpdateDisplay" hidden="1">FALSE</definedName>
    <definedName name="RiskUseDifferentSeedForEachSim" hidden="1">FALSE</definedName>
    <definedName name="RiskUseFixedSeed" hidden="1">FALSE</definedName>
    <definedName name="RiskUseMultipleCPUs" hidden="1">TRUE</definedName>
    <definedName name="RISP">'[3]7422CW00'!#REF!</definedName>
    <definedName name="rj" hidden="1">{"TAB1",#N/A,TRUE,"GENERAL";"TAB2",#N/A,TRUE,"GENERAL";"TAB3",#N/A,TRUE,"GENERAL";"TAB4",#N/A,TRUE,"GENERAL";"TAB5",#N/A,TRUE,"GENERAL"}</definedName>
    <definedName name="rj_1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jth_1" hidden="1">{"TAB1",#N/A,TRUE,"GENERAL";"TAB2",#N/A,TRUE,"GENERAL";"TAB3",#N/A,TRUE,"GENERAL";"TAB4",#N/A,TRUE,"GENERAL";"TAB5",#N/A,TRUE,"GENERAL"}</definedName>
    <definedName name="rjy" hidden="1">{"via1",#N/A,TRUE,"general";"via2",#N/A,TRUE,"general";"via3",#N/A,TRUE,"general"}</definedName>
    <definedName name="rjy_1" hidden="1">{"via1",#N/A,TRUE,"general";"via2",#N/A,TRUE,"general";"via3",#N/A,TRUE,"general"}</definedName>
    <definedName name="rkjyk" hidden="1">{"TAB1",#N/A,TRUE,"GENERAL";"TAB2",#N/A,TRUE,"GENERAL";"TAB3",#N/A,TRUE,"GENERAL";"TAB4",#N/A,TRUE,"GENERAL";"TAB5",#N/A,TRUE,"GENERAL"}</definedName>
    <definedName name="rkjyk_1" hidden="1">{"TAB1",#N/A,TRUE,"GENERAL";"TAB2",#N/A,TRUE,"GENERAL";"TAB3",#N/A,TRUE,"GENERAL";"TAB4",#N/A,TRUE,"GENERAL";"TAB5",#N/A,TRUE,"GENERAL"}</definedName>
    <definedName name="rkru" hidden="1">{"via1",#N/A,TRUE,"general";"via2",#N/A,TRUE,"general";"via3",#N/A,TRUE,"general"}</definedName>
    <definedName name="rkru_1" hidden="1">{"via1",#N/A,TRUE,"general";"via2",#N/A,TRUE,"general";"via3",#N/A,TRUE,"general"}</definedName>
    <definedName name="rky" hidden="1">{"TAB1",#N/A,TRUE,"GENERAL";"TAB2",#N/A,TRUE,"GENERAL";"TAB3",#N/A,TRUE,"GENERAL";"TAB4",#N/A,TRUE,"GENERAL";"TAB5",#N/A,TRUE,"GENERAL"}</definedName>
    <definedName name="rky_1" hidden="1">{"TAB1",#N/A,TRUE,"GENERAL";"TAB2",#N/A,TRUE,"GENERAL";"TAB3",#N/A,TRUE,"GENERAL";"TAB4",#N/A,TRUE,"GENERAL";"TAB5",#N/A,TRUE,"GENERAL"}</definedName>
    <definedName name="rl">#REF!</definedName>
    <definedName name="rlo">#REF!</definedName>
    <definedName name="rm">#REF!</definedName>
    <definedName name="rme">#REF!</definedName>
    <definedName name="RMS">[15]APU!$J$5676</definedName>
    <definedName name="rnf">[60]Datos!$D$12</definedName>
    <definedName name="rñ">#REF!</definedName>
    <definedName name="Ro">#REF!,#REF!,#REF!</definedName>
    <definedName name="RPF">#REF!</definedName>
    <definedName name="rpld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RPPF">#REF!</definedName>
    <definedName name="RPR">#REF!</definedName>
    <definedName name="rr">[0]!ERR</definedName>
    <definedName name="rr_10">#N/A</definedName>
    <definedName name="rr_3">#N/A</definedName>
    <definedName name="rr_4">#N/A</definedName>
    <definedName name="rr_5">#N/A</definedName>
    <definedName name="rr_6">#N/A</definedName>
    <definedName name="rr_7">#N/A</definedName>
    <definedName name="rr_8">#N/A</definedName>
    <definedName name="rr_9">#N/A</definedName>
    <definedName name="RRG">#REF!</definedName>
    <definedName name="rrr" hidden="1">{"via1",#N/A,TRUE,"general";"via2",#N/A,TRUE,"general";"via3",#N/A,TRUE,"general"}</definedName>
    <definedName name="rrr_1" hidden="1">{"via1",#N/A,TRUE,"general";"via2",#N/A,TRUE,"general";"via3",#N/A,TRUE,"general"}</definedName>
    <definedName name="rrrr">'[113]Form5 _Pág_ 1'!#REF!</definedName>
    <definedName name="rrrrrb" hidden="1">{"via1",#N/A,TRUE,"general";"via2",#N/A,TRUE,"general";"via3",#N/A,TRUE,"general"}</definedName>
    <definedName name="rrrrrb_1" hidden="1">{"via1",#N/A,TRUE,"general";"via2",#N/A,TRUE,"general";"via3",#N/A,TRUE,"general"}</definedName>
    <definedName name="rrrrrrre" hidden="1">{"TAB1",#N/A,TRUE,"GENERAL";"TAB2",#N/A,TRUE,"GENERAL";"TAB3",#N/A,TRUE,"GENERAL";"TAB4",#N/A,TRUE,"GENERAL";"TAB5",#N/A,TRUE,"GENERAL"}</definedName>
    <definedName name="rrrrrrre_1" hidden="1">{"TAB1",#N/A,TRUE,"GENERAL";"TAB2",#N/A,TRUE,"GENERAL";"TAB3",#N/A,TRUE,"GENERAL";"TAB4",#N/A,TRUE,"GENERAL";"TAB5",#N/A,TRUE,"GENERAL"}</definedName>
    <definedName name="rrrrt" hidden="1">{"via1",#N/A,TRUE,"general";"via2",#N/A,TRUE,"general";"via3",#N/A,TRUE,"general"}</definedName>
    <definedName name="rrrrt_1" hidden="1">{"via1",#N/A,TRUE,"general";"via2",#N/A,TRUE,"general";"via3",#N/A,TRUE,"general"}</definedName>
    <definedName name="rrtewtr">#REF!</definedName>
    <definedName name="Rs">#REF!</definedName>
    <definedName name="RSB">#REF!</definedName>
    <definedName name="rsdgsd5" hidden="1">{"TAB1",#N/A,TRUE,"GENERAL";"TAB2",#N/A,TRUE,"GENERAL";"TAB3",#N/A,TRUE,"GENERAL";"TAB4",#N/A,TRUE,"GENERAL";"TAB5",#N/A,TRUE,"GENERAL"}</definedName>
    <definedName name="rsdgsd5_1" hidden="1">{"TAB1",#N/A,TRUE,"GENERAL";"TAB2",#N/A,TRUE,"GENERAL";"TAB3",#N/A,TRUE,"GENERAL";"TAB4",#N/A,TRUE,"GENERAL";"TAB5",#N/A,TRUE,"GENERAL"}</definedName>
    <definedName name="RSS">#REF!</definedName>
    <definedName name="rt" hidden="1">{"TAB1",#N/A,TRUE,"GENERAL";"TAB2",#N/A,TRUE,"GENERAL";"TAB3",#N/A,TRUE,"GENERAL";"TAB4",#N/A,TRUE,"GENERAL";"TAB5",#N/A,TRUE,"GENERAL"}</definedName>
    <definedName name="rt_1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_1" hidden="1">{"TAB1",#N/A,TRUE,"GENERAL";"TAB2",#N/A,TRUE,"GENERAL";"TAB3",#N/A,TRUE,"GENERAL";"TAB4",#N/A,TRUE,"GENERAL";"TAB5",#N/A,TRUE,"GENERAL"}</definedName>
    <definedName name="rteg" hidden="1">{"via1",#N/A,TRUE,"general";"via2",#N/A,TRUE,"general";"via3",#N/A,TRUE,"general"}</definedName>
    <definedName name="rteg_1" hidden="1">{"via1",#N/A,TRUE,"general";"via2",#N/A,TRUE,"general";"via3",#N/A,TRUE,"general"}</definedName>
    <definedName name="rtert" hidden="1">{"TAB1",#N/A,TRUE,"GENERAL";"TAB2",#N/A,TRUE,"GENERAL";"TAB3",#N/A,TRUE,"GENERAL";"TAB4",#N/A,TRUE,"GENERAL";"TAB5",#N/A,TRUE,"GENERAL"}</definedName>
    <definedName name="rtert_1" hidden="1">{"TAB1",#N/A,TRUE,"GENERAL";"TAB2",#N/A,TRUE,"GENERAL";"TAB3",#N/A,TRUE,"GENERAL";"TAB4",#N/A,TRUE,"GENERAL";"TAB5",#N/A,TRUE,"GENERAL"}</definedName>
    <definedName name="rtes" hidden="1">{"via1",#N/A,TRUE,"general";"via2",#N/A,TRUE,"general";"via3",#N/A,TRUE,"general"}</definedName>
    <definedName name="rtes_1" hidden="1">{"via1",#N/A,TRUE,"general";"via2",#N/A,TRUE,"general";"via3",#N/A,TRUE,"general"}</definedName>
    <definedName name="RTETTERTERTT">#REF!</definedName>
    <definedName name="rtewth" hidden="1">{"TAB1",#N/A,TRUE,"GENERAL";"TAB2",#N/A,TRUE,"GENERAL";"TAB3",#N/A,TRUE,"GENERAL";"TAB4",#N/A,TRUE,"GENERAL";"TAB5",#N/A,TRUE,"GENERAL"}</definedName>
    <definedName name="rtewth_1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jtj_1" hidden="1">{"TAB1",#N/A,TRUE,"GENERAL";"TAB2",#N/A,TRUE,"GENERAL";"TAB3",#N/A,TRUE,"GENERAL";"TAB4",#N/A,TRUE,"GENERAL";"TAB5",#N/A,TRUE,"GENERAL"}</definedName>
    <definedName name="rthrthg" hidden="1">{"via1",#N/A,TRUE,"general";"via2",#N/A,TRUE,"general";"via3",#N/A,TRUE,"general"}</definedName>
    <definedName name="rthrthg_1" hidden="1">{"via1",#N/A,TRUE,"general";"via2",#N/A,TRUE,"general";"via3",#N/A,TRUE,"general"}</definedName>
    <definedName name="rthtrh" hidden="1">{"via1",#N/A,TRUE,"general";"via2",#N/A,TRUE,"general";"via3",#N/A,TRUE,"general"}</definedName>
    <definedName name="rthtrh_1" hidden="1">{"via1",#N/A,TRUE,"general";"via2",#N/A,TRUE,"general";"via3",#N/A,TRUE,"general"}</definedName>
    <definedName name="rtkk" hidden="1">{"via1",#N/A,TRUE,"general";"via2",#N/A,TRUE,"general";"via3",#N/A,TRUE,"general"}</definedName>
    <definedName name="rtkk_1" hidden="1">{"via1",#N/A,TRUE,"general";"via2",#N/A,TRUE,"general";"via3",#N/A,TRUE,"general"}</definedName>
    <definedName name="rttthy" hidden="1">{"via1",#N/A,TRUE,"general";"via2",#N/A,TRUE,"general";"via3",#N/A,TRUE,"general"}</definedName>
    <definedName name="rttthy_1" hidden="1">{"via1",#N/A,TRUE,"general";"via2",#N/A,TRUE,"general";"via3",#N/A,TRUE,"general"}</definedName>
    <definedName name="rtu" hidden="1">{"via1",#N/A,TRUE,"general";"via2",#N/A,TRUE,"general";"via3",#N/A,TRUE,"general"}</definedName>
    <definedName name="rtu_1" hidden="1">{"via1",#N/A,TRUE,"general";"via2",#N/A,TRUE,"general";"via3",#N/A,TRUE,"general"}</definedName>
    <definedName name="rtug" hidden="1">{"TAB1",#N/A,TRUE,"GENERAL";"TAB2",#N/A,TRUE,"GENERAL";"TAB3",#N/A,TRUE,"GENERAL";"TAB4",#N/A,TRUE,"GENERAL";"TAB5",#N/A,TRUE,"GENERAL"}</definedName>
    <definedName name="rtug_1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gsd_1" hidden="1">{"TAB1",#N/A,TRUE,"GENERAL";"TAB2",#N/A,TRUE,"GENERAL";"TAB3",#N/A,TRUE,"GENERAL";"TAB4",#N/A,TRUE,"GENERAL";"TAB5",#N/A,TRUE,"GENERAL"}</definedName>
    <definedName name="rturtu" hidden="1">{"via1",#N/A,TRUE,"general";"via2",#N/A,TRUE,"general";"via3",#N/A,TRUE,"general"}</definedName>
    <definedName name="rturtu_1" hidden="1">{"via1",#N/A,TRUE,"general";"via2",#N/A,TRUE,"general";"via3",#N/A,TRUE,"general"}</definedName>
    <definedName name="rturu" hidden="1">{"via1",#N/A,TRUE,"general";"via2",#N/A,TRUE,"general";"via3",#N/A,TRUE,"general"}</definedName>
    <definedName name="rturu_1" hidden="1">{"via1",#N/A,TRUE,"general";"via2",#N/A,TRUE,"general";"via3",#N/A,TRUE,"general"}</definedName>
    <definedName name="rtut" hidden="1">{"via1",#N/A,TRUE,"general";"via2",#N/A,TRUE,"general";"via3",#N/A,TRUE,"general"}</definedName>
    <definedName name="rtut_1" hidden="1">{"via1",#N/A,TRUE,"general";"via2",#N/A,TRUE,"general";"via3",#N/A,TRUE,"general"}</definedName>
    <definedName name="rtutru" hidden="1">{"via1",#N/A,TRUE,"general";"via2",#N/A,TRUE,"general";"via3",#N/A,TRUE,"general"}</definedName>
    <definedName name="rtutru_1" hidden="1">{"via1",#N/A,TRUE,"general";"via2",#N/A,TRUE,"general";"via3",#N/A,TRUE,"general"}</definedName>
    <definedName name="rtuy" hidden="1">{"via1",#N/A,TRUE,"general";"via2",#N/A,TRUE,"general";"via3",#N/A,TRUE,"general"}</definedName>
    <definedName name="rtuy_1" hidden="1">{"via1",#N/A,TRUE,"general";"via2",#N/A,TRUE,"general";"via3",#N/A,TRUE,"general"}</definedName>
    <definedName name="rty">#REF!</definedName>
    <definedName name="rtyhr" hidden="1">{"TAB1",#N/A,TRUE,"GENERAL";"TAB2",#N/A,TRUE,"GENERAL";"TAB3",#N/A,TRUE,"GENERAL";"TAB4",#N/A,TRUE,"GENERAL";"TAB5",#N/A,TRUE,"GENERAL"}</definedName>
    <definedName name="rtyhr_1" hidden="1">{"TAB1",#N/A,TRUE,"GENERAL";"TAB2",#N/A,TRUE,"GENERAL";"TAB3",#N/A,TRUE,"GENERAL";"TAB4",#N/A,TRUE,"GENERAL";"TAB5",#N/A,TRUE,"GENERAL"}</definedName>
    <definedName name="rtym" hidden="1">{"via1",#N/A,TRUE,"general";"via2",#N/A,TRUE,"general";"via3",#N/A,TRUE,"general"}</definedName>
    <definedName name="rtym_1" hidden="1">{"via1",#N/A,TRUE,"general";"via2",#N/A,TRUE,"general";"via3",#N/A,TRUE,"general"}</definedName>
    <definedName name="rtyrey" hidden="1">{"TAB1",#N/A,TRUE,"GENERAL";"TAB2",#N/A,TRUE,"GENERAL";"TAB3",#N/A,TRUE,"GENERAL";"TAB4",#N/A,TRUE,"GENERAL";"TAB5",#N/A,TRUE,"GENERAL"}</definedName>
    <definedName name="rtyrey_1" hidden="1">{"TAB1",#N/A,TRUE,"GENERAL";"TAB2",#N/A,TRUE,"GENERAL";"TAB3",#N/A,TRUE,"GENERAL";"TAB4",#N/A,TRUE,"GENERAL";"TAB5",#N/A,TRUE,"GENERAL"}</definedName>
    <definedName name="rtyrh" hidden="1">{"via1",#N/A,TRUE,"general";"via2",#N/A,TRUE,"general";"via3",#N/A,TRUE,"general"}</definedName>
    <definedName name="rtyrh_1" hidden="1">{"via1",#N/A,TRUE,"general";"via2",#N/A,TRUE,"general";"via3",#N/A,TRUE,"general"}</definedName>
    <definedName name="RTYRTY" hidden="1">{"via1",#N/A,TRUE,"general";"via2",#N/A,TRUE,"general";"via3",#N/A,TRUE,"general"}</definedName>
    <definedName name="RTYRTY_1" hidden="1">{"via1",#N/A,TRUE,"general";"via2",#N/A,TRUE,"general";"via3",#N/A,TRUE,"general"}</definedName>
    <definedName name="rtyt" hidden="1">{"TAB1",#N/A,TRUE,"GENERAL";"TAB2",#N/A,TRUE,"GENERAL";"TAB3",#N/A,TRUE,"GENERAL";"TAB4",#N/A,TRUE,"GENERAL";"TAB5",#N/A,TRUE,"GENERAL"}</definedName>
    <definedName name="rtyt_1" hidden="1">{"TAB1",#N/A,TRUE,"GENERAL";"TAB2",#N/A,TRUE,"GENERAL";"TAB3",#N/A,TRUE,"GENERAL";"TAB4",#N/A,TRUE,"GENERAL";"TAB5",#N/A,TRUE,"GENERAL"}</definedName>
    <definedName name="rtytry" hidden="1">{"via1",#N/A,TRUE,"general";"via2",#N/A,TRUE,"general";"via3",#N/A,TRUE,"general"}</definedName>
    <definedName name="rtytry_1" hidden="1">{"via1",#N/A,TRUE,"general";"via2",#N/A,TRUE,"general";"via3",#N/A,TRUE,"general"}</definedName>
    <definedName name="RUBRO">#REF!</definedName>
    <definedName name="ruru" hidden="1">{"TAB1",#N/A,TRUE,"GENERAL";"TAB2",#N/A,TRUE,"GENERAL";"TAB3",#N/A,TRUE,"GENERAL";"TAB4",#N/A,TRUE,"GENERAL";"TAB5",#N/A,TRUE,"GENERAL"}</definedName>
    <definedName name="ruru_1" hidden="1">{"TAB1",#N/A,TRUE,"GENERAL";"TAB2",#N/A,TRUE,"GENERAL";"TAB3",#N/A,TRUE,"GENERAL";"TAB4",#N/A,TRUE,"GENERAL";"TAB5",#N/A,TRUE,"GENERAL"}</definedName>
    <definedName name="RUT">#REF!</definedName>
    <definedName name="rutu" hidden="1">{"via1",#N/A,TRUE,"general";"via2",#N/A,TRUE,"general";"via3",#N/A,TRUE,"general"}</definedName>
    <definedName name="rutu_1" hidden="1">{"via1",#N/A,TRUE,"general";"via2",#N/A,TRUE,"general";"via3",#N/A,TRUE,"general"}</definedName>
    <definedName name="RW">#REF!</definedName>
    <definedName name="rwt" hidden="1">{"via1",#N/A,TRUE,"general";"via2",#N/A,TRUE,"general";"via3",#N/A,TRUE,"general"}</definedName>
    <definedName name="rwt_1" hidden="1">{"via1",#N/A,TRUE,"general";"via2",#N/A,TRUE,"general";"via3",#N/A,TRUE,"general"}</definedName>
    <definedName name="Rwvu.oil." hidden="1">#REF!,#REF!</definedName>
    <definedName name="Rwvu.oilgasagua." hidden="1">#REF!,#REF!</definedName>
    <definedName name="ry" hidden="1">{"via1",#N/A,TRUE,"general";"via2",#N/A,TRUE,"general";"via3",#N/A,TRUE,"general"}</definedName>
    <definedName name="ry_1" hidden="1">{"via1",#N/A,TRUE,"general";"via2",#N/A,TRUE,"general";"via3",#N/A,TRUE,"general"}</definedName>
    <definedName name="ryeryb" hidden="1">{"TAB1",#N/A,TRUE,"GENERAL";"TAB2",#N/A,TRUE,"GENERAL";"TAB3",#N/A,TRUE,"GENERAL";"TAB4",#N/A,TRUE,"GENERAL";"TAB5",#N/A,TRUE,"GENERAL"}</definedName>
    <definedName name="ryeryb_1" hidden="1">{"TAB1",#N/A,TRUE,"GENERAL";"TAB2",#N/A,TRUE,"GENERAL";"TAB3",#N/A,TRUE,"GENERAL";"TAB4",#N/A,TRUE,"GENERAL";"TAB5",#N/A,TRUE,"GENERAL"}</definedName>
    <definedName name="rytrsdg" hidden="1">{"via1",#N/A,TRUE,"general";"via2",#N/A,TRUE,"general";"via3",#N/A,TRUE,"general"}</definedName>
    <definedName name="rytrsdg_1" hidden="1">{"via1",#N/A,TRUE,"general";"via2",#N/A,TRUE,"general";"via3",#N/A,TRUE,"general"}</definedName>
    <definedName name="s">[0]!ERR</definedName>
    <definedName name="SA">#REF!</definedName>
    <definedName name="saa" hidden="1">{"via1",#N/A,TRUE,"general";"via2",#N/A,TRUE,"general";"via3",#N/A,TRUE,"general"}</definedName>
    <definedName name="saa_1" hidden="1">{"via1",#N/A,TRUE,"general";"via2",#N/A,TRUE,"general";"via3",#N/A,TRUE,"general"}</definedName>
    <definedName name="SAD" hidden="1">{"via1",#N/A,TRUE,"general";"via2",#N/A,TRUE,"general";"via3",#N/A,TRUE,"general"}</definedName>
    <definedName name="SAD_1" hidden="1">{"via1",#N/A,TRUE,"general";"via2",#N/A,TRUE,"general";"via3",#N/A,TRUE,"general"}</definedName>
    <definedName name="SADF" hidden="1">{"via1",#N/A,TRUE,"general";"via2",#N/A,TRUE,"general";"via3",#N/A,TRUE,"general"}</definedName>
    <definedName name="SADF_1" hidden="1">{"via1",#N/A,TRUE,"general";"via2",#N/A,TRUE,"general";"via3",#N/A,TRUE,"general"}</definedName>
    <definedName name="sadff" hidden="1">{"TAB1",#N/A,TRUE,"GENERAL";"TAB2",#N/A,TRUE,"GENERAL";"TAB3",#N/A,TRUE,"GENERAL";"TAB4",#N/A,TRUE,"GENERAL";"TAB5",#N/A,TRUE,"GENERAL"}</definedName>
    <definedName name="sadff_1" hidden="1">{"TAB1",#N/A,TRUE,"GENERAL";"TAB2",#N/A,TRUE,"GENERAL";"TAB3",#N/A,TRUE,"GENERAL";"TAB4",#N/A,TRUE,"GENERAL";"TAB5",#N/A,TRUE,"GENERAL"}</definedName>
    <definedName name="sadfo" hidden="1">{"via1",#N/A,TRUE,"general";"via2",#N/A,TRUE,"general";"via3",#N/A,TRUE,"general"}</definedName>
    <definedName name="sadfo_1" hidden="1">{"via1",#N/A,TRUE,"general";"via2",#N/A,TRUE,"general";"via3",#N/A,TRUE,"general"}</definedName>
    <definedName name="safdp" hidden="1">{"TAB1",#N/A,TRUE,"GENERAL";"TAB2",#N/A,TRUE,"GENERAL";"TAB3",#N/A,TRUE,"GENERAL";"TAB4",#N/A,TRUE,"GENERAL";"TAB5",#N/A,TRUE,"GENERAL"}</definedName>
    <definedName name="safdp_1" hidden="1">{"TAB1",#N/A,TRUE,"GENERAL";"TAB2",#N/A,TRUE,"GENERAL";"TAB3",#N/A,TRUE,"GENERAL";"TAB4",#N/A,TRUE,"GENERAL";"TAB5",#N/A,TRUE,"GENERAL"}</definedName>
    <definedName name="salarios">[0]!ERR</definedName>
    <definedName name="SalConv">'[10]DATOS CONTRATO'!$G$14</definedName>
    <definedName name="saldoacta">#REF!</definedName>
    <definedName name="saldoant">#REF!</definedName>
    <definedName name="saldoanticipo">#REF!</definedName>
    <definedName name="SALID1">#REF!</definedName>
    <definedName name="SALL1">#REF!</definedName>
    <definedName name="SALL2">#REF!</definedName>
    <definedName name="SalMinimo">[40]BASES!$E$41</definedName>
    <definedName name="SARDINEL">#REF!</definedName>
    <definedName name="sbe">#REF!</definedName>
    <definedName name="Sbf">#REF!</definedName>
    <definedName name="sbgfbgdr" hidden="1">{"via1",#N/A,TRUE,"general";"via2",#N/A,TRUE,"general";"via3",#N/A,TRUE,"general"}</definedName>
    <definedName name="sbgfbgdr_1" hidden="1">{"via1",#N/A,TRUE,"general";"via2",#N/A,TRUE,"general";"via3",#N/A,TRUE,"general"}</definedName>
    <definedName name="SBS">#REF!</definedName>
    <definedName name="SbtPpto">#REF!</definedName>
    <definedName name="sc">#REF!</definedName>
    <definedName name="scen_change" hidden="1">#REF!</definedName>
    <definedName name="scen_name1" hidden="1">"arial"</definedName>
    <definedName name="scen_num" hidden="1">1</definedName>
    <definedName name="scen_user1" hidden="1">"DIRECCION DE INFORMATICA"</definedName>
    <definedName name="scen_value1" hidden="1">{"SUMINISTRO E INSTALACIÓN CANALETAS L=7.50"}</definedName>
    <definedName name="Sched_Pay">#REF!</definedName>
    <definedName name="Scheduled_Extra_Payments">#REF!</definedName>
    <definedName name="Scheduled_Interest_Rate">#REF!</definedName>
    <definedName name="Scheduled_Monthly_Payment">#REF!</definedName>
    <definedName name="sd" hidden="1">{"TAB1",#N/A,TRUE,"GENERAL";"TAB2",#N/A,TRUE,"GENERAL";"TAB3",#N/A,TRUE,"GENERAL";"TAB4",#N/A,TRUE,"GENERAL";"TAB5",#N/A,TRUE,"GENERAL"}</definedName>
    <definedName name="sd_1" hidden="1">{"TAB1",#N/A,TRUE,"GENERAL";"TAB2",#N/A,TRUE,"GENERAL";"TAB3",#N/A,TRUE,"GENERAL";"TAB4",#N/A,TRUE,"GENERAL";"TAB5",#N/A,TRUE,"GENERAL"}</definedName>
    <definedName name="sdaf" hidden="1">{"via1",#N/A,TRUE,"general";"via2",#N/A,TRUE,"general";"via3",#N/A,TRUE,"general"}</definedName>
    <definedName name="sdaf_1" hidden="1">{"via1",#N/A,TRUE,"general";"via2",#N/A,TRUE,"general";"via3",#N/A,TRUE,"general"}</definedName>
    <definedName name="sdas" hidden="1">{"via1",#N/A,TRUE,"general";"via2",#N/A,TRUE,"general";"via3",#N/A,TRUE,"general"}</definedName>
    <definedName name="sdas_1" hidden="1">{"via1",#N/A,TRUE,"general";"via2",#N/A,TRUE,"general";"via3",#N/A,TRUE,"general"}</definedName>
    <definedName name="sdasdf" hidden="1">{"via1",#N/A,TRUE,"general";"via2",#N/A,TRUE,"general";"via3",#N/A,TRUE,"general"}</definedName>
    <definedName name="sdasdf_1" hidden="1">{"via1",#N/A,TRUE,"general";"via2",#N/A,TRUE,"general";"via3",#N/A,TRUE,"general"}</definedName>
    <definedName name="SDCDSCT" hidden="1">{"TAB1",#N/A,TRUE,"GENERAL";"TAB2",#N/A,TRUE,"GENERAL";"TAB3",#N/A,TRUE,"GENERAL";"TAB4",#N/A,TRUE,"GENERAL";"TAB5",#N/A,TRUE,"GENERAL"}</definedName>
    <definedName name="SDCDSCT_1" hidden="1">{"TAB1",#N/A,TRUE,"GENERAL";"TAB2",#N/A,TRUE,"GENERAL";"TAB3",#N/A,TRUE,"GENERAL";"TAB4",#N/A,TRUE,"GENERAL";"TAB5",#N/A,TRUE,"GENERAL"}</definedName>
    <definedName name="SDDSAFF" hidden="1">{#N/A,#N/A,TRUE,"1842CWN0"}</definedName>
    <definedName name="SDE">#REF!</definedName>
    <definedName name="sdf">#REF!</definedName>
    <definedName name="SDFCE" hidden="1">{"TAB1",#N/A,TRUE,"GENERAL";"TAB2",#N/A,TRUE,"GENERAL";"TAB3",#N/A,TRUE,"GENERAL";"TAB4",#N/A,TRUE,"GENERAL";"TAB5",#N/A,TRUE,"GENERAL"}</definedName>
    <definedName name="SDFCE_1" hidden="1">{"TAB1",#N/A,TRUE,"GENERAL";"TAB2",#N/A,TRUE,"GENERAL";"TAB3",#N/A,TRUE,"GENERAL";"TAB4",#N/A,TRUE,"GENERAL";"TAB5",#N/A,TRUE,"GENERAL"}</definedName>
    <definedName name="sdfd" hidden="1">{"via1",#N/A,TRUE,"general";"via2",#N/A,TRUE,"general";"via3",#N/A,TRUE,"general"}</definedName>
    <definedName name="sdfd_1" hidden="1">{"via1",#N/A,TRUE,"general";"via2",#N/A,TRUE,"general";"via3",#N/A,TRUE,"general"}</definedName>
    <definedName name="SDFDG" hidden="1">{#N/A,#N/A,TRUE,"1842CWN0"}</definedName>
    <definedName name="sdfds" hidden="1">{"via1",#N/A,TRUE,"general";"via2",#N/A,TRUE,"general";"via3",#N/A,TRUE,"general"}</definedName>
    <definedName name="sdfds_1" hidden="1">{"via1",#N/A,TRUE,"general";"via2",#N/A,TRUE,"general";"via3",#N/A,TRUE,"general"}</definedName>
    <definedName name="SDFDSO" hidden="1">{"via1",#N/A,TRUE,"general";"via2",#N/A,TRUE,"general";"via3",#N/A,TRUE,"general"}</definedName>
    <definedName name="SDFDSO_1" hidden="1">{"via1",#N/A,TRUE,"general";"via2",#N/A,TRUE,"general";"via3",#N/A,TRUE,"general"}</definedName>
    <definedName name="sdfdstp" hidden="1">{"TAB1",#N/A,TRUE,"GENERAL";"TAB2",#N/A,TRUE,"GENERAL";"TAB3",#N/A,TRUE,"GENERAL";"TAB4",#N/A,TRUE,"GENERAL";"TAB5",#N/A,TRUE,"GENERAL"}</definedName>
    <definedName name="sdfdstp_1" hidden="1">{"TAB1",#N/A,TRUE,"GENERAL";"TAB2",#N/A,TRUE,"GENERAL";"TAB3",#N/A,TRUE,"GENERAL";"TAB4",#N/A,TRUE,"GENERAL";"TAB5",#N/A,TRUE,"GENERAL"}</definedName>
    <definedName name="SDFEO" hidden="1">{"via1",#N/A,TRUE,"general";"via2",#N/A,TRUE,"general";"via3",#N/A,TRUE,"general"}</definedName>
    <definedName name="SDFEO_1" hidden="1">{"via1",#N/A,TRUE,"general";"via2",#N/A,TRUE,"general";"via3",#N/A,TRUE,"general"}</definedName>
    <definedName name="sdfg" hidden="1">{"TAB1",#N/A,TRUE,"GENERAL";"TAB2",#N/A,TRUE,"GENERAL";"TAB3",#N/A,TRUE,"GENERAL";"TAB4",#N/A,TRUE,"GENERAL";"TAB5",#N/A,TRUE,"GENERAL"}</definedName>
    <definedName name="sdfg_1" hidden="1">{"TAB1",#N/A,TRUE,"GENERAL";"TAB2",#N/A,TRUE,"GENERAL";"TAB3",#N/A,TRUE,"GENERAL";"TAB4",#N/A,TRUE,"GENERAL";"TAB5",#N/A,TRUE,"GENERAL"}</definedName>
    <definedName name="sdfgdsfk" hidden="1">{"via1",#N/A,TRUE,"general";"via2",#N/A,TRUE,"general";"via3",#N/A,TRUE,"general"}</definedName>
    <definedName name="sdfgdsfk_1" hidden="1">{"via1",#N/A,TRUE,"general";"via2",#N/A,TRUE,"general";"via3",#N/A,TRUE,"general"}</definedName>
    <definedName name="sdfgsg" hidden="1">{"via1",#N/A,TRUE,"general";"via2",#N/A,TRUE,"general";"via3",#N/A,TRUE,"general"}</definedName>
    <definedName name="sdfgsg_1" hidden="1">{"via1",#N/A,TRUE,"general";"via2",#N/A,TRUE,"general";"via3",#N/A,TRUE,"general"}</definedName>
    <definedName name="SDFLJK" hidden="1">{"TAB1",#N/A,TRUE,"GENERAL";"TAB2",#N/A,TRUE,"GENERAL";"TAB3",#N/A,TRUE,"GENERAL";"TAB4",#N/A,TRUE,"GENERAL";"TAB5",#N/A,TRUE,"GENERAL"}</definedName>
    <definedName name="SDFLJK_1" hidden="1">{"TAB1",#N/A,TRUE,"GENERAL";"TAB2",#N/A,TRUE,"GENERAL";"TAB3",#N/A,TRUE,"GENERAL";"TAB4",#N/A,TRUE,"GENERAL";"TAB5",#N/A,TRUE,"GENERAL"}</definedName>
    <definedName name="sdfsd">#REF!</definedName>
    <definedName name="sdfsd4" hidden="1">{"via1",#N/A,TRUE,"general";"via2",#N/A,TRUE,"general";"via3",#N/A,TRUE,"general"}</definedName>
    <definedName name="sdfsd4_1" hidden="1">{"via1",#N/A,TRUE,"general";"via2",#N/A,TRUE,"general";"via3",#N/A,TRUE,"general"}</definedName>
    <definedName name="SDFSDF" hidden="1">{"TAB1",#N/A,TRUE,"GENERAL";"TAB2",#N/A,TRUE,"GENERAL";"TAB3",#N/A,TRUE,"GENERAL";"TAB4",#N/A,TRUE,"GENERAL";"TAB5",#N/A,TRUE,"GENERAL"}</definedName>
    <definedName name="SDFSDF_1" hidden="1">{"TAB1",#N/A,TRUE,"GENERAL";"TAB2",#N/A,TRUE,"GENERAL";"TAB3",#N/A,TRUE,"GENERAL";"TAB4",#N/A,TRUE,"GENERAL";"TAB5",#N/A,TRUE,"GENERAL"}</definedName>
    <definedName name="sdfsdfb" hidden="1">{"via1",#N/A,TRUE,"general";"via2",#N/A,TRUE,"general";"via3",#N/A,TRUE,"general"}</definedName>
    <definedName name="sdfsdfb_1" hidden="1">{"via1",#N/A,TRUE,"general";"via2",#N/A,TRUE,"general";"via3",#N/A,TRUE,"general"}</definedName>
    <definedName name="sdfsdgg" hidden="1">{#N/A,#N/A,TRUE,"INGENIERIA";#N/A,#N/A,TRUE,"COMPRAS";#N/A,#N/A,TRUE,"DIRECCION";#N/A,#N/A,TRUE,"RESUMEN"}</definedName>
    <definedName name="SDFSF" hidden="1">{"TAB1",#N/A,TRUE,"GENERAL";"TAB2",#N/A,TRUE,"GENERAL";"TAB3",#N/A,TRUE,"GENERAL";"TAB4",#N/A,TRUE,"GENERAL";"TAB5",#N/A,TRUE,"GENERAL"}</definedName>
    <definedName name="SDFSF_1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fsv_1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d_1" hidden="1">{"TAB1",#N/A,TRUE,"GENERAL";"TAB2",#N/A,TRUE,"GENERAL";"TAB3",#N/A,TRUE,"GENERAL";"TAB4",#N/A,TRUE,"GENERAL";"TAB5",#N/A,TRUE,"GENERAL"}</definedName>
    <definedName name="sdgfgp" hidden="1">{"via1",#N/A,TRUE,"general";"via2",#N/A,TRUE,"general";"via3",#N/A,TRUE,"general"}</definedName>
    <definedName name="sdgfgp_1" hidden="1">{"via1",#N/A,TRUE,"general";"via2",#N/A,TRUE,"general";"via3",#N/A,TRUE,"general"}</definedName>
    <definedName name="sdgfiu" hidden="1">{"via1",#N/A,TRUE,"general";"via2",#N/A,TRUE,"general";"via3",#N/A,TRUE,"general"}</definedName>
    <definedName name="sdgfiu_1" hidden="1">{"via1",#N/A,TRUE,"general";"via2",#N/A,TRUE,"general";"via3",#N/A,TRUE,"general"}</definedName>
    <definedName name="sdgsd" hidden="1">{"TAB1",#N/A,TRUE,"GENERAL";"TAB2",#N/A,TRUE,"GENERAL";"TAB3",#N/A,TRUE,"GENERAL";"TAB4",#N/A,TRUE,"GENERAL";"TAB5",#N/A,TRUE,"GENERAL"}</definedName>
    <definedName name="sdgsd_1" hidden="1">{"TAB1",#N/A,TRUE,"GENERAL";"TAB2",#N/A,TRUE,"GENERAL";"TAB3",#N/A,TRUE,"GENERAL";"TAB4",#N/A,TRUE,"GENERAL";"TAB5",#N/A,TRUE,"GENERAL"}</definedName>
    <definedName name="sdgsg" hidden="1">{"via1",#N/A,TRUE,"general";"via2",#N/A,TRUE,"general";"via3",#N/A,TRUE,"general"}</definedName>
    <definedName name="sdgsg_1" hidden="1">{"via1",#N/A,TRUE,"general";"via2",#N/A,TRUE,"general";"via3",#N/A,TRUE,"general"}</definedName>
    <definedName name="SDHG">#REF!</definedName>
    <definedName name="SDIKOM" hidden="1">{"TAB1",#N/A,TRUE,"GENERAL";"TAB2",#N/A,TRUE,"GENERAL";"TAB3",#N/A,TRUE,"GENERAL";"TAB4",#N/A,TRUE,"GENERAL";"TAB5",#N/A,TRUE,"GENERAL"}</definedName>
    <definedName name="SDIKOM_1" hidden="1">{"TAB1",#N/A,TRUE,"GENERAL";"TAB2",#N/A,TRUE,"GENERAL";"TAB3",#N/A,TRUE,"GENERAL";"TAB4",#N/A,TRUE,"GENERAL";"TAB5",#N/A,TRUE,"GENERAL"}</definedName>
    <definedName name="sdsdfh" hidden="1">{"via1",#N/A,TRUE,"general";"via2",#N/A,TRUE,"general";"via3",#N/A,TRUE,"general"}</definedName>
    <definedName name="sdsdfh_1" hidden="1">{"via1",#N/A,TRUE,"general";"via2",#N/A,TRUE,"general";"via3",#N/A,TRUE,"general"}</definedName>
    <definedName name="sdsdfsdff" hidden="1">{#N/A,#N/A,TRUE,"1842CWN0"}</definedName>
    <definedName name="seccion1">#REF!</definedName>
    <definedName name="seccion2">#REF!</definedName>
    <definedName name="SECTOR">#REF!</definedName>
    <definedName name="SEGUNDO">#REF!</definedName>
    <definedName name="selalternativas">#REF!</definedName>
    <definedName name="SEMANA_C3">#REF!</definedName>
    <definedName name="SEMANAS">#REF!</definedName>
    <definedName name="sena">[60]Hoja1!$C$14</definedName>
    <definedName name="SERO">[0]!ERR</definedName>
    <definedName name="SERO_10">#N/A</definedName>
    <definedName name="SERO_3">#N/A</definedName>
    <definedName name="SERO_4">#N/A</definedName>
    <definedName name="SERO_5">#N/A</definedName>
    <definedName name="SERO_6">#N/A</definedName>
    <definedName name="SERO_7">#N/A</definedName>
    <definedName name="SERO_8">#N/A</definedName>
    <definedName name="SERO_9">#N/A</definedName>
    <definedName name="sesa">#REF!</definedName>
    <definedName name="setrj" hidden="1">{"via1",#N/A,TRUE,"general";"via2",#N/A,TRUE,"general";"via3",#N/A,TRUE,"general"}</definedName>
    <definedName name="setrj_1" hidden="1">{"via1",#N/A,TRUE,"general";"via2",#N/A,TRUE,"general";"via3",#N/A,TRUE,"general"}</definedName>
    <definedName name="sett" hidden="1">{"via1",#N/A,TRUE,"general";"via2",#N/A,TRUE,"general";"via3",#N/A,TRUE,"general"}</definedName>
    <definedName name="sett_1" hidden="1">{"via1",#N/A,TRUE,"general";"via2",#N/A,TRUE,"general";"via3",#N/A,TRUE,"general"}</definedName>
    <definedName name="SEVER">#REF!</definedName>
    <definedName name="sf">[60]Hoja1!$C$12</definedName>
    <definedName name="sfasf" hidden="1">{"TAB1",#N/A,TRUE,"GENERAL";"TAB2",#N/A,TRUE,"GENERAL";"TAB3",#N/A,TRUE,"GENERAL";"TAB4",#N/A,TRUE,"GENERAL";"TAB5",#N/A,TRUE,"GENERAL"}</definedName>
    <definedName name="sfasf_1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HSGFH_1" hidden="1">{"TAB1",#N/A,TRUE,"GENERAL";"TAB2",#N/A,TRUE,"GENERAL";"TAB3",#N/A,TRUE,"GENERAL";"TAB4",#N/A,TRUE,"GENERAL";"TAB5",#N/A,TRUE,"GENERAL"}</definedName>
    <definedName name="sfsd" hidden="1">{"via1",#N/A,TRUE,"general";"via2",#N/A,TRUE,"general";"via3",#N/A,TRUE,"general"}</definedName>
    <definedName name="sfsd_1" hidden="1">{"via1",#N/A,TRUE,"general";"via2",#N/A,TRUE,"general";"via3",#N/A,TRUE,"general"}</definedName>
    <definedName name="sfsdf" hidden="1">{"TAB1",#N/A,TRUE,"GENERAL";"TAB2",#N/A,TRUE,"GENERAL";"TAB3",#N/A,TRUE,"GENERAL";"TAB4",#N/A,TRUE,"GENERAL";"TAB5",#N/A,TRUE,"GENERAL"}</definedName>
    <definedName name="sfsdf_1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erg_1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fsdfs_1" hidden="1">{"TAB1",#N/A,TRUE,"GENERAL";"TAB2",#N/A,TRUE,"GENERAL";"TAB3",#N/A,TRUE,"GENERAL";"TAB4",#N/A,TRUE,"GENERAL";"TAB5",#N/A,TRUE,"GENERAL"}</definedName>
    <definedName name="sgs">#REF!</definedName>
    <definedName name="SHEE_INT">[51]steel!#REF!</definedName>
    <definedName name="SHEET">'[3]7422CW00'!#REF!</definedName>
    <definedName name="SHEET_KP">[51]steel!$C$7:$L$47</definedName>
    <definedName name="SHEET_MR">[51]steel!$C$7:$J$47</definedName>
    <definedName name="SHEET1">#REF!</definedName>
    <definedName name="SHEET10">#REF!</definedName>
    <definedName name="SHEET11">#REF!</definedName>
    <definedName name="SHEET12">#REF!</definedName>
    <definedName name="SHEET13">#REF!</definedName>
    <definedName name="SHEET14">#REF!</definedName>
    <definedName name="SHEET15">#REF!</definedName>
    <definedName name="SHEET16">#REF!</definedName>
    <definedName name="SHEET17">#REF!</definedName>
    <definedName name="SHEET18">#REF!</definedName>
    <definedName name="SHEET19">#REF!</definedName>
    <definedName name="SHEET2">#REF!</definedName>
    <definedName name="SHEET20">#REF!</definedName>
    <definedName name="SHEET21">#REF!</definedName>
    <definedName name="SHEET22">#REF!</definedName>
    <definedName name="SHEET23">#REF!</definedName>
    <definedName name="SHEET24">#REF!</definedName>
    <definedName name="SHEET25">#REF!</definedName>
    <definedName name="SHEET26">#REF!</definedName>
    <definedName name="SHEET3">#REF!</definedName>
    <definedName name="SHEET4">#REF!</definedName>
    <definedName name="SHEET5">#REF!</definedName>
    <definedName name="SHEET6">#REF!</definedName>
    <definedName name="SHEET7">#REF!</definedName>
    <definedName name="SHEET8">#REF!</definedName>
    <definedName name="SHEET9">#REF!</definedName>
    <definedName name="SHELTER" hidden="1">#REF!</definedName>
    <definedName name="SI">[0]!ERR</definedName>
    <definedName name="SI_10">#N/A</definedName>
    <definedName name="SI_3">#N/A</definedName>
    <definedName name="SI_4">#N/A</definedName>
    <definedName name="SI_5">#N/A</definedName>
    <definedName name="SI_6">#N/A</definedName>
    <definedName name="SI_7">#N/A</definedName>
    <definedName name="SI_8">#N/A</definedName>
    <definedName name="SI_9">#N/A</definedName>
    <definedName name="SILLA10X6">#N/A</definedName>
    <definedName name="sillas">#REF!</definedName>
    <definedName name="SINGOLO">'[3]7422CW00'!#REF!</definedName>
    <definedName name="SISISIS">[0]!ERR</definedName>
    <definedName name="SISISIS_10">#N/A</definedName>
    <definedName name="SISISIS_3">#N/A</definedName>
    <definedName name="SISISIS_4">#N/A</definedName>
    <definedName name="SISISIS_5">#N/A</definedName>
    <definedName name="SISISIS_6">#N/A</definedName>
    <definedName name="SISISIS_7">#N/A</definedName>
    <definedName name="SISISIS_8">#N/A</definedName>
    <definedName name="SISISIS_9">#N/A</definedName>
    <definedName name="SistemasPlazos" hidden="1">1</definedName>
    <definedName name="sk">#REF!</definedName>
    <definedName name="sm">#REF!</definedName>
    <definedName name="Smlv">'[10]DATOS CONTRATO'!$I$9</definedName>
    <definedName name="smlv01">[46]CONTRATO!$I$9</definedName>
    <definedName name="smlv2001">[46]CONTRATO!$H$9</definedName>
    <definedName name="SMML">'[71]ASPECTOS TECNICOS'!$O$12:$P$32</definedName>
    <definedName name="smmlv">1000000</definedName>
    <definedName name="SN">[10]EMPRESA!$G$29</definedName>
    <definedName name="snw">#REF!</definedName>
    <definedName name="sñ">#REF!</definedName>
    <definedName name="so">#REF!</definedName>
    <definedName name="SOBREANCHO">#REF!</definedName>
    <definedName name="SOL">#REF!</definedName>
    <definedName name="SOLD._4_">#REF!</definedName>
    <definedName name="SOLD._6_">#REF!</definedName>
    <definedName name="SOLD._8_">#REF!</definedName>
    <definedName name="Soldadura">#REF!</definedName>
    <definedName name="Spanner_Auto_File">"F:\Proyectos\CEI\Tunja-Barbosa\tra2b.x2a"</definedName>
    <definedName name="Spanner_Auto_Select">#REF!</definedName>
    <definedName name="sqwxqwx">#REF!</definedName>
    <definedName name="sr">#REF!</definedName>
    <definedName name="srwrwr" hidden="1">{"TAB1",#N/A,TRUE,"GENERAL";"TAB2",#N/A,TRUE,"GENERAL";"TAB3",#N/A,TRUE,"GENERAL";"TAB4",#N/A,TRUE,"GENERAL";"TAB5",#N/A,TRUE,"GENERAL"}</definedName>
    <definedName name="srwrwr_1" hidden="1">{"TAB1",#N/A,TRUE,"GENERAL";"TAB2",#N/A,TRUE,"GENERAL";"TAB3",#N/A,TRUE,"GENERAL";"TAB4",#N/A,TRUE,"GENERAL";"TAB5",#N/A,TRUE,"GENERAL"}</definedName>
    <definedName name="SS">#REF!</definedName>
    <definedName name="SS_AVG_SIZE">#REF!</definedName>
    <definedName name="SS_WELDING">#REF!</definedName>
    <definedName name="ssa">[60]Hoja1!$C$25</definedName>
    <definedName name="SSERD">#REF!</definedName>
    <definedName name="ssh">[60]Hoja1!$C$24</definedName>
    <definedName name="sss" localSheetId="4">MODULO10.auto_abrir</definedName>
    <definedName name="sss" localSheetId="2">MODULO10.auto_abrir</definedName>
    <definedName name="sss">MODULO10.auto_abrir</definedName>
    <definedName name="SSSS">[0]!ERR</definedName>
    <definedName name="sssss7" hidden="1">{"via1",#N/A,TRUE,"general";"via2",#N/A,TRUE,"general";"via3",#N/A,TRUE,"general"}</definedName>
    <definedName name="sssss7_1" hidden="1">{"via1",#N/A,TRUE,"general";"via2",#N/A,TRUE,"general";"via3",#N/A,TRUE,"general"}</definedName>
    <definedName name="sssssa" hidden="1">{"TAB1",#N/A,TRUE,"GENERAL";"TAB2",#N/A,TRUE,"GENERAL";"TAB3",#N/A,TRUE,"GENERAL";"TAB4",#N/A,TRUE,"GENERAL";"TAB5",#N/A,TRUE,"GENERAL"}</definedName>
    <definedName name="sssssa_1" hidden="1">{"TAB1",#N/A,TRUE,"GENERAL";"TAB2",#N/A,TRUE,"GENERAL";"TAB3",#N/A,TRUE,"GENERAL";"TAB4",#N/A,TRUE,"GENERAL";"TAB5",#N/A,TRUE,"GENERAL"}</definedName>
    <definedName name="SSSSSS">#N/A</definedName>
    <definedName name="sssssy" hidden="1">{"via1",#N/A,TRUE,"general";"via2",#N/A,TRUE,"general";"via3",#N/A,TRUE,"general"}</definedName>
    <definedName name="sssssy_1" hidden="1">{"via1",#N/A,TRUE,"general";"via2",#N/A,TRUE,"general";"via3",#N/A,TRUE,"general"}</definedName>
    <definedName name="St">#REF!</definedName>
    <definedName name="ST_BLDG">'[3]7422CW00'!#REF!</definedName>
    <definedName name="ST_CW">'[3]7422CW00'!#REF!</definedName>
    <definedName name="STALO1">'[3]7422CW00'!#REF!</definedName>
    <definedName name="STAMPA">#REF!</definedName>
    <definedName name="STANU">'[3]7422CW00'!#REF!</definedName>
    <definedName name="START">#REF!</definedName>
    <definedName name="START1">'[3]7422CW00'!#REF!</definedName>
    <definedName name="STENU">'[3]7422CW00'!#REF!</definedName>
    <definedName name="Stock">'[114]PxQ Cantidades'!#REF!</definedName>
    <definedName name="STONU">'[3]7422CW00'!#REF!</definedName>
    <definedName name="STRESS_RELIEVIN">#REF!</definedName>
    <definedName name="Structure">#REF!</definedName>
    <definedName name="STSUMM">'[3]7422CW00'!#REF!</definedName>
    <definedName name="stt" hidden="1">{"via1",#N/A,TRUE,"general";"via2",#N/A,TRUE,"general";"via3",#N/A,TRUE,"general"}</definedName>
    <definedName name="stt_1" hidden="1">{"via1",#N/A,TRUE,"general";"via2",#N/A,TRUE,"general";"via3",#N/A,TRUE,"general"}</definedName>
    <definedName name="SUBA">#REF!</definedName>
    <definedName name="SUBSUELO">#REF!</definedName>
    <definedName name="SUBTIPOACC">#REF!</definedName>
    <definedName name="Subtotal">#REF!</definedName>
    <definedName name="SUELDO">#REF!</definedName>
    <definedName name="suma">[58]Hoja1!$F$60</definedName>
    <definedName name="Summary">#REF!</definedName>
    <definedName name="sup">#REF!</definedName>
    <definedName name="SUP_ART">[51]steel!#REF!</definedName>
    <definedName name="SUP_VEX">#REF!</definedName>
    <definedName name="SUP_VPR">#REF!</definedName>
    <definedName name="SUP_VPR_GEC">#REF!</definedName>
    <definedName name="SUP_VPR_GMM">#REF!</definedName>
    <definedName name="SUP_VPR_GRC">#REF!</definedName>
    <definedName name="SUP_VPR_GRM">#REF!</definedName>
    <definedName name="SUP_VPR_GRN">#REF!</definedName>
    <definedName name="SUP_VPR_GRS">#REF!</definedName>
    <definedName name="SUP_VPR_GTP">[12]Tablas!#REF!</definedName>
    <definedName name="SUP_VPR_NA">#REF!</definedName>
    <definedName name="SUPER">[62]Tablas!$H$1:$H$65536</definedName>
    <definedName name="SUPERFICIE">#REF!</definedName>
    <definedName name="sw">[0]!ERR</definedName>
    <definedName name="swsw" hidden="1">{"via1",#N/A,TRUE,"general";"via2",#N/A,TRUE,"general";"via3",#N/A,TRUE,"general"}</definedName>
    <definedName name="swsw_1" hidden="1">{"via1",#N/A,TRUE,"general";"via2",#N/A,TRUE,"general";"via3",#N/A,TRUE,"general"}</definedName>
    <definedName name="swsw3" hidden="1">{"TAB1",#N/A,TRUE,"GENERAL";"TAB2",#N/A,TRUE,"GENERAL";"TAB3",#N/A,TRUE,"GENERAL";"TAB4",#N/A,TRUE,"GENERAL";"TAB5",#N/A,TRUE,"GENERAL"}</definedName>
    <definedName name="swsw3_1" hidden="1">{"TAB1",#N/A,TRUE,"GENERAL";"TAB2",#N/A,TRUE,"GENERAL";"TAB3",#N/A,TRUE,"GENERAL";"TAB4",#N/A,TRUE,"GENERAL";"TAB5",#N/A,TRUE,"GENERAL"}</definedName>
    <definedName name="t" localSheetId="2">[24]!absc</definedName>
    <definedName name="t">[24]!absc</definedName>
    <definedName name="t_1" localSheetId="4">Scheduled_Payment+Extra_Payment</definedName>
    <definedName name="t_1" localSheetId="2">Scheduled_Payment+Extra_Payment</definedName>
    <definedName name="t_1">Scheduled_Payment+Extra_Payment</definedName>
    <definedName name="t5t5" hidden="1">{"TAB1",#N/A,TRUE,"GENERAL";"TAB2",#N/A,TRUE,"GENERAL";"TAB3",#N/A,TRUE,"GENERAL";"TAB4",#N/A,TRUE,"GENERAL";"TAB5",#N/A,TRUE,"GENERAL"}</definedName>
    <definedName name="t5t5_1" hidden="1">{"TAB1",#N/A,TRUE,"GENERAL";"TAB2",#N/A,TRUE,"GENERAL";"TAB3",#N/A,TRUE,"GENERAL";"TAB4",#N/A,TRUE,"GENERAL";"TAB5",#N/A,TRUE,"GENERAL"}</definedName>
    <definedName name="TAB_FECHA">[62]Tablas!$B$1:$B$65536</definedName>
    <definedName name="tabela">#REF!</definedName>
    <definedName name="tabela1">#REF!</definedName>
    <definedName name="TABLA">#REF!</definedName>
    <definedName name="tabla1">[115]Hoja3!$B$4:$F$28</definedName>
    <definedName name="tabla2">#REF!</definedName>
    <definedName name="TABLEKP">'[3]7422CW00'!#REF!</definedName>
    <definedName name="TABLEPRI">#REF!</definedName>
    <definedName name="Tablero_de_24_circutos_trsifasico">#REF!</definedName>
    <definedName name="Tambores">#REF!</definedName>
    <definedName name="TANQUE">#N/A</definedName>
    <definedName name="Tanques">#REF!</definedName>
    <definedName name="TAREAS_INICIALES">#REF!</definedName>
    <definedName name="TARIFA">#REF!</definedName>
    <definedName name="TARIFA_DE_ALQUILER">#REF!</definedName>
    <definedName name="Tarifa_km3">#REF!</definedName>
    <definedName name="TarifaPension">[46]EMPRESA!$F$24</definedName>
    <definedName name="TARIFAS">[116]TARIFAS!$A$1:$F$52</definedName>
    <definedName name="TARIFAS_4">#REF!</definedName>
    <definedName name="TARIFAS_7">#REF!</definedName>
    <definedName name="TARIFAS1">#REF!</definedName>
    <definedName name="TarifaSalud">[46]EMPRESA!$F$26</definedName>
    <definedName name="Tasa">#REF!</definedName>
    <definedName name="TASA_DE_CAMBIO">#REF!</definedName>
    <definedName name="Tasa1">'[117]Bases 2A'!$C$20</definedName>
    <definedName name="TasaCCP">#REF!</definedName>
    <definedName name="Tax">#REF!</definedName>
    <definedName name="tb">#REF!</definedName>
    <definedName name="TB_EVENTOS_OTS_ANUAL">#REF!</definedName>
    <definedName name="TBO">#REF!</definedName>
    <definedName name="TBOS">#REF!</definedName>
    <definedName name="tc">#REF!</definedName>
    <definedName name="tdy" hidden="1">{"TAB1",#N/A,TRUE,"GENERAL";"TAB2",#N/A,TRUE,"GENERAL";"TAB3",#N/A,TRUE,"GENERAL";"TAB4",#N/A,TRUE,"GENERAL";"TAB5",#N/A,TRUE,"GENERAL"}</definedName>
    <definedName name="tdy_1" hidden="1">{"TAB1",#N/A,TRUE,"GENERAL";"TAB2",#N/A,TRUE,"GENERAL";"TAB3",#N/A,TRUE,"GENERAL";"TAB4",#N/A,TRUE,"GENERAL";"TAB5",#N/A,TRUE,"GENERAL"}</definedName>
    <definedName name="TE">#REF!</definedName>
    <definedName name="TECNOLOGO">#REF!</definedName>
    <definedName name="Teen">#REF!</definedName>
    <definedName name="Teja_metalica_arquitectonica_trapez__0_73_3_66">#REF!</definedName>
    <definedName name="telefono">[46]EMPRESA!$F$16</definedName>
    <definedName name="TEMA1">#REF!</definedName>
    <definedName name="TEMA10">#REF!</definedName>
    <definedName name="TEMA2">#REF!</definedName>
    <definedName name="TEMA3">#REF!</definedName>
    <definedName name="TEMA4">#REF!</definedName>
    <definedName name="TEMA5">#REF!</definedName>
    <definedName name="TEMA6">#REF!</definedName>
    <definedName name="TEMA7">#REF!</definedName>
    <definedName name="TEMA8">#REF!</definedName>
    <definedName name="TEMA9">#REF!</definedName>
    <definedName name="TEMAS_PACC">#REF!</definedName>
    <definedName name="TER">[0]!ERR</definedName>
    <definedName name="TERM">[0]!ERR</definedName>
    <definedName name="TÉRMINOS">[0]!ERR</definedName>
    <definedName name="TERR">[30]PRESUPUESTO!$I$7</definedName>
    <definedName name="tewst" hidden="1">{"TAB1",#N/A,TRUE,"GENERAL";"TAB2",#N/A,TRUE,"GENERAL";"TAB3",#N/A,TRUE,"GENERAL";"TAB4",#N/A,TRUE,"GENERAL";"TAB5",#N/A,TRUE,"GENERAL"}</definedName>
    <definedName name="tewst_1" hidden="1">{"TAB1",#N/A,TRUE,"GENERAL";"TAB2",#N/A,TRUE,"GENERAL";"TAB3",#N/A,TRUE,"GENERAL";"TAB4",#N/A,TRUE,"GENERAL";"TAB5",#N/A,TRUE,"GENERAL"}</definedName>
    <definedName name="teytrh" hidden="1">{"via1",#N/A,TRUE,"general";"via2",#N/A,TRUE,"general";"via3",#N/A,TRUE,"general"}</definedName>
    <definedName name="teytrh_1" hidden="1">{"via1",#N/A,TRUE,"general";"via2",#N/A,TRUE,"general";"via3",#N/A,TRUE,"general"}</definedName>
    <definedName name="TGB">#REF!</definedName>
    <definedName name="TH">#REF!</definedName>
    <definedName name="thdh" hidden="1">{"TAB1",#N/A,TRUE,"GENERAL";"TAB2",#N/A,TRUE,"GENERAL";"TAB3",#N/A,TRUE,"GENERAL";"TAB4",#N/A,TRUE,"GENERAL";"TAB5",#N/A,TRUE,"GENERAL"}</definedName>
    <definedName name="thdh_1" hidden="1">{"TAB1",#N/A,TRUE,"GENERAL";"TAB2",#N/A,TRUE,"GENERAL";"TAB3",#N/A,TRUE,"GENERAL";"TAB4",#N/A,TRUE,"GENERAL";"TAB5",#N/A,TRUE,"GENERAL"}</definedName>
    <definedName name="Thinner">#REF!</definedName>
    <definedName name="THP">#REF!</definedName>
    <definedName name="THT">#REF!</definedName>
    <definedName name="thtj" hidden="1">{"via1",#N/A,TRUE,"general";"via2",#N/A,TRUE,"general";"via3",#N/A,TRUE,"general"}</definedName>
    <definedName name="thtj_1" hidden="1">{"via1",#N/A,TRUE,"general";"via2",#N/A,TRUE,"general";"via3",#N/A,TRUE,"general"}</definedName>
    <definedName name="TI">#REF!</definedName>
    <definedName name="TIEMPO">[41]BASES!$E$27</definedName>
    <definedName name="TIPO">#REF!</definedName>
    <definedName name="TIPO_GRUPO">#REF!</definedName>
    <definedName name="tipo1">#REF!</definedName>
    <definedName name="tipo2">#REF!</definedName>
    <definedName name="tipo3">#REF!</definedName>
    <definedName name="tipoactapav">#REF!</definedName>
    <definedName name="TipoGC">[101]Tablas!$U$6:$U$15</definedName>
    <definedName name="TipoNeces">[101]Tablas!$Q$6:$Q$8</definedName>
    <definedName name="TipoPro">#REF!</definedName>
    <definedName name="Tipoproceso">#REF!</definedName>
    <definedName name="tipov">#REF!</definedName>
    <definedName name="TIR">#REF!</definedName>
    <definedName name="TITLE">#REF!</definedName>
    <definedName name="titu">#REF!</definedName>
    <definedName name="titu2">#REF!</definedName>
    <definedName name="TITULO">#REF!</definedName>
    <definedName name="_xlnm.Print_Titles" localSheetId="16">'10 CARPI- METAL'!$1:$6</definedName>
    <definedName name="_xlnm.Print_Titles" localSheetId="17">'11 PINTURA'!$1:$6</definedName>
    <definedName name="_xlnm.Print_Titles" localSheetId="18">'12 LIMPIEZA'!$1:$6</definedName>
    <definedName name="_xlnm.Print_Titles" localSheetId="11">'1-2 PRELIMINARES-DEMOLICION'!$1:$6</definedName>
    <definedName name="_xlnm.Print_Titles" localSheetId="12">'3-4 MAMPOSTERIA-ESTRUCTURA'!$1:$5</definedName>
    <definedName name="_xlnm.Print_Titles" localSheetId="13">'5 ELECTRICAS'!$1:$5</definedName>
    <definedName name="_xlnm.Print_Titles" localSheetId="14">'6-7-8 PAÑETES-CUBIERTA-'!$1:$6</definedName>
    <definedName name="_xlnm.Print_Titles" localSheetId="15">'9 PISOS-ENCHAPES'!$1:$6</definedName>
    <definedName name="_xlnm.Print_Titles" localSheetId="10">'ANALISIS BASICOS'!$1:$6</definedName>
    <definedName name="_xlnm.Print_Titles" localSheetId="4">'Cadena de  Valor'!$1:$8</definedName>
    <definedName name="_xlnm.Print_Titles" localSheetId="8">'LISTADO DE MATERIALES'!$1:$4</definedName>
    <definedName name="_xlnm.Print_Titles" localSheetId="7">'MEMORIA DE CANTIDADES'!$1:$5</definedName>
    <definedName name="_xlnm.Print_Titles" localSheetId="9">MO!$1:$6</definedName>
    <definedName name="_xlnm.Print_Titles" localSheetId="6">'PPTO I.E JOSE REINEL'!$1:$5</definedName>
    <definedName name="_xlnm.Print_Titles" localSheetId="0">'PRESUPUESTO RESUMIDO'!$1:$4</definedName>
    <definedName name="_xlnm.Print_Titles">#N/A</definedName>
    <definedName name="Títulos_a_imprimir_IM">#REF!</definedName>
    <definedName name="tj">#REF!</definedName>
    <definedName name="tk">'[10]DATOS CONTRATO'!$E$18</definedName>
    <definedName name="TK_1" hidden="1">[25]INST!#REF!</definedName>
    <definedName name="TKSLCI07">[10]EMPRESA!$F$22</definedName>
    <definedName name="tl">#REF!</definedName>
    <definedName name="tld">[60]Datos!$D$14</definedName>
    <definedName name="TM">#REF!</definedName>
    <definedName name="tn">#REF!</definedName>
    <definedName name="To">#REF!</definedName>
    <definedName name="TODOANA">#REF!</definedName>
    <definedName name="TODOINSU">#REF!</definedName>
    <definedName name="TODOITEM">#REF!</definedName>
    <definedName name="Tomacorriente_Doble">#REF!</definedName>
    <definedName name="TOP">#REF!</definedName>
    <definedName name="TOPGENER">#REF!</definedName>
    <definedName name="TOPGENER1">#REF!</definedName>
    <definedName name="TOPMENU">#REF!</definedName>
    <definedName name="TORNILLO_PARA_ESTRUCTURAS_7_X_7_16">#REF!</definedName>
    <definedName name="TORNILLO_PARA_LAMINAS_6_X_1">#REF!</definedName>
    <definedName name="Torres">#REF!</definedName>
    <definedName name="tortas" hidden="1">{"TAB1",#N/A,TRUE,"GENERAL";"TAB2",#N/A,TRUE,"GENERAL";"TAB3",#N/A,TRUE,"GENERAL";"TAB4",#N/A,TRUE,"GENERAL";"TAB5",#N/A,TRUE,"GENERAL"}</definedName>
    <definedName name="tortas_1" hidden="1">{"TAB1",#N/A,TRUE,"GENERAL";"TAB2",#N/A,TRUE,"GENERAL";"TAB3",#N/A,TRUE,"GENERAL";"TAB4",#N/A,TRUE,"GENERAL";"TAB5",#N/A,TRUE,"GENERAL"}</definedName>
    <definedName name="tortas2" hidden="1">{"via1",#N/A,TRUE,"general";"via2",#N/A,TRUE,"general";"via3",#N/A,TRUE,"general"}</definedName>
    <definedName name="tortas2_1" hidden="1">{"via1",#N/A,TRUE,"general";"via2",#N/A,TRUE,"general";"via3",#N/A,TRUE,"general"}</definedName>
    <definedName name="TOT">#REF!</definedName>
    <definedName name="TOTAL">#REF!</definedName>
    <definedName name="total_acumulado">#REF!</definedName>
    <definedName name="Total_Interest">#REF!</definedName>
    <definedName name="Total_Pay">#REF!</definedName>
    <definedName name="Total_Payment" localSheetId="4">Scheduled_Payment+Extra_Payment</definedName>
    <definedName name="Total_Payment" localSheetId="2">Scheduled_Payment+Extra_Payment</definedName>
    <definedName name="Total_Payment">Scheduled_Payment+Extra_Payment</definedName>
    <definedName name="Total_Payment1" localSheetId="4">Scheduled_Payment+Extra_Payment</definedName>
    <definedName name="Total_Payment1" localSheetId="2">Scheduled_Payment+Extra_Payment</definedName>
    <definedName name="Total_Payment1">Scheduled_Payment+Extra_Payment</definedName>
    <definedName name="total1">#REF!</definedName>
    <definedName name="TotalAIU">#REF!</definedName>
    <definedName name="TotalCesantias">'[46]NOMINA 1'!$N$38</definedName>
    <definedName name="TOTALES_OBRA">#REF!</definedName>
    <definedName name="TOTALHH">#REF!</definedName>
    <definedName name="TOTALHH1">#REF!</definedName>
    <definedName name="TOTALINDIS">#REF!</definedName>
    <definedName name="totalmodif2">#REF!</definedName>
    <definedName name="TotalVacaciones">'[46]NOMINA 1'!$N$37</definedName>
    <definedName name="TotAuxAlim">'[10]NOMINA-1'!$E$37</definedName>
    <definedName name="TotAuxAlimentacion">'[46]NOMINA 1'!$E$38</definedName>
    <definedName name="TotAuxCom">'[10]NOMINA-1'!$E$39</definedName>
    <definedName name="TotAuxComi">'[46]NOMINA 1'!$E$40</definedName>
    <definedName name="TotAuxDotacion">'[46]NOMINA 1'!$E$41</definedName>
    <definedName name="TotAuxHab">'[46]NOMINA 1'!$E$37</definedName>
    <definedName name="TotAuxTransporte">'[46]NOMINA 1'!$E$39</definedName>
    <definedName name="TotBasico">'[46]NOMINA 1'!$E$35</definedName>
    <definedName name="TotCom">'[10]NOMINA-1'!$E$41</definedName>
    <definedName name="TotComision">'[46]NOMINA 1'!$E$42</definedName>
    <definedName name="TotExtras">'[46]NOMINA 1'!$E$36</definedName>
    <definedName name="TotIntercesantias">'[46]NOMINA 1'!$N$39</definedName>
    <definedName name="TOTMATS">#REF!</definedName>
    <definedName name="TotPrimaServicios">'[46]NOMINA 1'!$N$36</definedName>
    <definedName name="TotPrimaServicos">'[46]NOMINA 1'!$N$36</definedName>
    <definedName name="TotPrimaVacaciones">'[46]NOMINA 1'!$N$41</definedName>
    <definedName name="TotPrimConv">'[10]NOMINA-1'!$N$39</definedName>
    <definedName name="TotPrimConvencional">'[46]NOMINA 1'!$N$40</definedName>
    <definedName name="TotPrimVac">'[10]NOMINA-1'!$N$40</definedName>
    <definedName name="TOTSHE1">#REF!</definedName>
    <definedName name="TOTSHE10">#REF!</definedName>
    <definedName name="TOTSHE11">#REF!</definedName>
    <definedName name="TOTSHE12">#REF!</definedName>
    <definedName name="TOTSHE13">#REF!</definedName>
    <definedName name="TOTSHE14">#REF!</definedName>
    <definedName name="TOTSHE15">#REF!</definedName>
    <definedName name="TOTSHE16">#REF!</definedName>
    <definedName name="TOTSHE17">#REF!</definedName>
    <definedName name="TOTSHE18">#REF!</definedName>
    <definedName name="TOTSHE19">#REF!</definedName>
    <definedName name="TOTSHE2">#REF!</definedName>
    <definedName name="TOTSHE20">#REF!</definedName>
    <definedName name="TOTSHE21">#REF!</definedName>
    <definedName name="TOTSHE22">#REF!</definedName>
    <definedName name="TOTSHE23">#REF!</definedName>
    <definedName name="TOTSHE24">#REF!</definedName>
    <definedName name="TOTSHE25">#REF!</definedName>
    <definedName name="TOTSHE26">#REF!</definedName>
    <definedName name="TOTSHE3">#REF!</definedName>
    <definedName name="TOTSHE4">#REF!</definedName>
    <definedName name="TOTSHE5">#REF!</definedName>
    <definedName name="TOTSHE6">#REF!</definedName>
    <definedName name="TOTSHE7">#REF!</definedName>
    <definedName name="TOTSHE8">#REF!</definedName>
    <definedName name="TOTSHE9">#REF!</definedName>
    <definedName name="TOTTRANS">#REF!</definedName>
    <definedName name="TotVac">'[10]NOMINA-1'!$N$36</definedName>
    <definedName name="tr" hidden="1">{"TAB1",#N/A,TRUE,"GENERAL";"TAB2",#N/A,TRUE,"GENERAL";"TAB3",#N/A,TRUE,"GENERAL";"TAB4",#N/A,TRUE,"GENERAL";"TAB5",#N/A,TRUE,"GENERAL"}</definedName>
    <definedName name="tr_1" hidden="1">{"TAB1",#N/A,TRUE,"GENERAL";"TAB2",#N/A,TRUE,"GENERAL";"TAB3",#N/A,TRUE,"GENERAL";"TAB4",#N/A,TRUE,"GENERAL";"TAB5",#N/A,TRUE,"GENERAL"}</definedName>
    <definedName name="TrainSpec">#REF!</definedName>
    <definedName name="TRANS">#REF!</definedName>
    <definedName name="Transmisores">#REF!</definedName>
    <definedName name="Transporte">'[10]DATOS CONTRATO'!$E$16</definedName>
    <definedName name="Transportes">#REF!</definedName>
    <definedName name="transtub">#REF!</definedName>
    <definedName name="TRAT">[118]desmonte!$E$48</definedName>
    <definedName name="TREM">#REF!</definedName>
    <definedName name="Trenes">#REF!</definedName>
    <definedName name="TRESS">#REF!</definedName>
    <definedName name="trest" hidden="1">{"TAB1",#N/A,TRUE,"GENERAL";"TAB2",#N/A,TRUE,"GENERAL";"TAB3",#N/A,TRUE,"GENERAL";"TAB4",#N/A,TRUE,"GENERAL";"TAB5",#N/A,TRUE,"GENERAL"}</definedName>
    <definedName name="trest_1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et_1" hidden="1">{"TAB1",#N/A,TRUE,"GENERAL";"TAB2",#N/A,TRUE,"GENERAL";"TAB3",#N/A,TRUE,"GENERAL";"TAB4",#N/A,TRUE,"GENERAL";"TAB5",#N/A,TRUE,"GENERAL"}</definedName>
    <definedName name="trew" hidden="1">#REF!</definedName>
    <definedName name="trh" hidden="1">{"via1",#N/A,TRUE,"general";"via2",#N/A,TRUE,"general";"via3",#N/A,TRUE,"general"}</definedName>
    <definedName name="trh_1" hidden="1">{"via1",#N/A,TRUE,"general";"via2",#N/A,TRUE,"general";"via3",#N/A,TRUE,"general"}</definedName>
    <definedName name="trhfh" hidden="1">{"via1",#N/A,TRUE,"general";"via2",#N/A,TRUE,"general";"via3",#N/A,TRUE,"general"}</definedName>
    <definedName name="trhfh_1" hidden="1">{"via1",#N/A,TRUE,"general";"via2",#N/A,TRUE,"general";"via3",#N/A,TRUE,"general"}</definedName>
    <definedName name="tri">#REF!</definedName>
    <definedName name="Trimestre1">#REF!</definedName>
    <definedName name="Trimestre2">#REF!</definedName>
    <definedName name="Trimestre3">#REF!</definedName>
    <definedName name="Trimestre4">#REF!</definedName>
    <definedName name="trjfgjh" hidden="1">{"via1",#N/A,TRUE,"general";"via2",#N/A,TRUE,"general";"via3",#N/A,TRUE,"general"}</definedName>
    <definedName name="trjfgjh_1" hidden="1">{"via1",#N/A,TRUE,"general";"via2",#N/A,TRUE,"general";"via3",#N/A,TRUE,"general"}</definedName>
    <definedName name="TRM">[119]Tablas!$B$2</definedName>
    <definedName name="TRRETER">#REF!</definedName>
    <definedName name="tru" hidden="1">{"via1",#N/A,TRUE,"general";"via2",#N/A,TRUE,"general";"via3",#N/A,TRUE,"general"}</definedName>
    <definedName name="tru_1" hidden="1">{"via1",#N/A,TRUE,"general";"via2",#N/A,TRUE,"general";"via3",#N/A,TRUE,"general"}</definedName>
    <definedName name="truds" hidden="1">{"via1",#N/A,TRUE,"general";"via2",#N/A,TRUE,"general";"via3",#N/A,TRUE,"general"}</definedName>
    <definedName name="truds_1" hidden="1">{"via1",#N/A,TRUE,"general";"via2",#N/A,TRUE,"general";"via3",#N/A,TRUE,"general"}</definedName>
    <definedName name="trutu" hidden="1">{"via1",#N/A,TRUE,"general";"via2",#N/A,TRUE,"general";"via3",#N/A,TRUE,"general"}</definedName>
    <definedName name="trutu_1" hidden="1">{"via1",#N/A,TRUE,"general";"via2",#N/A,TRUE,"general";"via3",#N/A,TRUE,"general"}</definedName>
    <definedName name="trydfg" hidden="1">{"via1",#N/A,TRUE,"general";"via2",#N/A,TRUE,"general";"via3",#N/A,TRUE,"general"}</definedName>
    <definedName name="trydfg_1" hidden="1">{"via1",#N/A,TRUE,"general";"via2",#N/A,TRUE,"general";"via3",#N/A,TRUE,"general"}</definedName>
    <definedName name="trydtrygf" hidden="1">{"via1",#N/A,TRUE,"general";"via2",#N/A,TRUE,"general";"via3",#N/A,TRUE,"general"}</definedName>
    <definedName name="trydtrygf_1" hidden="1">{"via1",#N/A,TRUE,"general";"via2",#N/A,TRUE,"general";"via3",#N/A,TRUE,"general"}</definedName>
    <definedName name="tryery" hidden="1">{"TAB1",#N/A,TRUE,"GENERAL";"TAB2",#N/A,TRUE,"GENERAL";"TAB3",#N/A,TRUE,"GENERAL";"TAB4",#N/A,TRUE,"GENERAL";"TAB5",#N/A,TRUE,"GENERAL"}</definedName>
    <definedName name="tryery_1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i6_1" hidden="1">{"TAB1",#N/A,TRUE,"GENERAL";"TAB2",#N/A,TRUE,"GENERAL";"TAB3",#N/A,TRUE,"GENERAL";"TAB4",#N/A,TRUE,"GENERAL";"TAB5",#N/A,TRUE,"GENERAL"}</definedName>
    <definedName name="tryrth" hidden="1">{"via1",#N/A,TRUE,"general";"via2",#N/A,TRUE,"general";"via3",#N/A,TRUE,"general"}</definedName>
    <definedName name="tryrth_1" hidden="1">{"via1",#N/A,TRUE,"general";"via2",#N/A,TRUE,"general";"via3",#N/A,TRUE,"general"}</definedName>
    <definedName name="tsert" hidden="1">{"TAB1",#N/A,TRUE,"GENERAL";"TAB2",#N/A,TRUE,"GENERAL";"TAB3",#N/A,TRUE,"GENERAL";"TAB4",#N/A,TRUE,"GENERAL";"TAB5",#N/A,TRUE,"GENERAL"}</definedName>
    <definedName name="tsert_1" hidden="1">{"TAB1",#N/A,TRUE,"GENERAL";"TAB2",#N/A,TRUE,"GENERAL";"TAB3",#N/A,TRUE,"GENERAL";"TAB4",#N/A,TRUE,"GENERAL";"TAB5",#N/A,TRUE,"GENERAL"}</definedName>
    <definedName name="TT">#REF!</definedName>
    <definedName name="TtCD">#REF!</definedName>
    <definedName name="TtlCD">#REF!</definedName>
    <definedName name="TtlCDCronog">#REF!</definedName>
    <definedName name="TTR" hidden="1">{"via1",#N/A,TRUE,"general";"via2",#N/A,TRUE,"general";"via3",#N/A,TRUE,"general"}</definedName>
    <definedName name="TTR_1" hidden="1">{"via1",#N/A,TRUE,"general";"via2",#N/A,TRUE,"general";"via3",#N/A,TRUE,"general"}</definedName>
    <definedName name="ttrff" hidden="1">{"via1",#N/A,TRUE,"general";"via2",#N/A,TRUE,"general";"via3",#N/A,TRUE,"general"}</definedName>
    <definedName name="ttrff_1" hidden="1">{"via1",#N/A,TRUE,"general";"via2",#N/A,TRUE,"general";"via3",#N/A,TRUE,"general"}</definedName>
    <definedName name="ttt" hidden="1">{"TAB1",#N/A,TRUE,"GENERAL";"TAB2",#N/A,TRUE,"GENERAL";"TAB3",#N/A,TRUE,"GENERAL";"TAB4",#N/A,TRUE,"GENERAL";"TAB5",#N/A,TRUE,"GENERAL"}</definedName>
    <definedName name="ttt_1" hidden="1">{"TAB1",#N/A,TRUE,"GENERAL";"TAB2",#N/A,TRUE,"GENERAL";"TAB3",#N/A,TRUE,"GENERAL";"TAB4",#N/A,TRUE,"GENERAL";"TAB5",#N/A,TRUE,"GENERAL"}</definedName>
    <definedName name="tttt7" hidden="1">{"via1",#N/A,TRUE,"general";"via2",#N/A,TRUE,"general";"via3",#N/A,TRUE,"general"}</definedName>
    <definedName name="tttt7_1" hidden="1">{"via1",#N/A,TRUE,"general";"via2",#N/A,TRUE,"general";"via3",#N/A,TRUE,"general"}</definedName>
    <definedName name="tttthy" hidden="1">{"TAB1",#N/A,TRUE,"GENERAL";"TAB2",#N/A,TRUE,"GENERAL";"TAB3",#N/A,TRUE,"GENERAL";"TAB4",#N/A,TRUE,"GENERAL";"TAB5",#N/A,TRUE,"GENERAL"}</definedName>
    <definedName name="tttthy_1" hidden="1">{"TAB1",#N/A,TRUE,"GENERAL";"TAB2",#N/A,TRUE,"GENERAL";"TAB3",#N/A,TRUE,"GENERAL";"TAB4",#N/A,TRUE,"GENERAL";"TAB5",#N/A,TRUE,"GENERAL"}</definedName>
    <definedName name="ttttr" hidden="1">{"via1",#N/A,TRUE,"general";"via2",#N/A,TRUE,"general";"via3",#N/A,TRUE,"general"}</definedName>
    <definedName name="ttttr_1" hidden="1">{"via1",#N/A,TRUE,"general";"via2",#N/A,TRUE,"general";"via3",#N/A,TRUE,"general"}</definedName>
    <definedName name="ttttt" hidden="1">{"TAB1",#N/A,TRUE,"GENERAL";"TAB2",#N/A,TRUE,"GENERAL";"TAB3",#N/A,TRUE,"GENERAL";"TAB4",#N/A,TRUE,"GENERAL";"TAB5",#N/A,TRUE,"GENERAL"}</definedName>
    <definedName name="ttttt_1" hidden="1">{"TAB1",#N/A,TRUE,"GENERAL";"TAB2",#N/A,TRUE,"GENERAL";"TAB3",#N/A,TRUE,"GENERAL";"TAB4",#N/A,TRUE,"GENERAL";"TAB5",#N/A,TRUE,"GENERAL"}</definedName>
    <definedName name="tu" hidden="1">{"via1",#N/A,TRUE,"general";"via2",#N/A,TRUE,"general";"via3",#N/A,TRUE,"general"}</definedName>
    <definedName name="tu_1" hidden="1">{"via1",#N/A,TRUE,"general";"via2",#N/A,TRUE,"general";"via3",#N/A,TRUE,"general"}</definedName>
    <definedName name="TUB">#REF!</definedName>
    <definedName name="TUBERIA" hidden="1">#REF!</definedName>
    <definedName name="Tubería">#REF!</definedName>
    <definedName name="Tuberia_Conduit_1_2">#REF!</definedName>
    <definedName name="Tuberia_Conduit_1_EMT">#REF!</definedName>
    <definedName name="TUBERIA1" hidden="1">#REF!</definedName>
    <definedName name="TUBERIAS">#REF!</definedName>
    <definedName name="Tubo_conduit_pvc_1">#REF!</definedName>
    <definedName name="tur" hidden="1">{"TAB1",#N/A,TRUE,"GENERAL";"TAB2",#N/A,TRUE,"GENERAL";"TAB3",#N/A,TRUE,"GENERAL";"TAB4",#N/A,TRUE,"GENERAL";"TAB5",#N/A,TRUE,"GENERAL"}</definedName>
    <definedName name="tur_1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uru_1" hidden="1">{"TAB1",#N/A,TRUE,"GENERAL";"TAB2",#N/A,TRUE,"GENERAL";"TAB3",#N/A,TRUE,"GENERAL";"TAB4",#N/A,TRUE,"GENERAL";"TAB5",#N/A,TRUE,"GENERAL"}</definedName>
    <definedName name="tvmenor90min">'[100]CCP,LEYES, Y DEC.'!#REF!</definedName>
    <definedName name="twer" hidden="1">{"TAB1",#N/A,TRUE,"GENERAL";"TAB2",#N/A,TRUE,"GENERAL";"TAB3",#N/A,TRUE,"GENERAL";"TAB4",#N/A,TRUE,"GENERAL";"TAB5",#N/A,TRUE,"GENERAL"}</definedName>
    <definedName name="twer_1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wet_1" hidden="1">{"TAB1",#N/A,TRUE,"GENERAL";"TAB2",#N/A,TRUE,"GENERAL";"TAB3",#N/A,TRUE,"GENERAL";"TAB4",#N/A,TRUE,"GENERAL";"TAB5",#N/A,TRUE,"GENERAL"}</definedName>
    <definedName name="ty" hidden="1">{"via1",#N/A,TRUE,"general";"via2",#N/A,TRUE,"general";"via3",#N/A,TRUE,"general"}</definedName>
    <definedName name="ty_1" hidden="1">{"via1",#N/A,TRUE,"general";"via2",#N/A,TRUE,"general";"via3",#N/A,TRUE,"general"}</definedName>
    <definedName name="tyery" hidden="1">{"via1",#N/A,TRUE,"general";"via2",#N/A,TRUE,"general";"via3",#N/A,TRUE,"general"}</definedName>
    <definedName name="tyery_1" hidden="1">{"via1",#N/A,TRUE,"general";"via2",#N/A,TRUE,"general";"via3",#N/A,TRUE,"general"}</definedName>
    <definedName name="tyj" hidden="1">{"TAB1",#N/A,TRUE,"GENERAL";"TAB2",#N/A,TRUE,"GENERAL";"TAB3",#N/A,TRUE,"GENERAL";"TAB4",#N/A,TRUE,"GENERAL";"TAB5",#N/A,TRUE,"GENERAL"}</definedName>
    <definedName name="tyj_1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tyj_1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jytjuyjuy_1" hidden="1">{"TAB1",#N/A,TRUE,"GENERAL";"TAB2",#N/A,TRUE,"GENERAL";"TAB3",#N/A,TRUE,"GENERAL";"TAB4",#N/A,TRUE,"GENERAL";"TAB5",#N/A,TRUE,"GENERAL"}</definedName>
    <definedName name="tyk" hidden="1">{"via1",#N/A,TRUE,"general";"via2",#N/A,TRUE,"general";"via3",#N/A,TRUE,"general"}</definedName>
    <definedName name="tyk_1" hidden="1">{"via1",#N/A,TRUE,"general";"via2",#N/A,TRUE,"general";"via3",#N/A,TRUE,"general"}</definedName>
    <definedName name="tym" hidden="1">{"via1",#N/A,TRUE,"general";"via2",#N/A,TRUE,"general";"via3",#N/A,TRUE,"general"}</definedName>
    <definedName name="tym_1" hidden="1">{"via1",#N/A,TRUE,"general";"via2",#N/A,TRUE,"general";"via3",#N/A,TRUE,"general"}</definedName>
    <definedName name="tyr" hidden="1">{"via1",#N/A,TRUE,"general";"via2",#N/A,TRUE,"general";"via3",#N/A,TRUE,"general"}</definedName>
    <definedName name="tyr_1" hidden="1">{"via1",#N/A,TRUE,"general";"via2",#N/A,TRUE,"general";"via3",#N/A,TRUE,"general"}</definedName>
    <definedName name="tytgfhgfh" hidden="1">{"TAB1",#N/A,TRUE,"GENERAL";"TAB2",#N/A,TRUE,"GENERAL";"TAB3",#N/A,TRUE,"GENERAL";"TAB4",#N/A,TRUE,"GENERAL";"TAB5",#N/A,TRUE,"GENERAL"}</definedName>
    <definedName name="tytgfhgfh_1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ty_1" hidden="1">{"TAB1",#N/A,TRUE,"GENERAL";"TAB2",#N/A,TRUE,"GENERAL";"TAB3",#N/A,TRUE,"GENERAL";"TAB4",#N/A,TRUE,"GENERAL";"TAB5",#N/A,TRUE,"GENERAL"}</definedName>
    <definedName name="tyu">#REF!</definedName>
    <definedName name="TYUIYI" hidden="1">{"TAB1",#N/A,TRUE,"GENERAL";"TAB2",#N/A,TRUE,"GENERAL";"TAB3",#N/A,TRUE,"GENERAL";"TAB4",#N/A,TRUE,"GENERAL";"TAB5",#N/A,TRUE,"GENERAL"}</definedName>
    <definedName name="TYUIYI_1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jh_1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_1" hidden="1">{"TAB1",#N/A,TRUE,"GENERAL";"TAB2",#N/A,TRUE,"GENERAL";"TAB3",#N/A,TRUE,"GENERAL";"TAB4",#N/A,TRUE,"GENERAL";"TAB5",#N/A,TRUE,"GENERAL"}</definedName>
    <definedName name="tyutyu" hidden="1">{"via1",#N/A,TRUE,"general";"via2",#N/A,TRUE,"general";"via3",#N/A,TRUE,"general"}</definedName>
    <definedName name="tyutyu_1" hidden="1">{"via1",#N/A,TRUE,"general";"via2",#N/A,TRUE,"general";"via3",#N/A,TRUE,"general"}</definedName>
    <definedName name="tyxg" hidden="1">{"via1",#N/A,TRUE,"general";"via2",#N/A,TRUE,"general";"via3",#N/A,TRUE,"general"}</definedName>
    <definedName name="tyxg_1" hidden="1">{"via1",#N/A,TRUE,"general";"via2",#N/A,TRUE,"general";"via3",#N/A,TRUE,"general"}</definedName>
    <definedName name="U">#REF!</definedName>
    <definedName name="u3u" hidden="1">{"TAB1",#N/A,TRUE,"GENERAL";"TAB2",#N/A,TRUE,"GENERAL";"TAB3",#N/A,TRUE,"GENERAL";"TAB4",#N/A,TRUE,"GENERAL";"TAB5",#N/A,TRUE,"GENERAL"}</definedName>
    <definedName name="u3u_1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7u7_1" hidden="1">{"TAB1",#N/A,TRUE,"GENERAL";"TAB2",#N/A,TRUE,"GENERAL";"TAB3",#N/A,TRUE,"GENERAL";"TAB4",#N/A,TRUE,"GENERAL";"TAB5",#N/A,TRUE,"GENERAL"}</definedName>
    <definedName name="Ubicación">#REF!</definedName>
    <definedName name="UFrm2InUse">1</definedName>
    <definedName name="UI" hidden="1">{"via1",#N/A,TRUE,"general";"via2",#N/A,TRUE,"general";"via3",#N/A,TRUE,"general"}</definedName>
    <definedName name="UI_1" hidden="1">{"via1",#N/A,TRUE,"general";"via2",#N/A,TRUE,"general";"via3",#N/A,TRUE,"general"}</definedName>
    <definedName name="UIC">[12]Tablas!#REF!</definedName>
    <definedName name="uijhj" hidden="1">{"via1",#N/A,TRUE,"general";"via2",#N/A,TRUE,"general";"via3",#N/A,TRUE,"general"}</definedName>
    <definedName name="uijhj_1" hidden="1">{"via1",#N/A,TRUE,"general";"via2",#N/A,TRUE,"general";"via3",#N/A,TRUE,"general"}</definedName>
    <definedName name="uio" hidden="1">{"TAB1",#N/A,TRUE,"GENERAL";"TAB2",#N/A,TRUE,"GENERAL";"TAB3",#N/A,TRUE,"GENERAL";"TAB4",#N/A,TRUE,"GENERAL";"TAB5",#N/A,TRUE,"GENERAL"}</definedName>
    <definedName name="uio_1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ou_1" hidden="1">{"TAB1",#N/A,TRUE,"GENERAL";"TAB2",#N/A,TRUE,"GENERAL";"TAB3",#N/A,TRUE,"GENERAL";"TAB4",#N/A,TRUE,"GENERAL";"TAB5",#N/A,TRUE,"GENERAL"}</definedName>
    <definedName name="uir" hidden="1">{"via1",#N/A,TRUE,"general";"via2",#N/A,TRUE,"general";"via3",#N/A,TRUE,"general"}</definedName>
    <definedName name="uir_1" hidden="1">{"via1",#N/A,TRUE,"general";"via2",#N/A,TRUE,"general";"via3",#N/A,TRUE,"general"}</definedName>
    <definedName name="uituii" hidden="1">{"TAB1",#N/A,TRUE,"GENERAL";"TAB2",#N/A,TRUE,"GENERAL";"TAB3",#N/A,TRUE,"GENERAL";"TAB4",#N/A,TRUE,"GENERAL";"TAB5",#N/A,TRUE,"GENERAL"}</definedName>
    <definedName name="uituii_1" hidden="1">{"TAB1",#N/A,TRUE,"GENERAL";"TAB2",#N/A,TRUE,"GENERAL";"TAB3",#N/A,TRUE,"GENERAL";"TAB4",#N/A,TRUE,"GENERAL";"TAB5",#N/A,TRUE,"GENERAL"}</definedName>
    <definedName name="uityjj" hidden="1">{"via1",#N/A,TRUE,"general";"via2",#N/A,TRUE,"general";"via3",#N/A,TRUE,"general"}</definedName>
    <definedName name="uityjj_1" hidden="1">{"via1",#N/A,TRUE,"general";"via2",#N/A,TRUE,"general";"via3",#N/A,TRUE,"general"}</definedName>
    <definedName name="uiufgj" hidden="1">{"TAB1",#N/A,TRUE,"GENERAL";"TAB2",#N/A,TRUE,"GENERAL";"TAB3",#N/A,TRUE,"GENERAL";"TAB4",#N/A,TRUE,"GENERAL";"TAB5",#N/A,TRUE,"GENERAL"}</definedName>
    <definedName name="uiufgj_1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IUYI_1" hidden="1">{"TAB1",#N/A,TRUE,"GENERAL";"TAB2",#N/A,TRUE,"GENERAL";"TAB3",#N/A,TRUE,"GENERAL";"TAB4",#N/A,TRUE,"GENERAL";"TAB5",#N/A,TRUE,"GENERAL"}</definedName>
    <definedName name="UK">#REF!</definedName>
    <definedName name="UKU">#REF!</definedName>
    <definedName name="UKUK">#REF!</definedName>
    <definedName name="UN">[64]PRESUPUESTO!$M$3:$N$11</definedName>
    <definedName name="UN_PRI">#REF!</definedName>
    <definedName name="unactapav">#REF!</definedName>
    <definedName name="UNDS">#REF!</definedName>
    <definedName name="unid">#REF!</definedName>
    <definedName name="unidad">#REF!</definedName>
    <definedName name="Unidades">#REF!</definedName>
    <definedName name="UNIT">'[120]Lista APU'!$A$3:$D$479</definedName>
    <definedName name="UNITARIO">[121]Unitarios!$A$3:$D$13</definedName>
    <definedName name="Unitarios">#REF!</definedName>
    <definedName name="unj" hidden="1">[21]INST!#REF!</definedName>
    <definedName name="uno">[0]!ERR</definedName>
    <definedName name="UO">#N/A</definedName>
    <definedName name="UOUIV" hidden="1">{"TAB1",#N/A,TRUE,"GENERAL";"TAB2",#N/A,TRUE,"GENERAL";"TAB3",#N/A,TRUE,"GENERAL";"TAB4",#N/A,TRUE,"GENERAL";"TAB5",#N/A,TRUE,"GENERAL"}</definedName>
    <definedName name="UOUIV_1" hidden="1">{"TAB1",#N/A,TRUE,"GENERAL";"TAB2",#N/A,TRUE,"GENERAL";"TAB3",#N/A,TRUE,"GENERAL";"TAB4",#N/A,TRUE,"GENERAL";"TAB5",#N/A,TRUE,"GENERAL"}</definedName>
    <definedName name="uriel">[0]!ERR</definedName>
    <definedName name="uryur" hidden="1">{"TAB1",#N/A,TRUE,"GENERAL";"TAB2",#N/A,TRUE,"GENERAL";"TAB3",#N/A,TRUE,"GENERAL";"TAB4",#N/A,TRUE,"GENERAL";"TAB5",#N/A,TRUE,"GENERAL"}</definedName>
    <definedName name="uryur_1" hidden="1">{"TAB1",#N/A,TRUE,"GENERAL";"TAB2",#N/A,TRUE,"GENERAL";"TAB3",#N/A,TRUE,"GENERAL";"TAB4",#N/A,TRUE,"GENERAL";"TAB5",#N/A,TRUE,"GENERAL"}</definedName>
    <definedName name="US">#REF!</definedName>
    <definedName name="USC">#REF!</definedName>
    <definedName name="USd">#REF!</definedName>
    <definedName name="USr">#REF!</definedName>
    <definedName name="USxCOL">#REF!</definedName>
    <definedName name="ut">'[88]1'!$N$42</definedName>
    <definedName name="UTILI">#REF!</definedName>
    <definedName name="UTILIDAD">#REF!</definedName>
    <definedName name="UTILIS">#REF!</definedName>
    <definedName name="UTL">[30]otros!$C$4</definedName>
    <definedName name="uu" hidden="1">{"TAB1",#N/A,TRUE,"GENERAL";"TAB2",#N/A,TRUE,"GENERAL";"TAB3",#N/A,TRUE,"GENERAL";"TAB4",#N/A,TRUE,"GENERAL";"TAB5",#N/A,TRUE,"GENERAL"}</definedName>
    <definedName name="UU.10">#REF!</definedName>
    <definedName name="UU.12">#REF!</definedName>
    <definedName name="UU.3">#REF!</definedName>
    <definedName name="UU.4">#REF!</definedName>
    <definedName name="UU.6">#REF!</definedName>
    <definedName name="UU.8">#REF!</definedName>
    <definedName name="uu_1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_1" hidden="1">{"TAB1",#N/A,TRUE,"GENERAL";"TAB2",#N/A,TRUE,"GENERAL";"TAB3",#N/A,TRUE,"GENERAL";"TAB4",#N/A,TRUE,"GENERAL";"TAB5",#N/A,TRUE,"GENERAL"}</definedName>
    <definedName name="uuuuo" hidden="1">{"TAB1",#N/A,TRUE,"GENERAL";"TAB2",#N/A,TRUE,"GENERAL";"TAB3",#N/A,TRUE,"GENERAL";"TAB4",#N/A,TRUE,"GENERAL";"TAB5",#N/A,TRUE,"GENERAL"}</definedName>
    <definedName name="uuuuo_1" hidden="1">{"TAB1",#N/A,TRUE,"GENERAL";"TAB2",#N/A,TRUE,"GENERAL";"TAB3",#N/A,TRUE,"GENERAL";"TAB4",#N/A,TRUE,"GENERAL";"TAB5",#N/A,TRUE,"GENERAL"}</definedName>
    <definedName name="uuuuuj" hidden="1">{"via1",#N/A,TRUE,"general";"via2",#N/A,TRUE,"general";"via3",#N/A,TRUE,"general"}</definedName>
    <definedName name="uuuuuj_1" hidden="1">{"via1",#N/A,TRUE,"general";"via2",#N/A,TRUE,"general";"via3",#N/A,TRUE,"general"}</definedName>
    <definedName name="uv">375000</definedName>
    <definedName name="UVT_2012">#REF!</definedName>
    <definedName name="uwkap" hidden="1">{"TAB1",#N/A,TRUE,"GENERAL";"TAB2",#N/A,TRUE,"GENERAL";"TAB3",#N/A,TRUE,"GENERAL";"TAB4",#N/A,TRUE,"GENERAL";"TAB5",#N/A,TRUE,"GENERAL"}</definedName>
    <definedName name="uwkap_1" hidden="1">{"TAB1",#N/A,TRUE,"GENERAL";"TAB2",#N/A,TRUE,"GENERAL";"TAB3",#N/A,TRUE,"GENERAL";"TAB4",#N/A,TRUE,"GENERAL";"TAB5",#N/A,TRUE,"GENERAL"}</definedName>
    <definedName name="uxd">#REF!</definedName>
    <definedName name="uy">#REF!</definedName>
    <definedName name="uyiyiy" hidden="1">{"TAB1",#N/A,TRUE,"GENERAL";"TAB2",#N/A,TRUE,"GENERAL";"TAB3",#N/A,TRUE,"GENERAL";"TAB4",#N/A,TRUE,"GENERAL";"TAB5",#N/A,TRUE,"GENERAL"}</definedName>
    <definedName name="uyiyiy_1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tu_1" hidden="1">{"TAB1",#N/A,TRUE,"GENERAL";"TAB2",#N/A,TRUE,"GENERAL";"TAB3",#N/A,TRUE,"GENERAL";"TAB4",#N/A,TRUE,"GENERAL";"TAB5",#N/A,TRUE,"GENERAL"}</definedName>
    <definedName name="uyur" hidden="1">{"via1",#N/A,TRUE,"general";"via2",#N/A,TRUE,"general";"via3",#N/A,TRUE,"general"}</definedName>
    <definedName name="uyur_1" hidden="1">{"via1",#N/A,TRUE,"general";"via2",#N/A,TRUE,"general";"via3",#N/A,TRUE,"general"}</definedName>
    <definedName name="v" hidden="1">{"TAB1",#N/A,TRUE,"GENERAL";"TAB2",#N/A,TRUE,"GENERAL";"TAB3",#N/A,TRUE,"GENERAL";"TAB4",#N/A,TRUE,"GENERAL";"TAB5",#N/A,TRUE,"GENERAL"}</definedName>
    <definedName name="v_1" hidden="1">{"TAB1",#N/A,TRUE,"GENERAL";"TAB2",#N/A,TRUE,"GENERAL";"TAB3",#N/A,TRUE,"GENERAL";"TAB4",#N/A,TRUE,"GENERAL";"TAB5",#N/A,TRUE,"GENERAL"}</definedName>
    <definedName name="VA">#REF!</definedName>
    <definedName name="vaa">#REF!</definedName>
    <definedName name="VACON">#REF!</definedName>
    <definedName name="VAL">#REF!</definedName>
    <definedName name="VALDES">#REF!</definedName>
    <definedName name="VALLE">#REF!</definedName>
    <definedName name="VALNG">#REF!</definedName>
    <definedName name="VALOR">#REF!</definedName>
    <definedName name="valor1">#REF!</definedName>
    <definedName name="valor2">#REF!</definedName>
    <definedName name="VALOR3">#REF!</definedName>
    <definedName name="valor4">#REF!</definedName>
    <definedName name="ValorCto">[122]CONTRATO!$E$9</definedName>
    <definedName name="ValorEjecutado">#REF!</definedName>
    <definedName name="VALORES">#REF!</definedName>
    <definedName name="ValorProyecto">#REF!</definedName>
    <definedName name="ValorRecursosComprometidos">#REF!</definedName>
    <definedName name="Values_Entered">IF(Loan_Amount*Interest_Rate*Loan_Years*Loan_Start&gt;0,1,0)</definedName>
    <definedName name="Válvulas">#REF!</definedName>
    <definedName name="VAML">#REF!</definedName>
    <definedName name="Var">[23]Varios.!$E$1:$E$65536</definedName>
    <definedName name="VARIACION1">#REF!</definedName>
    <definedName name="Varios">#REF!</definedName>
    <definedName name="vb">#REF!</definedName>
    <definedName name="vbvbvbvb" hidden="1">{"TAB1",#N/A,TRUE,"GENERAL";"TAB2",#N/A,TRUE,"GENERAL";"TAB3",#N/A,TRUE,"GENERAL";"TAB4",#N/A,TRUE,"GENERAL";"TAB5",#N/A,TRUE,"GENERAL"}</definedName>
    <definedName name="vbvbvbvb_1" hidden="1">{"TAB1",#N/A,TRUE,"GENERAL";"TAB2",#N/A,TRUE,"GENERAL";"TAB3",#N/A,TRUE,"GENERAL";"TAB4",#N/A,TRUE,"GENERAL";"TAB5",#N/A,TRUE,"GENERAL"}</definedName>
    <definedName name="vc">#REF!</definedName>
    <definedName name="vck">#REF!</definedName>
    <definedName name="vct">#REF!</definedName>
    <definedName name="vcvv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d">#REF!</definedName>
    <definedName name="vdfvuio" hidden="1">{"via1",#N/A,TRUE,"general";"via2",#N/A,TRUE,"general";"via3",#N/A,TRUE,"general"}</definedName>
    <definedName name="vdfvuio_1" hidden="1">{"via1",#N/A,TRUE,"general";"via2",#N/A,TRUE,"general";"via3",#N/A,TRUE,"general"}</definedName>
    <definedName name="vdsvnj" hidden="1">{"via1",#N/A,TRUE,"general";"via2",#N/A,TRUE,"general";"via3",#N/A,TRUE,"general"}</definedName>
    <definedName name="vdsvnj_1" hidden="1">{"via1",#N/A,TRUE,"general";"via2",#N/A,TRUE,"general";"via3",#N/A,TRUE,"general"}</definedName>
    <definedName name="vect.raster.1000" hidden="1">{#N/A,#N/A,TRUE,"NaCl 99%";#N/A,#N/A,TRUE,"Agua";#N/A,#N/A,TRUE,"Anexo LP";#N/A,#N/A,TRUE,"8.4L";#N/A,#N/A,TRUE,"8.4T";#N/A,#N/A,TRUE,"8.5L";#N/A,#N/A,TRUE,"8.6L";#N/A,#N/A,TRUE,"8.5T";#N/A,#N/A,TRUE,"8.6L";#N/A,#N/A,TRUE,"8.6T";#N/A,#N/A,TRUE,"8.7L";#N/A,#N/A,TRUE,"8.6T";#N/A,#N/A,TRUE,"8.7L";#N/A,#N/A,TRUE,"8.7T";#N/A,#N/A,TRUE,"8.8L";#N/A,#N/A,TRUE,"8.8T";#N/A,#N/A,TRUE,"8.9L";#N/A,#N/A,TRUE,"8.9T";#N/A,#N/A,TRUE,"9L";#N/A,#N/A,TRUE,"9T";#N/A,#N/A,TRUE,"9.1L";#N/A,#N/A,TRUE,"9.1T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}</definedName>
    <definedName name="vect.raster.10001" hidden="1">{#N/A,#N/A,TRUE,"Agua";#N/A,#N/A,TRUE,"NaBr2 97%";#N/A,#N/A,TRUE,"NaCl 99% Lbs";#N/A,#N/A,TRUE,"Agua BBls";#N/A,#N/A,TRUE,"NaBr2 97% lbs";#N/A,#N/A,TRUE,"Anexo LP";#N/A,#N/A,TRUE,"1OL";#N/A,#N/A,TRUE,"1OT";#N/A,#N/A,TRUE,"1O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11.7T";#N/A,#N/A,TRUE,"11.7L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}</definedName>
    <definedName name="vect.raster.2000" hidden="1">{#N/A,#N/A,TRUE,"NaCl 99%";#N/A,#N/A,TRUE,"Agua";#N/A,#N/A,TRUE,"Anexo LP";#N/A,#N/A,TRUE,"8.4L";#N/A,#N/A,TRUE,"8.4T";#N/A,#N/A,TRUE,"8.5L";#N/A,#N/A,TRUE,"8.6L";#N/A,#N/A,TRUE,"8.5T";#N/A,#N/A,TRUE,"8.6L";#N/A,#N/A,TRUE,"8.6T";#N/A,#N/A,TRUE,"8.7L";#N/A,#N/A,TRUE,"8.6T";#N/A,#N/A,TRUE,"8.7L";#N/A,#N/A,TRUE,"8.7T";#N/A,#N/A,TRUE,"8.8L";#N/A,#N/A,TRUE,"8.8T";#N/A,#N/A,TRUE,"8.9L";#N/A,#N/A,TRUE,"8.9T";#N/A,#N/A,TRUE,"9L";#N/A,#N/A,TRUE,"9T";#N/A,#N/A,TRUE,"9.1L";#N/A,#N/A,TRUE,"9.1T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}</definedName>
    <definedName name="VentaAiu">#REF!</definedName>
    <definedName name="Ventana_de_aluminio">#REF!</definedName>
    <definedName name="VENTANAS">#REF!</definedName>
    <definedName name="Version4OK" hidden="1">{"Datos de las Curvas",#N/A,TRUE,"TABLA-CALCULOS"}</definedName>
    <definedName name="VEX">[12]Tablas!#REF!</definedName>
    <definedName name="VEX_ON">#REF!</definedName>
    <definedName name="VEX1_1">[12]Tablas!#REF!</definedName>
    <definedName name="VEX1_1_1">[12]Tablas!#REF!</definedName>
    <definedName name="VEX1_1_2">[12]Tablas!#REF!</definedName>
    <definedName name="VEX1_1_3">[12]Tablas!#REF!</definedName>
    <definedName name="VEX1_1_4">[12]Tablas!#REF!</definedName>
    <definedName name="VEX1_2">[12]Tablas!#REF!</definedName>
    <definedName name="VEX1_3">[12]Tablas!#REF!</definedName>
    <definedName name="VFA">[12]Tablas!#REF!</definedName>
    <definedName name="VFA1_1">[12]Tablas!#REF!</definedName>
    <definedName name="VFA1_1_1">[12]Tablas!#REF!</definedName>
    <definedName name="VFA1_1_2">[12]Tablas!#REF!</definedName>
    <definedName name="VFA1_1_3">[12]Tablas!#REF!</definedName>
    <definedName name="VFA1_1_4">[12]Tablas!#REF!</definedName>
    <definedName name="VFA1_1_5">[12]Tablas!#REF!</definedName>
    <definedName name="VFA1_1_6">[12]Tablas!#REF!</definedName>
    <definedName name="VFA1_2">[12]Tablas!#REF!</definedName>
    <definedName name="VFA1_3">[12]Tablas!#REF!</definedName>
    <definedName name="vfbgnhyt" hidden="1">{"via1",#N/A,TRUE,"general";"via2",#N/A,TRUE,"general";"via3",#N/A,TRUE,"general"}</definedName>
    <definedName name="vfbgnhyt_1" hidden="1">{"via1",#N/A,TRUE,"general";"via2",#N/A,TRUE,"general";"via3",#N/A,TRUE,"general"}</definedName>
    <definedName name="vfh">'[85]7422CW00'!#REF!</definedName>
    <definedName name="vfn">#REF!</definedName>
    <definedName name="VFR">#REF!</definedName>
    <definedName name="vfvdv" hidden="1">{"TAB1",#N/A,TRUE,"GENERAL";"TAB2",#N/A,TRUE,"GENERAL";"TAB3",#N/A,TRUE,"GENERAL";"TAB4",#N/A,TRUE,"GENERAL";"TAB5",#N/A,TRUE,"GENERAL"}</definedName>
    <definedName name="vfvdv_1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fvf_1" hidden="1">{"TAB1",#N/A,TRUE,"GENERAL";"TAB2",#N/A,TRUE,"GENERAL";"TAB3",#N/A,TRUE,"GENERAL";"TAB4",#N/A,TRUE,"GENERAL";"TAB5",#N/A,TRUE,"GENERAL"}</definedName>
    <definedName name="vg">#REF!</definedName>
    <definedName name="VI">#REF!</definedName>
    <definedName name="VIA">#REF!</definedName>
    <definedName name="vias">#REF!</definedName>
    <definedName name="VIBRADOR">#REF!</definedName>
    <definedName name="VICEP_DIRECC">[101]Tablas!$A$6:$A$26</definedName>
    <definedName name="VigenciaDolares">#REF!</definedName>
    <definedName name="VigenciaPesos">#REF!</definedName>
    <definedName name="VIGFUTURA">[101]Tablas!$J$6:$J$8</definedName>
    <definedName name="VII">#REF!</definedName>
    <definedName name="villa">#REF!</definedName>
    <definedName name="VIT">[12]Tablas!#REF!</definedName>
    <definedName name="VIT1_1">[12]Tablas!#REF!</definedName>
    <definedName name="VIT1_1_1">[12]Tablas!#REF!</definedName>
    <definedName name="VIT1_1_10">[12]Tablas!#REF!</definedName>
    <definedName name="VIT1_1_11">[12]Tablas!#REF!</definedName>
    <definedName name="VIT1_1_12">[12]Tablas!#REF!</definedName>
    <definedName name="VIT1_1_13">[12]Tablas!#REF!</definedName>
    <definedName name="VIT1_1_14">[12]Tablas!#REF!</definedName>
    <definedName name="VIT1_1_15">[12]Tablas!#REF!</definedName>
    <definedName name="VIT1_1_16">[12]Tablas!#REF!</definedName>
    <definedName name="VIt1_1_17">[12]Tablas!#REF!</definedName>
    <definedName name="VIT1_1_18">[12]Tablas!#REF!</definedName>
    <definedName name="VIt1_1_19">[12]Tablas!#REF!</definedName>
    <definedName name="VIT1_1_2">[12]Tablas!#REF!</definedName>
    <definedName name="VIT1_1_20">[12]Tablas!#REF!</definedName>
    <definedName name="VIT1_1_3">[12]Tablas!#REF!</definedName>
    <definedName name="VIT1_1_4">[12]Tablas!#REF!</definedName>
    <definedName name="VIT1_1_5">[12]Tablas!#REF!</definedName>
    <definedName name="VIT1_1_6">[12]Tablas!#REF!</definedName>
    <definedName name="VIT1_1_7">[12]Tablas!#REF!</definedName>
    <definedName name="VIT1_1_8">[12]Tablas!#REF!</definedName>
    <definedName name="VIT1_1_9">[12]Tablas!#REF!</definedName>
    <definedName name="VIT1_2">[12]Tablas!#REF!</definedName>
    <definedName name="VIT1_3">[12]Tablas!#REF!</definedName>
    <definedName name="VIT1_4">[12]Tablas!#REF!</definedName>
    <definedName name="VIT1_5">[12]Tablas!#REF!</definedName>
    <definedName name="VIT1_6">[12]Tablas!#REF!</definedName>
    <definedName name="vital5">[56]Personalizar!$E$15</definedName>
    <definedName name="vk" hidden="1">{"via1",#N/A,TRUE,"general";"via2",#N/A,TRUE,"general";"via3",#N/A,TRUE,"general"}</definedName>
    <definedName name="vk_1" hidden="1">{"via1",#N/A,TRUE,"general";"via2",#N/A,TRUE,"general";"via3",#N/A,TRUE,"general"}</definedName>
    <definedName name="vm">#REF!</definedName>
    <definedName name="vnbvxb" hidden="1">{"via1",#N/A,TRUE,"general";"via2",#N/A,TRUE,"general";"via3",#N/A,TRUE,"general"}</definedName>
    <definedName name="vnbvxb_1" hidden="1">{"via1",#N/A,TRUE,"general";"via2",#N/A,TRUE,"general";"via3",#N/A,TRUE,"general"}</definedName>
    <definedName name="VNVBN" hidden="1">{"TAB1",#N/A,TRUE,"GENERAL";"TAB2",#N/A,TRUE,"GENERAL";"TAB3",#N/A,TRUE,"GENERAL";"TAB4",#N/A,TRUE,"GENERAL";"TAB5",#N/A,TRUE,"GENERAL"}</definedName>
    <definedName name="VNVBN_1" hidden="1">{"TAB1",#N/A,TRUE,"GENERAL";"TAB2",#N/A,TRUE,"GENERAL";"TAB3",#N/A,TRUE,"GENERAL";"TAB4",#N/A,TRUE,"GENERAL";"TAB5",#N/A,TRUE,"GENERAL"}</definedName>
    <definedName name="Volco">#REF!</definedName>
    <definedName name="vp">#REF!</definedName>
    <definedName name="vpa">#REF!</definedName>
    <definedName name="VPN">#REF!</definedName>
    <definedName name="VPNCCP">#REF!</definedName>
    <definedName name="VPNInversion">#REF!</definedName>
    <definedName name="VPNInversionCCP">#REF!</definedName>
    <definedName name="VPR">#REF!</definedName>
    <definedName name="VPR_COMBUS">#REF!</definedName>
    <definedName name="VPR_CRUDO">#REF!</definedName>
    <definedName name="VPR_GAS">#REF!</definedName>
    <definedName name="VPR_ON">#REF!</definedName>
    <definedName name="VPR1_1">[12]Tablas!#REF!</definedName>
    <definedName name="VPR1_1_1">[12]Tablas!#REF!</definedName>
    <definedName name="VPR1_1_10">[12]Tablas!#REF!</definedName>
    <definedName name="VPR1_1_11">[12]Tablas!#REF!</definedName>
    <definedName name="VPR1_1_12">[12]Tablas!#REF!</definedName>
    <definedName name="VPR1_1_13">[12]Tablas!#REF!</definedName>
    <definedName name="VPR1_1_14">[12]Tablas!#REF!</definedName>
    <definedName name="VPR1_1_15">[12]Tablas!#REF!</definedName>
    <definedName name="VPR1_1_16">[12]Tablas!#REF!</definedName>
    <definedName name="VPR1_1_17">[12]Tablas!#REF!</definedName>
    <definedName name="VPR1_1_18">[12]Tablas!#REF!</definedName>
    <definedName name="VPR1_1_19">[12]Tablas!#REF!</definedName>
    <definedName name="VPR1_1_2">[12]Tablas!#REF!</definedName>
    <definedName name="VPR1_1_20">[12]Tablas!#REF!</definedName>
    <definedName name="VPR1_1_21">[12]Tablas!#REF!</definedName>
    <definedName name="VPR1_1_22">[12]Tablas!#REF!</definedName>
    <definedName name="VPR1_1_23">[12]Tablas!#REF!</definedName>
    <definedName name="VPR1_1_24">[12]Tablas!#REF!</definedName>
    <definedName name="VPR1_1_25">[12]Tablas!#REF!</definedName>
    <definedName name="VPR1_1_26">[12]Tablas!#REF!</definedName>
    <definedName name="VPR1_1_27">[12]Tablas!#REF!</definedName>
    <definedName name="VPR1_1_28">[12]Tablas!#REF!</definedName>
    <definedName name="VPR1_1_29">[12]Tablas!#REF!</definedName>
    <definedName name="VPR1_1_3">[12]Tablas!#REF!</definedName>
    <definedName name="VPR1_1_30">[12]Tablas!#REF!</definedName>
    <definedName name="VPR1_1_31">[12]Tablas!#REF!</definedName>
    <definedName name="VPR1_1_32">[12]Tablas!#REF!</definedName>
    <definedName name="VPR1_1_4">[12]Tablas!#REF!</definedName>
    <definedName name="VPR1_1_5">[12]Tablas!#REF!</definedName>
    <definedName name="VPR1_1_6">[12]Tablas!#REF!</definedName>
    <definedName name="VPR1_1_7">[12]Tablas!#REF!</definedName>
    <definedName name="VPR1_1_8">[12]Tablas!#REF!</definedName>
    <definedName name="VPR1_1_9">[12]Tablas!#REF!</definedName>
    <definedName name="VPR1_2">[12]Tablas!#REF!</definedName>
    <definedName name="VPR1_3">[12]Tablas!#REF!</definedName>
    <definedName name="VPR1_4">[12]Tablas!#REF!</definedName>
    <definedName name="VPR1_5">[12]Tablas!#REF!</definedName>
    <definedName name="VPR1_6">[12]Tablas!#REF!</definedName>
    <definedName name="vpt">#REF!</definedName>
    <definedName name="VR.parcial">#REF!</definedName>
    <definedName name="vr.unitpav">#REF!</definedName>
    <definedName name="vracumpav">#REF!</definedName>
    <definedName name="vrcontrato">#REF!</definedName>
    <definedName name="vrejecpav">#REF!</definedName>
    <definedName name="vrenletras">#REF!</definedName>
    <definedName name="vrmodpav">#REF!</definedName>
    <definedName name="VRP">[12]Tablas!#REF!</definedName>
    <definedName name="VRP_PETROQ">#REF!</definedName>
    <definedName name="VRP1_1">[12]Tablas!#REF!</definedName>
    <definedName name="VRP1_1_1">[12]Tablas!#REF!</definedName>
    <definedName name="VRP1_1_10">[12]Tablas!#REF!</definedName>
    <definedName name="VRP1_1_11">[12]Tablas!#REF!</definedName>
    <definedName name="VRP1_1_12">[12]Tablas!#REF!</definedName>
    <definedName name="VRP1_1_13">[12]Tablas!#REF!</definedName>
    <definedName name="VRP1_1_14">[12]Tablas!#REF!</definedName>
    <definedName name="VRP1_1_15">[12]Tablas!#REF!</definedName>
    <definedName name="VRP1_1_16">[12]Tablas!#REF!</definedName>
    <definedName name="VRP1_1_17">[12]Tablas!#REF!</definedName>
    <definedName name="VRP1_1_18">[12]Tablas!#REF!</definedName>
    <definedName name="VRP1_1_19">[12]Tablas!#REF!</definedName>
    <definedName name="VRP1_1_2">[12]Tablas!#REF!</definedName>
    <definedName name="VRP1_1_20">[12]Tablas!#REF!</definedName>
    <definedName name="VRP1_1_21">[12]Tablas!#REF!</definedName>
    <definedName name="VRP1_1_22">[12]Tablas!#REF!</definedName>
    <definedName name="VRP1_1_23">[12]Tablas!#REF!</definedName>
    <definedName name="VRP1_1_3">[12]Tablas!#REF!</definedName>
    <definedName name="VRP1_1_4">[12]Tablas!#REF!</definedName>
    <definedName name="VRP1_1_5">[12]Tablas!#REF!</definedName>
    <definedName name="VRP1_1_6">[12]Tablas!#REF!</definedName>
    <definedName name="VRP1_1_7">[12]Tablas!#REF!</definedName>
    <definedName name="VRP1_1_8">[12]Tablas!#REF!</definedName>
    <definedName name="VRP1_1_9">[12]Tablas!#REF!</definedName>
    <definedName name="VRP1_2">[12]Tablas!#REF!</definedName>
    <definedName name="VRP1_3">[12]Tablas!#REF!</definedName>
    <definedName name="VRP1_4">[12]Tablas!#REF!</definedName>
    <definedName name="vrparinicial">#REF!</definedName>
    <definedName name="VrUtilidad">#REF!</definedName>
    <definedName name="vsdfj" hidden="1">{"via1",#N/A,TRUE,"general";"via2",#N/A,TRUE,"general";"via3",#N/A,TRUE,"general"}</definedName>
    <definedName name="vsdfj_1" hidden="1">{"via1",#N/A,TRUE,"general";"via2",#N/A,TRUE,"general";"via3",#N/A,TRUE,"general"}</definedName>
    <definedName name="VSM">[12]Tablas!#REF!</definedName>
    <definedName name="VSM1_1">[12]Tablas!#REF!</definedName>
    <definedName name="VSM1_1_1">[12]Tablas!#REF!</definedName>
    <definedName name="VSM1_1_2">[12]Tablas!#REF!</definedName>
    <definedName name="VSM1_1_3">[12]Tablas!#REF!</definedName>
    <definedName name="VSM1_1_4">[12]Tablas!#REF!</definedName>
    <definedName name="VSM1_1_5">[12]Tablas!#REF!</definedName>
    <definedName name="VSM1_2">[12]Tablas!#REF!</definedName>
    <definedName name="VSM1_3">[12]Tablas!#REF!</definedName>
    <definedName name="VSM1_4">[12]Tablas!#REF!</definedName>
    <definedName name="VSM1_5">[12]Tablas!#REF!</definedName>
    <definedName name="vsp">#REF!</definedName>
    <definedName name="vt" hidden="1">{"via1",#N/A,TRUE,"general";"via2",#N/A,TRUE,"general";"via3",#N/A,TRUE,"general"}</definedName>
    <definedName name="vt_1" hidden="1">{"via1",#N/A,TRUE,"general";"via2",#N/A,TRUE,"general";"via3",#N/A,TRUE,"general"}</definedName>
    <definedName name="vta">#REF!</definedName>
    <definedName name="vutil">#REF!</definedName>
    <definedName name="vv">#REF!</definedName>
    <definedName name="vvcxv" hidden="1">{"TAB1",#N/A,TRUE,"GENERAL";"TAB2",#N/A,TRUE,"GENERAL";"TAB3",#N/A,TRUE,"GENERAL";"TAB4",#N/A,TRUE,"GENERAL";"TAB5",#N/A,TRUE,"GENERAL"}</definedName>
    <definedName name="vvcxv_1" hidden="1">{"TAB1",#N/A,TRUE,"GENERAL";"TAB2",#N/A,TRUE,"GENERAL";"TAB3",#N/A,TRUE,"GENERAL";"TAB4",#N/A,TRUE,"GENERAL";"TAB5",#N/A,TRUE,"GENERAL"}</definedName>
    <definedName name="Vvkmh">#REF!</definedName>
    <definedName name="Vvmph">#REF!</definedName>
    <definedName name="VVV">#REF!</definedName>
    <definedName name="vvvvt" hidden="1">{"via1",#N/A,TRUE,"general";"via2",#N/A,TRUE,"general";"via3",#N/A,TRUE,"general"}</definedName>
    <definedName name="vvvvt_1" hidden="1">{"via1",#N/A,TRUE,"general";"via2",#N/A,TRUE,"general";"via3",#N/A,TRUE,"general"}</definedName>
    <definedName name="vvvvvvf" hidden="1">{"via1",#N/A,TRUE,"general";"via2",#N/A,TRUE,"general";"via3",#N/A,TRUE,"general"}</definedName>
    <definedName name="vvvvvvf_1" hidden="1">{"via1",#N/A,TRUE,"general";"via2",#N/A,TRUE,"general";"via3",#N/A,TRUE,"general"}</definedName>
    <definedName name="vy" hidden="1">{"TAB1",#N/A,TRUE,"GENERAL";"TAB2",#N/A,TRUE,"GENERAL";"TAB3",#N/A,TRUE,"GENERAL";"TAB4",#N/A,TRUE,"GENERAL";"TAB5",#N/A,TRUE,"GENERAL"}</definedName>
    <definedName name="vy_1" hidden="1">{"TAB1",#N/A,TRUE,"GENERAL";"TAB2",#N/A,TRUE,"GENERAL";"TAB3",#N/A,TRUE,"GENERAL";"TAB4",#N/A,TRUE,"GENERAL";"TAB5",#N/A,TRUE,"GENERAL"}</definedName>
    <definedName name="W">#REF!</definedName>
    <definedName name="w2w2w" hidden="1">{"via1",#N/A,TRUE,"general";"via2",#N/A,TRUE,"general";"via3",#N/A,TRUE,"general"}</definedName>
    <definedName name="w2w2w_1" hidden="1">{"via1",#N/A,TRUE,"general";"via2",#N/A,TRUE,"general";"via3",#N/A,TRUE,"general"}</definedName>
    <definedName name="WA">#N/A</definedName>
    <definedName name="WAGE_RATE">#REF!</definedName>
    <definedName name="Wage0100">#REF!</definedName>
    <definedName name="Wage0200">#REF!</definedName>
    <definedName name="WBS">'[123]2004'!#REF!</definedName>
    <definedName name="Wcut">#REF!</definedName>
    <definedName name="WD">#REF!</definedName>
    <definedName name="WDD" hidden="1">{#N/A,#N/A,FALSE,"orthoflow";#N/A,#N/A,FALSE,"Miscelaneos";#N/A,#N/A,FALSE,"Instrumentacio";#N/A,#N/A,FALSE,"Electrico";#N/A,#N/A,FALSE,"Valv. Seguridad"}</definedName>
    <definedName name="WDFSDF">'[42]Res-Accide-10'!#REF!</definedName>
    <definedName name="wdw">#REF!</definedName>
    <definedName name="wdwd">#REF!</definedName>
    <definedName name="WE">#N/A</definedName>
    <definedName name="wedw">#REF!</definedName>
    <definedName name="WEFWE">'[42]Res-Accide-10'!#REF!</definedName>
    <definedName name="WER">'[42]Res-Accide-10'!$S$2:$S$7</definedName>
    <definedName name="werew" hidden="1">{"TAB1",#N/A,TRUE,"GENERAL";"TAB2",#N/A,TRUE,"GENERAL";"TAB3",#N/A,TRUE,"GENERAL";"TAB4",#N/A,TRUE,"GENERAL";"TAB5",#N/A,TRUE,"GENERAL"}</definedName>
    <definedName name="werew_1" hidden="1">{"TAB1",#N/A,TRUE,"GENERAL";"TAB2",#N/A,TRUE,"GENERAL";"TAB3",#N/A,TRUE,"GENERAL";"TAB4",#N/A,TRUE,"GENERAL";"TAB5",#N/A,TRUE,"GENERAL"}</definedName>
    <definedName name="WEREWR" hidden="1">{"via1",#N/A,TRUE,"general";"via2",#N/A,TRUE,"general";"via3",#N/A,TRUE,"general"}</definedName>
    <definedName name="WEREWR_1" hidden="1">{"via1",#N/A,TRUE,"general";"via2",#N/A,TRUE,"general";"via3",#N/A,TRUE,"general"}</definedName>
    <definedName name="werfdsf" hidden="1">{"TAB1",#N/A,TRUE,"GENERAL";"TAB2",#N/A,TRUE,"GENERAL";"TAB3",#N/A,TRUE,"GENERAL";"TAB4",#N/A,TRUE,"GENERAL";"TAB5",#N/A,TRUE,"GENERAL"}</definedName>
    <definedName name="werfdsf_1" hidden="1">{"TAB1",#N/A,TRUE,"GENERAL";"TAB2",#N/A,TRUE,"GENERAL";"TAB3",#N/A,TRUE,"GENERAL";"TAB4",#N/A,TRUE,"GENERAL";"TAB5",#N/A,TRUE,"GENERAL"}</definedName>
    <definedName name="werh" hidden="1">{"via1",#N/A,TRUE,"general";"via2",#N/A,TRUE,"general";"via3",#N/A,TRUE,"general"}</definedName>
    <definedName name="werh_1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sfdfrguyo_1" hidden="1">{"via1",#N/A,TRUE,"general";"via2",#N/A,TRUE,"general";"via3",#N/A,TRUE,"general"}</definedName>
    <definedName name="werwr" hidden="1">{"via1",#N/A,TRUE,"general";"via2",#N/A,TRUE,"general";"via3",#N/A,TRUE,"general"}</definedName>
    <definedName name="werwr_1" hidden="1">{"via1",#N/A,TRUE,"general";"via2",#N/A,TRUE,"general";"via3",#N/A,TRUE,"general"}</definedName>
    <definedName name="WERWVN" hidden="1">{"TAB1",#N/A,TRUE,"GENERAL";"TAB2",#N/A,TRUE,"GENERAL";"TAB3",#N/A,TRUE,"GENERAL";"TAB4",#N/A,TRUE,"GENERAL";"TAB5",#N/A,TRUE,"GENERAL"}</definedName>
    <definedName name="WERWVN_1" hidden="1">{"TAB1",#N/A,TRUE,"GENERAL";"TAB2",#N/A,TRUE,"GENERAL";"TAB3",#N/A,TRUE,"GENERAL";"TAB4",#N/A,TRUE,"GENERAL";"TAB5",#N/A,TRUE,"GENERAL"}</definedName>
    <definedName name="wetrew" hidden="1">{"via1",#N/A,TRUE,"general";"via2",#N/A,TRUE,"general";"via3",#N/A,TRUE,"general"}</definedName>
    <definedName name="wetrew_1" hidden="1">{"via1",#N/A,TRUE,"general";"via2",#N/A,TRUE,"general";"via3",#N/A,TRUE,"general"}</definedName>
    <definedName name="wettt" hidden="1">{"via1",#N/A,TRUE,"general";"via2",#N/A,TRUE,"general";"via3",#N/A,TRUE,"general"}</definedName>
    <definedName name="wettt_1" hidden="1">{"via1",#N/A,TRUE,"general";"via2",#N/A,TRUE,"general";"via3",#N/A,TRUE,"general"}</definedName>
    <definedName name="wetwretd" hidden="1">{"via1",#N/A,TRUE,"general";"via2",#N/A,TRUE,"general";"via3",#N/A,TRUE,"general"}</definedName>
    <definedName name="wetwretd_1" hidden="1">{"via1",#N/A,TRUE,"general";"via2",#N/A,TRUE,"general";"via3",#N/A,TRUE,"general"}</definedName>
    <definedName name="wew" hidden="1">{"via1",#N/A,TRUE,"general";"via2",#N/A,TRUE,"general";"via3",#N/A,TRUE,"general"}</definedName>
    <definedName name="wew_1" hidden="1">{"via1",#N/A,TRUE,"general";"via2",#N/A,TRUE,"general";"via3",#N/A,TRUE,"general"}</definedName>
    <definedName name="wffag" hidden="1">{"via1",#N/A,TRUE,"general";"via2",#N/A,TRUE,"general";"via3",#N/A,TRUE,"general"}</definedName>
    <definedName name="wffag_1" hidden="1">{"via1",#N/A,TRUE,"general";"via2",#N/A,TRUE,"general";"via3",#N/A,TRUE,"general"}</definedName>
    <definedName name="WILSON">'[42]Res-Accide-10'!#REF!</definedName>
    <definedName name="wj">#REF!</definedName>
    <definedName name="wl">#REF!</definedName>
    <definedName name="WorksheetSubTotal">#REF!</definedName>
    <definedName name="WorksheetTotal">#REF!</definedName>
    <definedName name="WQ">#REF!</definedName>
    <definedName name="wqd">#REF!</definedName>
    <definedName name="WQEEWQ" hidden="1">{"TAB1",#N/A,TRUE,"GENERAL";"TAB2",#N/A,TRUE,"GENERAL";"TAB3",#N/A,TRUE,"GENERAL";"TAB4",#N/A,TRUE,"GENERAL";"TAB5",#N/A,TRUE,"GENERAL"}</definedName>
    <definedName name="WQEEWQ_1" hidden="1">{"TAB1",#N/A,TRUE,"GENERAL";"TAB2",#N/A,TRUE,"GENERAL";"TAB3",#N/A,TRUE,"GENERAL";"TAB4",#N/A,TRUE,"GENERAL";"TAB5",#N/A,TRUE,"GENERAL"}</definedName>
    <definedName name="wqwd">#REF!</definedName>
    <definedName name="wrn.ar." hidden="1">{#N/A,#N/A,TRUE,"CODIGO DEPENDENCIA"}</definedName>
    <definedName name="wrn.civil._.works." hidden="1">{#N/A,#N/A,TRUE,"1842CWN0"}</definedName>
    <definedName name="wrn.FINAN97.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ORMATOS.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GENERAL." hidden="1">{"TAB1",#N/A,TRUE,"GENERAL";"TAB2",#N/A,TRUE,"GENERAL";"TAB3",#N/A,TRUE,"GENERAL";"TAB4",#N/A,TRUE,"GENERAL";"TAB5",#N/A,TRUE,"GENERAL"}</definedName>
    <definedName name="wrn.GENERAL._1" hidden="1">{"TAB1",#N/A,TRUE,"GENERAL";"TAB2",#N/A,TRUE,"GENERAL";"TAB3",#N/A,TRUE,"GENERAL";"TAB4",#N/A,TRUE,"GENERAL";"TAB5",#N/A,TRUE,"GENERAL"}</definedName>
    <definedName name="wrn.GERENCIA." hidden="1">{#N/A,#N/A,TRUE,"INGENIERIA";#N/A,#N/A,TRUE,"COMPRAS";#N/A,#N/A,TRUE,"DIRECCION";#N/A,#N/A,TRUE,"RESUMEN"}</definedName>
    <definedName name="wrn.HyCal._.I._.Mixing.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wrn.Hycal._.II." hidden="1">{#N/A,#N/A,FALSE,"Agua Barriles ";#N/A,#N/A,FALSE,"CaBr2 95%";#N/A,#N/A,FALSE,"CaCl2 94%";#N/A,#N/A,FALSE,"CaBr2 95% Lbs";#N/A,#N/A,FALSE,"CaCl2 94% Lbs";#N/A,#N/A,FALSE,"Precios";#N/A,#N/A,FALSE,"11.7L";#N/A,#N/A,FALSE,"11.7T";#N/A,#N/A,FALSE,"11.8L";#N/A,#N/A,FALSE,"11.8T";#N/A,#N/A,FALSE,"11.9L";#N/A,#N/A,FALSE,"11.9T";#N/A,#N/A,FALSE,"12L";#N/A,#N/A,FALSE,"12T";#N/A,#N/A,FALSE,"12.1L";#N/A,#N/A,FALSE,"12.1T";#N/A,#N/A,FALSE,"12.2L";#N/A,#N/A,FALSE,"12.2T";#N/A,#N/A,FALSE,"12.3L";#N/A,#N/A,FALSE,"12.3T";#N/A,#N/A,FALSE,"12.4L";#N/A,#N/A,FALSE,"12.4T";#N/A,#N/A,FALSE,"12.5L";#N/A,#N/A,FALSE,"12.5T";#N/A,#N/A,FALSE,"12.6L";#N/A,#N/A,FALSE,"12.6T";#N/A,#N/A,FALSE,"12.7L";#N/A,#N/A,FALSE,"12.7T";#N/A,#N/A,FALSE,"12.8L";#N/A,#N/A,FALSE,"12.8T";#N/A,#N/A,FALSE,"12.9L";#N/A,#N/A,FALSE,"12.9T";#N/A,#N/A,FALSE,"13L";#N/A,#N/A,FALSE,"13T";#N/A,#N/A,FALSE,"13.1L";#N/A,#N/A,FALSE,"13.1T";#N/A,#N/A,FALSE,"13.2L";#N/A,#N/A,FALSE,"13.2T";#N/A,#N/A,FALSE,"13.3L";#N/A,#N/A,FALSE,"13.3T";#N/A,#N/A,FALSE,"13.4L";#N/A,#N/A,FALSE,"13.4T";#N/A,#N/A,FALSE,"13.5L";#N/A,#N/A,FALSE,"13.5T";#N/A,#N/A,FALSE,"13.6L";#N/A,#N/A,FALSE,"13.6T";#N/A,#N/A,FALSE,"13.7L";#N/A,#N/A,FALSE,"13.7T";#N/A,#N/A,FALSE,"13.8L";#N/A,#N/A,FALSE,"13.8T";#N/A,#N/A,FALSE,"13.9L";#N/A,#N/A,FALSE,"13.9T";#N/A,#N/A,FALSE,"14L";#N/A,#N/A,FALSE,"14T";#N/A,#N/A,FALSE,"14.1L";#N/A,#N/A,FALSE,"14.1T";#N/A,#N/A,FALSE,"14.2L";#N/A,#N/A,FALSE,"14.2T";#N/A,#N/A,FALSE,"14.3L";#N/A,#N/A,FALSE,"14.3T";#N/A,#N/A,FALSE,"14.4L";#N/A,#N/A,FALSE,"14.4T";#N/A,#N/A,FALSE,"14.5L";#N/A,#N/A,FALSE,"14.5T";#N/A,#N/A,FALSE,"14.6L";#N/A,#N/A,FALSE,"14.6T";#N/A,#N/A,FALSE,"14.7L";#N/A,#N/A,FALSE,"14.7T";#N/A,#N/A,FALSE,"14.8L";#N/A,#N/A,FALSE,"14.8T";#N/A,#N/A,FALSE,"14.9L";#N/A,#N/A,FALSE,"14.9T";#N/A,#N/A,FALSE,"15L";#N/A,#N/A,FALSE,"15T";#N/A,#N/A,FALSE,"15.1L";#N/A,#N/A,FALSE,"15.1T"}</definedName>
    <definedName name="wrn.HyCal._.II._.Blending.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wrn.HyCal._.III." hidden="1">{#N/A,#N/A,TRUE,"CaCl2-CaBr2 (Hycal II B 15.10 )";#N/A,#N/A,TRUE,"CaBr2-ZnBr2 19.2 Bbls";#N/A,#N/A,TRUE,"Materia Prima HyCal III";#N/A,#N/A,TRUE,"19L";#N/A,#N/A,TRUE,"18.7T";#N/A,#N/A,TRUE,"16.5T";#N/A,#N/A,TRUE,"16.1T";#N/A,#N/A,TRUE,"16.1L";#N/A,#N/A,TRUE,"15.9T";#N/A,#N/A,TRUE,"15.1L";#N/A,#N/A,TRUE,"15.1T";#N/A,#N/A,TRUE,"15.2L";#N/A,#N/A,TRUE,"15.2T";#N/A,#N/A,TRUE,"15.3L";#N/A,#N/A,TRUE,"15.3T";#N/A,#N/A,TRUE,"15.4L";#N/A,#N/A,TRUE,"15.4T";#N/A,#N/A,TRUE,"15.5L";#N/A,#N/A,TRUE,"15.5T";#N/A,#N/A,TRUE,"15.6L";#N/A,#N/A,TRUE,"15.6T";#N/A,#N/A,TRUE,"15.7L";#N/A,#N/A,TRUE,"15.7T";#N/A,#N/A,TRUE,"15.8L";#N/A,#N/A,TRUE,"15.8T";#N/A,#N/A,TRUE,"15.9L";#N/A,#N/A,TRUE,"15.9T";#N/A,#N/A,TRUE,"16L";#N/A,#N/A,TRUE,"16T";#N/A,#N/A,TRUE,"16.2L";#N/A,#N/A,TRUE,"16.2T";#N/A,#N/A,TRUE,"16.3L";#N/A,#N/A,TRUE,"16.3T";#N/A,#N/A,TRUE,"16.4L";#N/A,#N/A,TRUE,"16.4T";#N/A,#N/A,TRUE,"16.5L";#N/A,#N/A,TRUE,"16.6L";#N/A,#N/A,TRUE,"16.6T";#N/A,#N/A,TRUE,"16.7L";#N/A,#N/A,TRUE,"16.7T";#N/A,#N/A,TRUE,"16.8L";#N/A,#N/A,TRUE,"16.8T";#N/A,#N/A,TRUE,"16.9L";#N/A,#N/A,TRUE,"16.9T";#N/A,#N/A,TRUE,"17L";#N/A,#N/A,TRUE,"17T";#N/A,#N/A,TRUE,"17.1L";#N/A,#N/A,TRUE,"17.1T";#N/A,#N/A,TRUE,"17.2L";#N/A,#N/A,TRUE,"17.2T";#N/A,#N/A,TRUE,"17.3L";#N/A,#N/A,TRUE,"17.3T";#N/A,#N/A,TRUE,"17.4L";#N/A,#N/A,TRUE,"17.4T";#N/A,#N/A,TRUE,"17.5L";#N/A,#N/A,TRUE,"17.5T";#N/A,#N/A,TRUE,"17.6L";#N/A,#N/A,TRUE,"17.6T";#N/A,#N/A,TRUE,"17.7L";#N/A,#N/A,TRUE,"17.7T";#N/A,#N/A,TRUE,"17.8L";#N/A,#N/A,TRUE,"17.8T";#N/A,#N/A,TRUE,"17.9L";#N/A,#N/A,TRUE,"17.9T";#N/A,#N/A,TRUE,"18L";#N/A,#N/A,TRUE,"18T";#N/A,#N/A,TRUE,"18.1L";#N/A,#N/A,TRUE,"18.1T";#N/A,#N/A,TRUE,"18.2L";#N/A,#N/A,TRUE,"18.2T";#N/A,#N/A,TRUE,"18.3L";#N/A,#N/A,TRUE,"18.3T";#N/A,#N/A,TRUE,"18.4L";#N/A,#N/A,TRUE,"18.4T";#N/A,#N/A,TRUE,"18.5L";#N/A,#N/A,TRUE,"18.5T";#N/A,#N/A,TRUE,"18.6L";#N/A,#N/A,TRUE,"18.6T";#N/A,#N/A,TRUE,"18.7L";#N/A,#N/A,TRUE,"18.8L";#N/A,#N/A,TRUE,"18.8T";#N/A,#N/A,TRUE,"18.9L";#N/A,#N/A,TRUE,"18.9T";#N/A,#N/A,TRUE,"19T";#N/A,#N/A,TRUE,"19.1L";#N/A,#N/A,TRUE,"19.1T";#N/A,#N/A,TRUE,"19.2L";#N/A,#N/A,TRUE,"19.2T"}</definedName>
    <definedName name="wrn.Impresion._.Datos._.de._.las._.Curvas." hidden="1">{"Datos de las Curvas",#N/A,TRUE,"TABLA-CALCULOS"}</definedName>
    <definedName name="wrn.items." hidden="1">{#N/A,#N/A,FALSE,"Items"}</definedName>
    <definedName name="wrn.listado." hidden="1">{#N/A,#N/A,FALSE,"PROPON.2001"}</definedName>
    <definedName name="wrn.NoCal._.I._.Mixing." hidden="1">{#N/A,#N/A,TRUE,"NaCl 99%";#N/A,#N/A,TRUE,"Agua";#N/A,#N/A,TRUE,"Anexo LP";#N/A,#N/A,TRUE,"8.4L";#N/A,#N/A,TRUE,"8.4T";#N/A,#N/A,TRUE,"8.5L";#N/A,#N/A,TRUE,"8.6L";#N/A,#N/A,TRUE,"8.5T";#N/A,#N/A,TRUE,"8.6L";#N/A,#N/A,TRUE,"8.6T";#N/A,#N/A,TRUE,"8.7L";#N/A,#N/A,TRUE,"8.6T";#N/A,#N/A,TRUE,"8.7L";#N/A,#N/A,TRUE,"8.7T";#N/A,#N/A,TRUE,"8.8L";#N/A,#N/A,TRUE,"8.8T";#N/A,#N/A,TRUE,"8.9L";#N/A,#N/A,TRUE,"8.9T";#N/A,#N/A,TRUE,"9L";#N/A,#N/A,TRUE,"9T";#N/A,#N/A,TRUE,"9.1L";#N/A,#N/A,TRUE,"9.1T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}</definedName>
    <definedName name="wrn.NoCal._.II._.Mixing." hidden="1">{#N/A,#N/A,TRUE,"Agua";#N/A,#N/A,TRUE,"NaBr2 97%";#N/A,#N/A,TRUE,"NaCl 99% Lbs";#N/A,#N/A,TRUE,"Agua BBls";#N/A,#N/A,TRUE,"NaBr2 97% lbs";#N/A,#N/A,TRUE,"Anexo LP";#N/A,#N/A,TRUE,"1OL";#N/A,#N/A,TRUE,"1OT";#N/A,#N/A,TRUE,"1O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11.7T";#N/A,#N/A,TRUE,"11.7L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}</definedName>
    <definedName name="wrn.OPERADORES." hidden="1">{#N/A,#N/A,TRUE,"T1"}</definedName>
    <definedName name="wrn.Presupuesto." hidden="1">{#N/A,#N/A,TRUE,"Unifilar"}</definedName>
    <definedName name="wrn.res7" hidden="1">{#N/A,#N/A,FALSE,"Hoja1";#N/A,#N/A,FALSE,"Hoja2"}</definedName>
    <definedName name="wrn.Resumen." hidden="1">{#N/A,#N/A,FALSE,"Hoja1";#N/A,#N/A,FALSE,"Hoja2"}</definedName>
    <definedName name="wrn.TRABFENO." hidden="1">{#N/A,#N/A,FALSE,"Estatico";#N/A,#N/A,FALSE,"Tuberia";#N/A,#N/A,FALSE,"Instrumentación";#N/A,#N/A,FALSE,"Mecanica";#N/A,#N/A,FALSE,"Electrico";#N/A,#N/A,FALSE,"Ofic.Civiles"}</definedName>
    <definedName name="wrn.via." hidden="1">{"via1",#N/A,TRUE,"general";"via2",#N/A,TRUE,"general";"via3",#N/A,TRUE,"general"}</definedName>
    <definedName name="wrn.via._1" hidden="1">{"via1",#N/A,TRUE,"general";"via2",#N/A,TRUE,"general";"via3",#N/A,TRUE,"general"}</definedName>
    <definedName name="wrn1.items" hidden="1">{#N/A,#N/A,FALSE,"Items"}</definedName>
    <definedName name="WRNRES8" hidden="1">{#N/A,#N/A,FALSE,"Hoja1";#N/A,#N/A,FALSE,"Hoja2"}</definedName>
    <definedName name="ws">#REF!</definedName>
    <definedName name="WSERWEER">'[124]COSTOS OFICINA'!#REF!</definedName>
    <definedName name="WSNED">#REF!</definedName>
    <definedName name="wsnhed" hidden="1">{"via1",#N/A,TRUE,"general";"via2",#N/A,TRUE,"general";"via3",#N/A,TRUE,"general"}</definedName>
    <definedName name="wsnhed_1" hidden="1">{"via1",#N/A,TRUE,"general";"via2",#N/A,TRUE,"general";"via3",#N/A,TRUE,"general"}</definedName>
    <definedName name="wswswsqa" hidden="1">{"via1",#N/A,TRUE,"general";"via2",#N/A,TRUE,"general";"via3",#N/A,TRUE,"general"}</definedName>
    <definedName name="wswswsqa_1" hidden="1">{"via1",#N/A,TRUE,"general";"via2",#N/A,TRUE,"general";"via3",#N/A,TRUE,"general"}</definedName>
    <definedName name="WSX">#REF!</definedName>
    <definedName name="Wtot">#REF!</definedName>
    <definedName name="wtt" hidden="1">{"TAB1",#N/A,TRUE,"GENERAL";"TAB2",#N/A,TRUE,"GENERAL";"TAB3",#N/A,TRUE,"GENERAL";"TAB4",#N/A,TRUE,"GENERAL";"TAB5",#N/A,TRUE,"GENERAL"}</definedName>
    <definedName name="wtt_1" hidden="1">{"TAB1",#N/A,TRUE,"GENERAL";"TAB2",#N/A,TRUE,"GENERAL";"TAB3",#N/A,TRUE,"GENERAL";"TAB4",#N/A,TRUE,"GENERAL";"TAB5",#N/A,TRUE,"GENERAL"}</definedName>
    <definedName name="WUDFI373">#REF!</definedName>
    <definedName name="WW">[1]LIQUIDACION!#REF!</definedName>
    <definedName name="wwded3" hidden="1">{"via1",#N/A,TRUE,"general";"via2",#N/A,TRUE,"general";"via3",#N/A,TRUE,"general"}</definedName>
    <definedName name="wwded3_1" hidden="1">{"via1",#N/A,TRUE,"general";"via2",#N/A,TRUE,"general";"via3",#N/A,TRUE,"general"}</definedName>
    <definedName name="www">#REF!</definedName>
    <definedName name="wwwwe" hidden="1">{"TAB1",#N/A,TRUE,"GENERAL";"TAB2",#N/A,TRUE,"GENERAL";"TAB3",#N/A,TRUE,"GENERAL";"TAB4",#N/A,TRUE,"GENERAL";"TAB5",#N/A,TRUE,"GENERAL"}</definedName>
    <definedName name="wwwwe_1" hidden="1">{"TAB1",#N/A,TRUE,"GENERAL";"TAB2",#N/A,TRUE,"GENERAL";"TAB3",#N/A,TRUE,"GENERAL";"TAB4",#N/A,TRUE,"GENERAL";"TAB5",#N/A,TRUE,"GENERAL"}</definedName>
    <definedName name="wyty" hidden="1">{"via1",#N/A,TRUE,"general";"via2",#N/A,TRUE,"general";"via3",#N/A,TRUE,"general"}</definedName>
    <definedName name="wyty_1" hidden="1">{"via1",#N/A,TRUE,"general";"via2",#N/A,TRUE,"general";"via3",#N/A,TRUE,"general"}</definedName>
    <definedName name="x">#REF!</definedName>
    <definedName name="xb">#REF!</definedName>
    <definedName name="xcbvbs" hidden="1">{"TAB1",#N/A,TRUE,"GENERAL";"TAB2",#N/A,TRUE,"GENERAL";"TAB3",#N/A,TRUE,"GENERAL";"TAB4",#N/A,TRUE,"GENERAL";"TAB5",#N/A,TRUE,"GENERAL"}</definedName>
    <definedName name="xcbvbs_1" hidden="1">{"TAB1",#N/A,TRUE,"GENERAL";"TAB2",#N/A,TRUE,"GENERAL";"TAB3",#N/A,TRUE,"GENERAL";"TAB4",#N/A,TRUE,"GENERAL";"TAB5",#N/A,TRUE,"GENERAL"}</definedName>
    <definedName name="XD">#REF!</definedName>
    <definedName name="xo">#REF!</definedName>
    <definedName name="XSW" hidden="1">{#N/A,#N/A,TRUE,"1842CWN0"}</definedName>
    <definedName name="xsxs" hidden="1">{"TAB1",#N/A,TRUE,"GENERAL";"TAB2",#N/A,TRUE,"GENERAL";"TAB3",#N/A,TRUE,"GENERAL";"TAB4",#N/A,TRUE,"GENERAL";"TAB5",#N/A,TRUE,"GENERAL"}</definedName>
    <definedName name="xsxs_1" hidden="1">{"TAB1",#N/A,TRUE,"GENERAL";"TAB2",#N/A,TRUE,"GENERAL";"TAB3",#N/A,TRUE,"GENERAL";"TAB4",#N/A,TRUE,"GENERAL";"TAB5",#N/A,TRUE,"GENERAL"}</definedName>
    <definedName name="XX">#REF!</definedName>
    <definedName name="XX_51">#REF!</definedName>
    <definedName name="xxfg" hidden="1">{"via1",#N/A,TRUE,"general";"via2",#N/A,TRUE,"general";"via3",#N/A,TRUE,"general"}</definedName>
    <definedName name="xxfg_1" hidden="1">{"via1",#N/A,TRUE,"general";"via2",#N/A,TRUE,"general";"via3",#N/A,TRUE,"general"}</definedName>
    <definedName name="xxx">#REF!</definedName>
    <definedName name="XXXX" hidden="1">#REF!</definedName>
    <definedName name="xxxxx" localSheetId="2">[125]!absc</definedName>
    <definedName name="xxxxx">[125]!absc</definedName>
    <definedName name="xxxxxds" hidden="1">{"via1",#N/A,TRUE,"general";"via2",#N/A,TRUE,"general";"via3",#N/A,TRUE,"general"}</definedName>
    <definedName name="xxxxxds_1" hidden="1">{"via1",#N/A,TRUE,"general";"via2",#N/A,TRUE,"general";"via3",#N/A,TRUE,"general"}</definedName>
    <definedName name="XXXXXX" hidden="1">{#N/A,#N/A,FALSE,"orthoflow";#N/A,#N/A,FALSE,"Miscelaneos";#N/A,#N/A,FALSE,"Instrumentacio";#N/A,#N/A,FALSE,"Electrico";#N/A,#N/A,FALSE,"Valv. Seguridad"}</definedName>
    <definedName name="XXXXXXXX" hidden="1">#REF!</definedName>
    <definedName name="XXXXXXXXXX">#REF!</definedName>
    <definedName name="xxxxxxxxxx29" hidden="1">{"via1",#N/A,TRUE,"general";"via2",#N/A,TRUE,"general";"via3",#N/A,TRUE,"general"}</definedName>
    <definedName name="xxxxxxxxxx29_1" hidden="1">{"via1",#N/A,TRUE,"general";"via2",#N/A,TRUE,"general";"via3",#N/A,TRUE,"general"}</definedName>
    <definedName name="XXXXXXXXXXXX">#REF!</definedName>
    <definedName name="XXXXXXXXXXXXXXXX" hidden="1">#REF!</definedName>
    <definedName name="XZS" hidden="1">#REF!</definedName>
    <definedName name="XZXZV" hidden="1">{"via1",#N/A,TRUE,"general";"via2",#N/A,TRUE,"general";"via3",#N/A,TRUE,"general"}</definedName>
    <definedName name="XZXZV_1" hidden="1">{"via1",#N/A,TRUE,"general";"via2",#N/A,TRUE,"general";"via3",#N/A,TRUE,"general"}</definedName>
    <definedName name="Y" localSheetId="2">[31]!absc</definedName>
    <definedName name="Y">[31]!absc</definedName>
    <definedName name="y6y6" hidden="1">{"via1",#N/A,TRUE,"general";"via2",#N/A,TRUE,"general";"via3",#N/A,TRUE,"general"}</definedName>
    <definedName name="y6y6_1" hidden="1">{"via1",#N/A,TRUE,"general";"via2",#N/A,TRUE,"general";"via3",#N/A,TRUE,"general"}</definedName>
    <definedName name="YA">#REF!</definedName>
    <definedName name="yery" hidden="1">{"via1",#N/A,TRUE,"general";"via2",#N/A,TRUE,"general";"via3",#N/A,TRUE,"general"}</definedName>
    <definedName name="yery_1" hidden="1">{"via1",#N/A,TRUE,"general";"via2",#N/A,TRUE,"general";"via3",#N/A,TRUE,"general"}</definedName>
    <definedName name="yes">#REF!</definedName>
    <definedName name="YESDI">#REF!</definedName>
    <definedName name="YHN">#REF!</definedName>
    <definedName name="yhy" hidden="1">{"TAB1",#N/A,TRUE,"GENERAL";"TAB2",#N/A,TRUE,"GENERAL";"TAB3",#N/A,TRUE,"GENERAL";"TAB4",#N/A,TRUE,"GENERAL";"TAB5",#N/A,TRUE,"GENERAL"}</definedName>
    <definedName name="yhy_1" hidden="1">{"TAB1",#N/A,TRUE,"GENERAL";"TAB2",#N/A,TRUE,"GENERAL";"TAB3",#N/A,TRUE,"GENERAL";"TAB4",#N/A,TRUE,"GENERAL";"TAB5",#N/A,TRUE,"GENERAL"}</definedName>
    <definedName name="YJ">#REF!</definedName>
    <definedName name="yjyj" hidden="1">{"TAB1",#N/A,TRUE,"GENERAL";"TAB2",#N/A,TRUE,"GENERAL";"TAB3",#N/A,TRUE,"GENERAL";"TAB4",#N/A,TRUE,"GENERAL";"TAB5",#N/A,TRUE,"GENERAL"}</definedName>
    <definedName name="yjyj_1" hidden="1">{"TAB1",#N/A,TRUE,"GENERAL";"TAB2",#N/A,TRUE,"GENERAL";"TAB3",#N/A,TRUE,"GENERAL";"TAB4",#N/A,TRUE,"GENERAL";"TAB5",#N/A,TRUE,"GENERAL"}</definedName>
    <definedName name="yn">#REF!</definedName>
    <definedName name="YOYO">'[126]AISLAMIENTO CATEGORIAS II Y III'!$G$1:$I$65536</definedName>
    <definedName name="yrey" hidden="1">{"via1",#N/A,TRUE,"general";"via2",#N/A,TRUE,"general";"via3",#N/A,TRUE,"general"}</definedName>
    <definedName name="yrey_1" hidden="1">{"via1",#N/A,TRUE,"general";"via2",#N/A,TRUE,"general";"via3",#N/A,TRUE,"general"}</definedName>
    <definedName name="yry" hidden="1">{"via1",#N/A,TRUE,"general";"via2",#N/A,TRUE,"general";"via3",#N/A,TRUE,"general"}</definedName>
    <definedName name="yry_1" hidden="1">{"via1",#N/A,TRUE,"general";"via2",#N/A,TRUE,"general";"via3",#N/A,TRUE,"general"}</definedName>
    <definedName name="YT">#REF!</definedName>
    <definedName name="ytj" hidden="1">{"TAB1",#N/A,TRUE,"GENERAL";"TAB2",#N/A,TRUE,"GENERAL";"TAB3",#N/A,TRUE,"GENERAL";"TAB4",#N/A,TRUE,"GENERAL";"TAB5",#N/A,TRUE,"GENERAL"}</definedName>
    <definedName name="ytj_1" hidden="1">{"TAB1",#N/A,TRUE,"GENERAL";"TAB2",#N/A,TRUE,"GENERAL";"TAB3",#N/A,TRUE,"GENERAL";"TAB4",#N/A,TRUE,"GENERAL";"TAB5",#N/A,TRUE,"GENERAL"}</definedName>
    <definedName name="ytjt6" hidden="1">{"via1",#N/A,TRUE,"general";"via2",#N/A,TRUE,"general";"via3",#N/A,TRUE,"general"}</definedName>
    <definedName name="ytjt6_1" hidden="1">{"via1",#N/A,TRUE,"general";"via2",#N/A,TRUE,"general";"via3",#N/A,TRUE,"general"}</definedName>
    <definedName name="ytrwyr" hidden="1">{"TAB1",#N/A,TRUE,"GENERAL";"TAB2",#N/A,TRUE,"GENERAL";"TAB3",#N/A,TRUE,"GENERAL";"TAB4",#N/A,TRUE,"GENERAL";"TAB5",#N/A,TRUE,"GENERAL"}</definedName>
    <definedName name="ytrwyr_1" hidden="1">{"TAB1",#N/A,TRUE,"GENERAL";"TAB2",#N/A,TRUE,"GENERAL";"TAB3",#N/A,TRUE,"GENERAL";"TAB4",#N/A,TRUE,"GENERAL";"TAB5",#N/A,TRUE,"GENERAL"}</definedName>
    <definedName name="ytry" hidden="1">{"via1",#N/A,TRUE,"general";"via2",#N/A,TRUE,"general";"via3",#N/A,TRUE,"general"}</definedName>
    <definedName name="ytry_1" hidden="1">{"via1",#N/A,TRUE,"general";"via2",#N/A,TRUE,"general";"via3",#N/A,TRUE,"general"}</definedName>
    <definedName name="ytryrty" hidden="1">{"via1",#N/A,TRUE,"general";"via2",#N/A,TRUE,"general";"via3",#N/A,TRUE,"general"}</definedName>
    <definedName name="ytryrty_1" hidden="1">{"via1",#N/A,TRUE,"general";"via2",#N/A,TRUE,"general";"via3",#N/A,TRUE,"general"}</definedName>
    <definedName name="YTRYUYT" hidden="1">{"TAB1",#N/A,TRUE,"GENERAL";"TAB2",#N/A,TRUE,"GENERAL";"TAB3",#N/A,TRUE,"GENERAL";"TAB4",#N/A,TRUE,"GENERAL";"TAB5",#N/A,TRUE,"GENERAL"}</definedName>
    <definedName name="YTRYUYT_1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dfgd_1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tu7_1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ru_1" hidden="1">{"TAB1",#N/A,TRUE,"GENERAL";"TAB2",#N/A,TRUE,"GENERAL";"TAB3",#N/A,TRUE,"GENERAL";"TAB4",#N/A,TRUE,"GENERAL";"TAB5",#N/A,TRUE,"GENERAL"}</definedName>
    <definedName name="ytuytfgh" hidden="1">{"via1",#N/A,TRUE,"general";"via2",#N/A,TRUE,"general";"via3",#N/A,TRUE,"general"}</definedName>
    <definedName name="ytuytfgh_1" hidden="1">{"via1",#N/A,TRUE,"general";"via2",#N/A,TRUE,"general";"via3",#N/A,TRUE,"general"}</definedName>
    <definedName name="yty" hidden="1">{"TAB1",#N/A,TRUE,"GENERAL";"TAB2",#N/A,TRUE,"GENERAL";"TAB3",#N/A,TRUE,"GENERAL";"TAB4",#N/A,TRUE,"GENERAL";"TAB5",#N/A,TRUE,"GENERAL"}</definedName>
    <definedName name="yty_1" hidden="1">{"TAB1",#N/A,TRUE,"GENERAL";"TAB2",#N/A,TRUE,"GENERAL";"TAB3",#N/A,TRUE,"GENERAL";"TAB4",#N/A,TRUE,"GENERAL";"TAB5",#N/A,TRUE,"GENERAL"}</definedName>
    <definedName name="ytyyh" hidden="1">{"via1",#N/A,TRUE,"general";"via2",#N/A,TRUE,"general";"via3",#N/A,TRUE,"general"}</definedName>
    <definedName name="ytyyh_1" hidden="1">{"via1",#N/A,TRUE,"general";"via2",#N/A,TRUE,"general";"via3",#N/A,TRUE,"general"}</definedName>
    <definedName name="ytzacdfg" hidden="1">{"TAB1",#N/A,TRUE,"GENERAL";"TAB2",#N/A,TRUE,"GENERAL";"TAB3",#N/A,TRUE,"GENERAL";"TAB4",#N/A,TRUE,"GENERAL";"TAB5",#N/A,TRUE,"GENERAL"}</definedName>
    <definedName name="ytzacdfg_1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_1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dre54_1" hidden="1">{"TAB1",#N/A,TRUE,"GENERAL";"TAB2",#N/A,TRUE,"GENERAL";"TAB3",#N/A,TRUE,"GENERAL";"TAB4",#N/A,TRUE,"GENERAL";"TAB5",#N/A,TRUE,"GENERAL"}</definedName>
    <definedName name="yuf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hgh_1" hidden="1">{"TAB1",#N/A,TRUE,"GENERAL";"TAB2",#N/A,TRUE,"GENERAL";"TAB3",#N/A,TRUE,"GENERAL";"TAB4",#N/A,TRUE,"GENERAL";"TAB5",#N/A,TRUE,"GENERAL"}</definedName>
    <definedName name="yui">#REF!</definedName>
    <definedName name="yutu" hidden="1">{"via1",#N/A,TRUE,"general";"via2",#N/A,TRUE,"general";"via3",#N/A,TRUE,"general"}</definedName>
    <definedName name="yutu_1" hidden="1">{"via1",#N/A,TRUE,"general";"via2",#N/A,TRUE,"general";"via3",#N/A,TRUE,"general"}</definedName>
    <definedName name="yuuiiy" hidden="1">{"via1",#N/A,TRUE,"general";"via2",#N/A,TRUE,"general";"via3",#N/A,TRUE,"general"}</definedName>
    <definedName name="yuuiiy_1" hidden="1">{"via1",#N/A,TRUE,"general";"via2",#N/A,TRUE,"general";"via3",#N/A,TRUE,"general"}</definedName>
    <definedName name="yuuuuuu" hidden="1">{"via1",#N/A,TRUE,"general";"via2",#N/A,TRUE,"general";"via3",#N/A,TRUE,"general"}</definedName>
    <definedName name="yuuuuuu_1" hidden="1">{"via1",#N/A,TRUE,"general";"via2",#N/A,TRUE,"general";"via3",#N/A,TRUE,"general"}</definedName>
    <definedName name="yy" hidden="1">{"via1",#N/A,TRUE,"general";"via2",#N/A,TRUE,"general";"via3",#N/A,TRUE,"general"}</definedName>
    <definedName name="yy_1" hidden="1">{"via1",#N/A,TRUE,"general";"via2",#N/A,TRUE,"general";"via3",#N/A,TRUE,"general"}</definedName>
    <definedName name="yyy" hidden="1">{"TAB1",#N/A,TRUE,"GENERAL";"TAB2",#N/A,TRUE,"GENERAL";"TAB3",#N/A,TRUE,"GENERAL";"TAB4",#N/A,TRUE,"GENERAL";"TAB5",#N/A,TRUE,"GENERAL"}</definedName>
    <definedName name="yyy_1" hidden="1">{"TAB1",#N/A,TRUE,"GENERAL";"TAB2",#N/A,TRUE,"GENERAL";"TAB3",#N/A,TRUE,"GENERAL";"TAB4",#N/A,TRUE,"GENERAL";"TAB5",#N/A,TRUE,"GENERAL"}</definedName>
    <definedName name="yyyuh" hidden="1">{"TAB1",#N/A,TRUE,"GENERAL";"TAB2",#N/A,TRUE,"GENERAL";"TAB3",#N/A,TRUE,"GENERAL";"TAB4",#N/A,TRUE,"GENERAL";"TAB5",#N/A,TRUE,"GENERAL"}</definedName>
    <definedName name="yyyuh_1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hhh_1" hidden="1">{"TAB1",#N/A,TRUE,"GENERAL";"TAB2",#N/A,TRUE,"GENERAL";"TAB3",#N/A,TRUE,"GENERAL";"TAB4",#N/A,TRUE,"GENERAL";"TAB5",#N/A,TRUE,"GENERAL"}</definedName>
    <definedName name="yyyyyf" hidden="1">{"via1",#N/A,TRUE,"general";"via2",#N/A,TRUE,"general";"via3",#N/A,TRUE,"general"}</definedName>
    <definedName name="yyyyyf_1" hidden="1">{"via1",#N/A,TRUE,"general";"via2",#N/A,TRUE,"general";"via3",#N/A,TRUE,"general"}</definedName>
    <definedName name="z">#REF!</definedName>
    <definedName name="Z_18075DA6_CC33_11D2_B806_0000E85698D9_.wvu.Cols" hidden="1">#REF!,#REF!,#REF!,#REF!,#REF!,#REF!,#REF!</definedName>
    <definedName name="Z_18075DA6_CC33_11D2_B806_0000E85698D9_.wvu.PrintArea" hidden="1">#REF!</definedName>
    <definedName name="Z_18075DA6_CC33_11D2_B806_0000E85698D9_.wvu.PrintTitles" hidden="1">#REF!</definedName>
    <definedName name="Z_18075DA6_CC33_11D2_B806_0000E85698D9_.wvu.Rows" hidden="1">#REF!</definedName>
    <definedName name="Z_4893CD87_CC58_11D2_B806_0000E85698D9_.wvu.Cols" hidden="1">#REF!,#REF!,#REF!,#REF!,#REF!,#REF!,#REF!</definedName>
    <definedName name="Z_4893CD87_CC58_11D2_B806_0000E85698D9_.wvu.PrintArea" hidden="1">#REF!</definedName>
    <definedName name="Z_4893CD87_CC58_11D2_B806_0000E85698D9_.wvu.PrintTitles" hidden="1">#REF!</definedName>
    <definedName name="Z_4893CD87_CC58_11D2_B806_0000E85698D9_.wvu.Rows" hidden="1">#REF!,#REF!,#REF!,#REF!,#REF!,#REF!,#REF!,#REF!,#REF!,#REF!,#REF!,#REF!,#REF!,#REF!,#REF!,#REF!,#REF!,#REF!,#REF!,#REF!,#REF!,#REF!,#REF!,#REF!,#REF!,#REF!,#REF!,#REF!,#REF!,#REF!,#REF!,#REF!,#REF!,#REF!,#REF!,#REF!,#REF!,#REF!</definedName>
    <definedName name="ZAQ" hidden="1">{#N/A,#N/A,TRUE,"INGENIERIA";#N/A,#N/A,TRUE,"COMPRAS";#N/A,#N/A,TRUE,"DIRECCION";#N/A,#N/A,TRUE,"RESUMEN"}</definedName>
    <definedName name="zc">#REF!</definedName>
    <definedName name="zd">#REF!</definedName>
    <definedName name="zdervr" hidden="1">{"via1",#N/A,TRUE,"general";"via2",#N/A,TRUE,"general";"via3",#N/A,TRUE,"general"}</definedName>
    <definedName name="zdervr_1" hidden="1">{"via1",#N/A,TRUE,"general";"via2",#N/A,TRUE,"general";"via3",#N/A,TRUE,"general"}</definedName>
    <definedName name="ZDF">#REF!</definedName>
    <definedName name="zdr">#REF!</definedName>
    <definedName name="ZONA1">#REF!</definedName>
    <definedName name="ZONA3">#REF!</definedName>
    <definedName name="ZONA4">#REF!</definedName>
    <definedName name="zx">[0]!ERR</definedName>
    <definedName name="zxczds" hidden="1">{"TAB1",#N/A,TRUE,"GENERAL";"TAB2",#N/A,TRUE,"GENERAL";"TAB3",#N/A,TRUE,"GENERAL";"TAB4",#N/A,TRUE,"GENERAL";"TAB5",#N/A,TRUE,"GENERAL"}</definedName>
    <definedName name="zxczds_1" hidden="1">{"TAB1",#N/A,TRUE,"GENERAL";"TAB2",#N/A,TRUE,"GENERAL";"TAB3",#N/A,TRUE,"GENERAL";"TAB4",#N/A,TRUE,"GENERAL";"TAB5",#N/A,TRUE,"GENERAL"}</definedName>
    <definedName name="zxsdftyu" hidden="1">{"via1",#N/A,TRUE,"general";"via2",#N/A,TRUE,"general";"via3",#N/A,TRUE,"general"}</definedName>
    <definedName name="zxsdftyu_1" hidden="1">{"via1",#N/A,TRUE,"general";"via2",#N/A,TRUE,"general";"via3",#N/A,TRUE,"general"}</definedName>
    <definedName name="zxvxczv" hidden="1">{"via1",#N/A,TRUE,"general";"via2",#N/A,TRUE,"general";"via3",#N/A,TRUE,"general"}</definedName>
    <definedName name="zxvxczv_1" hidden="1">{"via1",#N/A,TRUE,"general";"via2",#N/A,TRUE,"general";"via3",#N/A,TRUE,"general"}</definedName>
    <definedName name="ZZ">MATCH(0.01,[0]!End_Bal,-1)+1</definedName>
    <definedName name="ZZHHHFDFH">#REF!</definedName>
    <definedName name="ZZZZ">#REF!</definedName>
    <definedName name="ZZZZZZZZZZZ">'[57]A. P. U.'!#REF!</definedName>
  </definedNames>
  <calcPr calcId="191029" fullPrecision="0"/>
</workbook>
</file>

<file path=xl/calcChain.xml><?xml version="1.0" encoding="utf-8"?>
<calcChain xmlns="http://schemas.openxmlformats.org/spreadsheetml/2006/main">
  <c r="G64" i="23" l="1"/>
  <c r="L6" i="30"/>
  <c r="L17" i="30"/>
  <c r="L5" i="30"/>
  <c r="K6" i="30"/>
  <c r="K7" i="30"/>
  <c r="L7" i="30" s="1"/>
  <c r="K8" i="30"/>
  <c r="L8" i="30" s="1"/>
  <c r="K9" i="30"/>
  <c r="L9" i="30" s="1"/>
  <c r="K10" i="30"/>
  <c r="L10" i="30" s="1"/>
  <c r="K11" i="30"/>
  <c r="L11" i="30" s="1"/>
  <c r="K12" i="30"/>
  <c r="L12" i="30" s="1"/>
  <c r="K13" i="30"/>
  <c r="L13" i="30" s="1"/>
  <c r="K14" i="30"/>
  <c r="L14" i="30" s="1"/>
  <c r="K15" i="30"/>
  <c r="L15" i="30" s="1"/>
  <c r="K16" i="30"/>
  <c r="L16" i="30" s="1"/>
  <c r="K17" i="30"/>
  <c r="K5" i="30"/>
  <c r="A3" i="30"/>
  <c r="I25" i="29"/>
  <c r="I24" i="29"/>
  <c r="F26" i="29"/>
  <c r="F25" i="29"/>
  <c r="E24" i="29"/>
  <c r="I15" i="29"/>
  <c r="L26" i="29"/>
  <c r="M26" i="29" s="1"/>
  <c r="L24" i="29"/>
  <c r="M24" i="29" s="1"/>
  <c r="L21" i="29"/>
  <c r="M21" i="29" s="1"/>
  <c r="L20" i="29"/>
  <c r="M20" i="29" s="1"/>
  <c r="I22" i="29"/>
  <c r="F18" i="30" l="1"/>
  <c r="E18" i="30"/>
  <c r="B18" i="30"/>
  <c r="I14" i="29"/>
  <c r="I13" i="29"/>
  <c r="I12" i="29"/>
  <c r="I11" i="29"/>
  <c r="I10" i="29"/>
  <c r="I9" i="29"/>
  <c r="I8" i="29"/>
  <c r="I7" i="29"/>
  <c r="I6" i="29"/>
  <c r="I5" i="29"/>
  <c r="I4" i="29"/>
  <c r="M15" i="27"/>
  <c r="J54" i="23"/>
  <c r="J51" i="23"/>
  <c r="J47" i="23"/>
  <c r="J42" i="23"/>
  <c r="J39" i="23"/>
  <c r="J34" i="23"/>
  <c r="J29" i="23"/>
  <c r="J18" i="23"/>
  <c r="J15" i="23"/>
  <c r="J12" i="23"/>
  <c r="J9" i="23"/>
  <c r="J6" i="23"/>
  <c r="G56" i="23"/>
  <c r="B69" i="28"/>
  <c r="B68" i="28"/>
  <c r="B67" i="28"/>
  <c r="G59" i="23"/>
  <c r="G58" i="23"/>
  <c r="G57" i="23"/>
  <c r="E55" i="23"/>
  <c r="E53" i="23"/>
  <c r="E52" i="23"/>
  <c r="E50" i="23"/>
  <c r="E49" i="23"/>
  <c r="E48" i="23"/>
  <c r="E46" i="23"/>
  <c r="E45" i="23"/>
  <c r="E44" i="23"/>
  <c r="E43" i="23"/>
  <c r="E41" i="23"/>
  <c r="E40" i="23"/>
  <c r="E38" i="23"/>
  <c r="E37" i="23"/>
  <c r="E36" i="23"/>
  <c r="E35" i="23"/>
  <c r="E33" i="23"/>
  <c r="E32" i="23"/>
  <c r="E31" i="23"/>
  <c r="E30" i="23"/>
  <c r="E28" i="23"/>
  <c r="E27" i="23"/>
  <c r="E26" i="23"/>
  <c r="E25" i="23"/>
  <c r="E24" i="23"/>
  <c r="E27" i="28" s="1"/>
  <c r="E23" i="23"/>
  <c r="E22" i="23"/>
  <c r="E21" i="23"/>
  <c r="E20" i="23"/>
  <c r="E19" i="23"/>
  <c r="E17" i="23"/>
  <c r="E16" i="23"/>
  <c r="E19" i="28" s="1"/>
  <c r="E8" i="23"/>
  <c r="E7" i="23"/>
  <c r="H249" i="1"/>
  <c r="C249" i="1"/>
  <c r="H241" i="1"/>
  <c r="H260" i="1"/>
  <c r="H253" i="1"/>
  <c r="H245" i="1"/>
  <c r="H237" i="1"/>
  <c r="H231" i="1"/>
  <c r="H225" i="1"/>
  <c r="C239" i="1"/>
  <c r="C246" i="1"/>
  <c r="C255" i="1"/>
  <c r="B255" i="1"/>
  <c r="A255" i="1"/>
  <c r="B254" i="1"/>
  <c r="A254" i="1"/>
  <c r="B246" i="1"/>
  <c r="A246" i="1"/>
  <c r="B239" i="1"/>
  <c r="A239" i="1"/>
  <c r="B238" i="1"/>
  <c r="A238" i="1"/>
  <c r="C232" i="1"/>
  <c r="B232" i="1"/>
  <c r="A232" i="1"/>
  <c r="C226" i="1"/>
  <c r="B226" i="1"/>
  <c r="A226" i="1"/>
  <c r="C220" i="1"/>
  <c r="B220" i="1"/>
  <c r="A220" i="1"/>
  <c r="B219" i="1"/>
  <c r="A219" i="1"/>
  <c r="H218" i="1"/>
  <c r="H209" i="1"/>
  <c r="H212" i="1" s="1"/>
  <c r="H206" i="1"/>
  <c r="C201" i="1"/>
  <c r="H200" i="1"/>
  <c r="H190" i="1"/>
  <c r="H193" i="1" s="1"/>
  <c r="H187" i="1"/>
  <c r="C213" i="1"/>
  <c r="B213" i="1"/>
  <c r="A213" i="1"/>
  <c r="C207" i="1"/>
  <c r="B207" i="1"/>
  <c r="A207" i="1"/>
  <c r="B201" i="1"/>
  <c r="A201" i="1"/>
  <c r="C195" i="1"/>
  <c r="B195" i="1"/>
  <c r="A195" i="1"/>
  <c r="B194" i="1"/>
  <c r="A194" i="1"/>
  <c r="C175" i="1"/>
  <c r="B175" i="1"/>
  <c r="A175" i="1"/>
  <c r="C169" i="1"/>
  <c r="B169" i="1"/>
  <c r="A169" i="1"/>
  <c r="C163" i="1"/>
  <c r="B163" i="1"/>
  <c r="A163" i="1"/>
  <c r="C188" i="1"/>
  <c r="B188" i="1"/>
  <c r="A188" i="1"/>
  <c r="C182" i="1"/>
  <c r="B182" i="1"/>
  <c r="A182" i="1"/>
  <c r="B181" i="1"/>
  <c r="A181" i="1"/>
  <c r="H172" i="1"/>
  <c r="H171" i="1"/>
  <c r="H180" i="1"/>
  <c r="H168" i="1"/>
  <c r="H159" i="1"/>
  <c r="H162" i="1" s="1"/>
  <c r="C157" i="1"/>
  <c r="B157" i="1"/>
  <c r="A157" i="1"/>
  <c r="B131" i="1"/>
  <c r="A131" i="1"/>
  <c r="H155" i="1"/>
  <c r="H149" i="1"/>
  <c r="H143" i="1"/>
  <c r="H137" i="1"/>
  <c r="H130" i="1"/>
  <c r="C150" i="1"/>
  <c r="B150" i="1"/>
  <c r="A150" i="1"/>
  <c r="C144" i="1"/>
  <c r="B144" i="1"/>
  <c r="A144" i="1"/>
  <c r="C138" i="1"/>
  <c r="B138" i="1"/>
  <c r="A138" i="1"/>
  <c r="C132" i="1"/>
  <c r="B132" i="1"/>
  <c r="A132" i="1"/>
  <c r="C125" i="1"/>
  <c r="B125" i="1"/>
  <c r="A125" i="1"/>
  <c r="H121" i="1"/>
  <c r="H124" i="1" s="1"/>
  <c r="C119" i="1"/>
  <c r="B119" i="1"/>
  <c r="A119" i="1"/>
  <c r="H115" i="1"/>
  <c r="H118" i="1" s="1"/>
  <c r="C113" i="1"/>
  <c r="B113" i="1"/>
  <c r="A113" i="1"/>
  <c r="H112" i="1"/>
  <c r="C107" i="1"/>
  <c r="B107" i="1"/>
  <c r="A107" i="1"/>
  <c r="H100" i="1"/>
  <c r="H94" i="1"/>
  <c r="H103" i="1"/>
  <c r="H106" i="1" s="1"/>
  <c r="C101" i="1"/>
  <c r="B101" i="1"/>
  <c r="A101" i="1"/>
  <c r="C95" i="1"/>
  <c r="B95" i="1"/>
  <c r="A95" i="1"/>
  <c r="H88" i="1"/>
  <c r="H82" i="1"/>
  <c r="H76" i="1"/>
  <c r="C89" i="1"/>
  <c r="B89" i="1"/>
  <c r="A89" i="1"/>
  <c r="C83" i="1"/>
  <c r="B83" i="1"/>
  <c r="A83" i="1"/>
  <c r="C77" i="1"/>
  <c r="B77" i="1"/>
  <c r="A77" i="1"/>
  <c r="C71" i="1"/>
  <c r="B71" i="1"/>
  <c r="A71" i="1"/>
  <c r="B70" i="1"/>
  <c r="A70" i="1"/>
  <c r="H66" i="1"/>
  <c r="H69" i="1" s="1"/>
  <c r="C64" i="1"/>
  <c r="B64" i="1"/>
  <c r="A64" i="1"/>
  <c r="H63" i="1"/>
  <c r="C58" i="1"/>
  <c r="B58" i="1"/>
  <c r="A58" i="1"/>
  <c r="B57" i="1"/>
  <c r="A57" i="1"/>
  <c r="C51" i="1"/>
  <c r="B51" i="1"/>
  <c r="A51" i="1"/>
  <c r="C34" i="1"/>
  <c r="B34" i="1"/>
  <c r="A34" i="1"/>
  <c r="B33" i="1"/>
  <c r="A33" i="1"/>
  <c r="B20" i="1"/>
  <c r="A20" i="1"/>
  <c r="C27" i="1"/>
  <c r="B27" i="1"/>
  <c r="A27" i="1"/>
  <c r="C21" i="1"/>
  <c r="B21" i="1"/>
  <c r="A21" i="1"/>
  <c r="C14" i="1"/>
  <c r="B14" i="1"/>
  <c r="A14" i="1"/>
  <c r="H10" i="1"/>
  <c r="C8" i="1"/>
  <c r="B8" i="1"/>
  <c r="A8" i="1"/>
  <c r="B6" i="1"/>
  <c r="A6" i="1"/>
  <c r="K58" i="28"/>
  <c r="I58" i="28"/>
  <c r="K55" i="28"/>
  <c r="J55" i="28"/>
  <c r="I55" i="28"/>
  <c r="K53" i="28"/>
  <c r="J53" i="28"/>
  <c r="I53" i="28"/>
  <c r="K52" i="28"/>
  <c r="J52" i="28"/>
  <c r="I52" i="28"/>
  <c r="K51" i="28"/>
  <c r="J51" i="28"/>
  <c r="I51" i="28"/>
  <c r="K49" i="28"/>
  <c r="J49" i="28"/>
  <c r="I49" i="28"/>
  <c r="K48" i="28"/>
  <c r="J48" i="28"/>
  <c r="I48" i="28"/>
  <c r="K47" i="28"/>
  <c r="J47" i="28"/>
  <c r="I47" i="28"/>
  <c r="K46" i="28"/>
  <c r="J46" i="28"/>
  <c r="I46" i="28"/>
  <c r="K44" i="28"/>
  <c r="J44" i="28"/>
  <c r="I44" i="28"/>
  <c r="K43" i="28"/>
  <c r="J43" i="28"/>
  <c r="I43" i="28"/>
  <c r="K41" i="28"/>
  <c r="J41" i="28"/>
  <c r="I41" i="28"/>
  <c r="K40" i="28"/>
  <c r="J40" i="28"/>
  <c r="I40" i="28"/>
  <c r="K39" i="28"/>
  <c r="J39" i="28"/>
  <c r="I39" i="28"/>
  <c r="K38" i="28"/>
  <c r="J38" i="28"/>
  <c r="I38" i="28"/>
  <c r="K36" i="28"/>
  <c r="J36" i="28"/>
  <c r="I36" i="28"/>
  <c r="K35" i="28"/>
  <c r="J35" i="28"/>
  <c r="I35" i="28"/>
  <c r="K34" i="28"/>
  <c r="J34" i="28"/>
  <c r="I34" i="28"/>
  <c r="K33" i="28"/>
  <c r="J33" i="28"/>
  <c r="I33" i="28"/>
  <c r="K31" i="28"/>
  <c r="J31" i="28"/>
  <c r="I31" i="28"/>
  <c r="K30" i="28"/>
  <c r="J30" i="28"/>
  <c r="I30" i="28"/>
  <c r="K29" i="28"/>
  <c r="J29" i="28"/>
  <c r="I29" i="28"/>
  <c r="K28" i="28"/>
  <c r="J28" i="28"/>
  <c r="I28" i="28"/>
  <c r="K27" i="28"/>
  <c r="J27" i="28"/>
  <c r="I27" i="28"/>
  <c r="K26" i="28"/>
  <c r="J26" i="28"/>
  <c r="I26" i="28"/>
  <c r="K25" i="28"/>
  <c r="J25" i="28"/>
  <c r="I25" i="28"/>
  <c r="K24" i="28"/>
  <c r="J24" i="28"/>
  <c r="I24" i="28"/>
  <c r="K23" i="28"/>
  <c r="J23" i="28"/>
  <c r="I23" i="28"/>
  <c r="K22" i="28"/>
  <c r="J22" i="28"/>
  <c r="I22" i="28"/>
  <c r="K20" i="28"/>
  <c r="J20" i="28"/>
  <c r="I20" i="28"/>
  <c r="K19" i="28"/>
  <c r="J19" i="28"/>
  <c r="I19" i="28"/>
  <c r="K17" i="28"/>
  <c r="J17" i="28"/>
  <c r="I17" i="28"/>
  <c r="K16" i="28"/>
  <c r="J16" i="28"/>
  <c r="I16" i="28"/>
  <c r="K14" i="28"/>
  <c r="I14" i="28"/>
  <c r="K13" i="28"/>
  <c r="I13" i="28"/>
  <c r="K11" i="28"/>
  <c r="J11" i="28"/>
  <c r="I11" i="28"/>
  <c r="L40" i="28"/>
  <c r="K10" i="28"/>
  <c r="J10" i="28"/>
  <c r="I10" i="28"/>
  <c r="F58" i="28"/>
  <c r="E58" i="28"/>
  <c r="D58" i="28"/>
  <c r="D56" i="28"/>
  <c r="F55" i="28"/>
  <c r="D55" i="28"/>
  <c r="F53" i="28"/>
  <c r="E53" i="28"/>
  <c r="O53" i="28" s="1"/>
  <c r="S53" i="28" s="1"/>
  <c r="D53" i="28"/>
  <c r="F52" i="28"/>
  <c r="E52" i="28"/>
  <c r="D52" i="28"/>
  <c r="F51" i="28"/>
  <c r="E51" i="28"/>
  <c r="D51" i="28"/>
  <c r="F49" i="28"/>
  <c r="E49" i="28"/>
  <c r="O49" i="28" s="1"/>
  <c r="T49" i="28" s="1"/>
  <c r="D49" i="28"/>
  <c r="F48" i="28"/>
  <c r="E48" i="28"/>
  <c r="M48" i="28" s="1"/>
  <c r="Q48" i="28" s="1"/>
  <c r="D48" i="28"/>
  <c r="F47" i="28"/>
  <c r="E47" i="28"/>
  <c r="O47" i="28" s="1"/>
  <c r="T47" i="28" s="1"/>
  <c r="D47" i="28"/>
  <c r="F46" i="28"/>
  <c r="E46" i="28"/>
  <c r="D46" i="28"/>
  <c r="F44" i="28"/>
  <c r="E44" i="28"/>
  <c r="D44" i="28"/>
  <c r="F43" i="28"/>
  <c r="E43" i="28"/>
  <c r="D43" i="28"/>
  <c r="F41" i="28"/>
  <c r="E41" i="28"/>
  <c r="D41" i="28"/>
  <c r="F40" i="28"/>
  <c r="E40" i="28"/>
  <c r="O40" i="28" s="1"/>
  <c r="T40" i="28" s="1"/>
  <c r="D40" i="28"/>
  <c r="F39" i="28"/>
  <c r="E39" i="28"/>
  <c r="D39" i="28"/>
  <c r="F38" i="28"/>
  <c r="E38" i="28"/>
  <c r="D38" i="28"/>
  <c r="F36" i="28"/>
  <c r="E36" i="28"/>
  <c r="D36" i="28"/>
  <c r="F35" i="28"/>
  <c r="E35" i="28"/>
  <c r="D35" i="28"/>
  <c r="F34" i="28"/>
  <c r="E34" i="28"/>
  <c r="D34" i="28"/>
  <c r="F33" i="28"/>
  <c r="E33" i="28"/>
  <c r="D33" i="28"/>
  <c r="F31" i="28"/>
  <c r="E31" i="28"/>
  <c r="D31" i="28"/>
  <c r="F30" i="28"/>
  <c r="E30" i="28"/>
  <c r="D30" i="28"/>
  <c r="F29" i="28"/>
  <c r="E29" i="28"/>
  <c r="D29" i="28"/>
  <c r="F28" i="28"/>
  <c r="E28" i="28"/>
  <c r="D28" i="28"/>
  <c r="F27" i="28"/>
  <c r="D27" i="28"/>
  <c r="F26" i="28"/>
  <c r="E26" i="28"/>
  <c r="D26" i="28"/>
  <c r="F25" i="28"/>
  <c r="E25" i="28"/>
  <c r="D25" i="28"/>
  <c r="F24" i="28"/>
  <c r="E24" i="28"/>
  <c r="D24" i="28"/>
  <c r="F23" i="28"/>
  <c r="E23" i="28"/>
  <c r="D23" i="28"/>
  <c r="F22" i="28"/>
  <c r="E22" i="28"/>
  <c r="D22" i="28"/>
  <c r="F20" i="28"/>
  <c r="E20" i="28"/>
  <c r="D20" i="28"/>
  <c r="F19" i="28"/>
  <c r="D19" i="28"/>
  <c r="F17" i="28"/>
  <c r="D17" i="28"/>
  <c r="F16" i="28"/>
  <c r="D16" i="28"/>
  <c r="F14" i="28"/>
  <c r="D14" i="28"/>
  <c r="F13" i="28"/>
  <c r="D13" i="28"/>
  <c r="F11" i="28"/>
  <c r="E11" i="28"/>
  <c r="D11" i="28"/>
  <c r="F10" i="28"/>
  <c r="E10" i="28"/>
  <c r="D10" i="28"/>
  <c r="C58" i="28"/>
  <c r="B58" i="28"/>
  <c r="C57" i="28"/>
  <c r="B57" i="28"/>
  <c r="C56" i="28"/>
  <c r="B56" i="28"/>
  <c r="C55" i="28"/>
  <c r="B55" i="28"/>
  <c r="C54" i="28"/>
  <c r="B54" i="28"/>
  <c r="C53" i="28"/>
  <c r="B53" i="28"/>
  <c r="C52" i="28"/>
  <c r="B52" i="28"/>
  <c r="C51" i="28"/>
  <c r="B51" i="28"/>
  <c r="C50" i="28"/>
  <c r="B50" i="28"/>
  <c r="C49" i="28"/>
  <c r="B49" i="28"/>
  <c r="C48" i="28"/>
  <c r="B48" i="28"/>
  <c r="C47" i="28"/>
  <c r="B47" i="28"/>
  <c r="C46" i="28"/>
  <c r="B46" i="28"/>
  <c r="C45" i="28"/>
  <c r="B45" i="28"/>
  <c r="C44" i="28"/>
  <c r="B44" i="28"/>
  <c r="C43" i="28"/>
  <c r="B43" i="28"/>
  <c r="C42" i="28"/>
  <c r="B42" i="28"/>
  <c r="C41" i="28"/>
  <c r="B41" i="28"/>
  <c r="C40" i="28"/>
  <c r="B40" i="28"/>
  <c r="C39" i="28"/>
  <c r="B39" i="28"/>
  <c r="C38" i="28"/>
  <c r="B38" i="28"/>
  <c r="C37" i="28"/>
  <c r="B37" i="28"/>
  <c r="C36" i="28"/>
  <c r="B36" i="28"/>
  <c r="C35" i="28"/>
  <c r="B35" i="28"/>
  <c r="C34" i="28"/>
  <c r="B34" i="28"/>
  <c r="C33" i="28"/>
  <c r="B33" i="28"/>
  <c r="C32" i="28"/>
  <c r="B32" i="28"/>
  <c r="C31" i="28"/>
  <c r="B31" i="28"/>
  <c r="C30" i="28"/>
  <c r="B30" i="28"/>
  <c r="C29" i="28"/>
  <c r="B29" i="28"/>
  <c r="C28" i="28"/>
  <c r="B28" i="28"/>
  <c r="C27" i="28"/>
  <c r="B27" i="28"/>
  <c r="C26" i="28"/>
  <c r="B26" i="28"/>
  <c r="C25" i="28"/>
  <c r="B25" i="28"/>
  <c r="C24" i="28"/>
  <c r="B24" i="28"/>
  <c r="C23" i="28"/>
  <c r="B23" i="28"/>
  <c r="C22" i="28"/>
  <c r="B22" i="28"/>
  <c r="C21" i="28"/>
  <c r="B21" i="28"/>
  <c r="C20" i="28"/>
  <c r="B20" i="28"/>
  <c r="C19" i="28"/>
  <c r="B19" i="28"/>
  <c r="C18" i="28"/>
  <c r="B18" i="28"/>
  <c r="C17" i="28"/>
  <c r="B17" i="28"/>
  <c r="B16" i="28"/>
  <c r="C15" i="28"/>
  <c r="B15" i="28"/>
  <c r="C14" i="28"/>
  <c r="B14" i="28"/>
  <c r="B13" i="28"/>
  <c r="C12" i="28"/>
  <c r="B12" i="28"/>
  <c r="C11" i="28"/>
  <c r="B11" i="28"/>
  <c r="C10" i="28"/>
  <c r="B10" i="28"/>
  <c r="C9" i="28"/>
  <c r="B9" i="28"/>
  <c r="B5" i="28"/>
  <c r="B4" i="28"/>
  <c r="B3" i="28"/>
  <c r="C59" i="28"/>
  <c r="K18" i="30" l="1"/>
  <c r="L18" i="30" s="1"/>
  <c r="I3" i="29"/>
  <c r="J56" i="23"/>
  <c r="M35" i="28"/>
  <c r="Q35" i="28" s="1"/>
  <c r="L10" i="28"/>
  <c r="N41" i="28"/>
  <c r="R41" i="28" s="1"/>
  <c r="L48" i="28"/>
  <c r="H48" i="28" s="1"/>
  <c r="L36" i="28"/>
  <c r="H36" i="28" s="1"/>
  <c r="M52" i="28"/>
  <c r="E56" i="28"/>
  <c r="M40" i="28"/>
  <c r="N40" i="28"/>
  <c r="R40" i="28" s="1"/>
  <c r="O48" i="28"/>
  <c r="T48" i="28" s="1"/>
  <c r="N52" i="28"/>
  <c r="R52" i="28" s="1"/>
  <c r="M41" i="28"/>
  <c r="N35" i="28"/>
  <c r="R35" i="28" s="1"/>
  <c r="O41" i="28"/>
  <c r="S41" i="28" s="1"/>
  <c r="M49" i="28"/>
  <c r="O52" i="28"/>
  <c r="T52" i="28" s="1"/>
  <c r="O35" i="28"/>
  <c r="T35" i="28" s="1"/>
  <c r="N49" i="28"/>
  <c r="R49" i="28" s="1"/>
  <c r="M53" i="28"/>
  <c r="M36" i="28"/>
  <c r="N53" i="28"/>
  <c r="R53" i="28" s="1"/>
  <c r="N48" i="28"/>
  <c r="R48" i="28" s="1"/>
  <c r="H40" i="28"/>
  <c r="N36" i="28"/>
  <c r="R36" i="28" s="1"/>
  <c r="H174" i="1"/>
  <c r="T53" i="28"/>
  <c r="L53" i="28"/>
  <c r="H53" i="28" s="1"/>
  <c r="L52" i="28"/>
  <c r="L49" i="28"/>
  <c r="H49" i="28" s="1"/>
  <c r="L41" i="28"/>
  <c r="H41" i="28" s="1"/>
  <c r="O36" i="28"/>
  <c r="T36" i="28" s="1"/>
  <c r="L35" i="28"/>
  <c r="H35" i="28" s="1"/>
  <c r="S49" i="28"/>
  <c r="S40" i="28"/>
  <c r="L55" i="28"/>
  <c r="H55" i="28" s="1"/>
  <c r="L51" i="28"/>
  <c r="H51" i="28" s="1"/>
  <c r="H52" i="28"/>
  <c r="L46" i="28"/>
  <c r="H46" i="28" s="1"/>
  <c r="M51" i="28"/>
  <c r="L43" i="28"/>
  <c r="H43" i="28" s="1"/>
  <c r="L47" i="28"/>
  <c r="H47" i="28" s="1"/>
  <c r="N51" i="28"/>
  <c r="R51" i="28" s="1"/>
  <c r="O51" i="28"/>
  <c r="N39" i="28"/>
  <c r="R39" i="28" s="1"/>
  <c r="L44" i="28"/>
  <c r="H44" i="28" s="1"/>
  <c r="N44" i="28"/>
  <c r="R44" i="28" s="1"/>
  <c r="M46" i="28"/>
  <c r="L39" i="28"/>
  <c r="H39" i="28" s="1"/>
  <c r="N47" i="28"/>
  <c r="R47" i="28" s="1"/>
  <c r="O46" i="28"/>
  <c r="N46" i="28"/>
  <c r="R46" i="28" s="1"/>
  <c r="S47" i="28"/>
  <c r="L38" i="28"/>
  <c r="H38" i="28" s="1"/>
  <c r="O43" i="28"/>
  <c r="T43" i="28" s="1"/>
  <c r="M47" i="28"/>
  <c r="M44" i="28"/>
  <c r="O44" i="28"/>
  <c r="M43" i="28"/>
  <c r="N43" i="28"/>
  <c r="R43" i="28" s="1"/>
  <c r="L13" i="28"/>
  <c r="H13" i="28" s="1"/>
  <c r="O38" i="28"/>
  <c r="T38" i="28" s="1"/>
  <c r="O39" i="28"/>
  <c r="T39" i="28" s="1"/>
  <c r="M38" i="28"/>
  <c r="N38" i="28"/>
  <c r="R38" i="28" s="1"/>
  <c r="M39" i="28"/>
  <c r="M31" i="28"/>
  <c r="N24" i="28"/>
  <c r="R24" i="28" s="1"/>
  <c r="M19" i="28"/>
  <c r="M25" i="28"/>
  <c r="L31" i="28"/>
  <c r="H31" i="28" s="1"/>
  <c r="O11" i="28"/>
  <c r="T11" i="28" s="1"/>
  <c r="N22" i="28"/>
  <c r="R22" i="28" s="1"/>
  <c r="N30" i="28"/>
  <c r="R30" i="28" s="1"/>
  <c r="O34" i="28"/>
  <c r="T34" i="28" s="1"/>
  <c r="L33" i="28"/>
  <c r="H33" i="28" s="1"/>
  <c r="L23" i="28"/>
  <c r="H23" i="28" s="1"/>
  <c r="L24" i="28"/>
  <c r="H24" i="28" s="1"/>
  <c r="N29" i="28"/>
  <c r="R29" i="28" s="1"/>
  <c r="N26" i="28"/>
  <c r="R26" i="28" s="1"/>
  <c r="O58" i="28"/>
  <c r="T58" i="28" s="1"/>
  <c r="T57" i="28" s="1"/>
  <c r="L20" i="28"/>
  <c r="H20" i="28" s="1"/>
  <c r="M11" i="28"/>
  <c r="O27" i="28"/>
  <c r="T27" i="28" s="1"/>
  <c r="L16" i="28"/>
  <c r="H16" i="28" s="1"/>
  <c r="M20" i="28"/>
  <c r="O24" i="28"/>
  <c r="S24" i="28" s="1"/>
  <c r="L25" i="28"/>
  <c r="H25" i="28" s="1"/>
  <c r="L17" i="28"/>
  <c r="H17" i="28" s="1"/>
  <c r="M23" i="28"/>
  <c r="L26" i="28"/>
  <c r="H26" i="28" s="1"/>
  <c r="N31" i="28"/>
  <c r="R31" i="28" s="1"/>
  <c r="L19" i="28"/>
  <c r="H19" i="28" s="1"/>
  <c r="L14" i="28"/>
  <c r="H14" i="28" s="1"/>
  <c r="O28" i="28"/>
  <c r="T28" i="28" s="1"/>
  <c r="L30" i="28"/>
  <c r="H30" i="28" s="1"/>
  <c r="O31" i="28"/>
  <c r="L34" i="28"/>
  <c r="H34" i="28" s="1"/>
  <c r="N23" i="28"/>
  <c r="R23" i="28" s="1"/>
  <c r="O29" i="28"/>
  <c r="S29" i="28" s="1"/>
  <c r="O30" i="28"/>
  <c r="O33" i="28"/>
  <c r="S33" i="28" s="1"/>
  <c r="O23" i="28"/>
  <c r="S23" i="28" s="1"/>
  <c r="L28" i="28"/>
  <c r="H28" i="28" s="1"/>
  <c r="M10" i="28"/>
  <c r="L22" i="28"/>
  <c r="H22" i="28" s="1"/>
  <c r="N34" i="28"/>
  <c r="R34" i="28" s="1"/>
  <c r="L58" i="28"/>
  <c r="H58" i="28" s="1"/>
  <c r="L11" i="28"/>
  <c r="H11" i="28" s="1"/>
  <c r="O22" i="28"/>
  <c r="T22" i="28" s="1"/>
  <c r="M28" i="28"/>
  <c r="L29" i="28"/>
  <c r="H29" i="28" s="1"/>
  <c r="N11" i="28"/>
  <c r="R11" i="28" s="1"/>
  <c r="O25" i="28"/>
  <c r="N25" i="28"/>
  <c r="R25" i="28" s="1"/>
  <c r="L27" i="28"/>
  <c r="H27" i="28" s="1"/>
  <c r="N28" i="28"/>
  <c r="R28" i="28" s="1"/>
  <c r="N20" i="28"/>
  <c r="R20" i="28" s="1"/>
  <c r="O20" i="28"/>
  <c r="O10" i="28"/>
  <c r="N10" i="28"/>
  <c r="R10" i="28" s="1"/>
  <c r="R9" i="28" s="1"/>
  <c r="N19" i="28"/>
  <c r="R19" i="28" s="1"/>
  <c r="O19" i="28"/>
  <c r="M22" i="28"/>
  <c r="M26" i="28"/>
  <c r="M30" i="28"/>
  <c r="H10" i="28"/>
  <c r="O26" i="28"/>
  <c r="M33" i="28"/>
  <c r="N33" i="28"/>
  <c r="R33" i="28" s="1"/>
  <c r="M27" i="28"/>
  <c r="M58" i="28"/>
  <c r="M24" i="28"/>
  <c r="N27" i="28"/>
  <c r="R27" i="28" s="1"/>
  <c r="N58" i="28"/>
  <c r="R58" i="28" s="1"/>
  <c r="R57" i="28" s="1"/>
  <c r="M29" i="28"/>
  <c r="M34" i="28"/>
  <c r="P34" i="28" s="1"/>
  <c r="I16" i="29" l="1"/>
  <c r="F24" i="29" s="1"/>
  <c r="R37" i="28"/>
  <c r="G9" i="27" s="1"/>
  <c r="P47" i="28"/>
  <c r="P33" i="28"/>
  <c r="P30" i="28"/>
  <c r="P29" i="28"/>
  <c r="P38" i="28"/>
  <c r="R32" i="28"/>
  <c r="G8" i="27" s="1"/>
  <c r="P22" i="28"/>
  <c r="R42" i="28"/>
  <c r="G10" i="27" s="1"/>
  <c r="R45" i="28"/>
  <c r="P24" i="28"/>
  <c r="Q10" i="28"/>
  <c r="P10" i="28"/>
  <c r="R21" i="28"/>
  <c r="G7" i="27" s="1"/>
  <c r="Q44" i="28"/>
  <c r="P44" i="28"/>
  <c r="Q28" i="28"/>
  <c r="P28" i="28"/>
  <c r="Q49" i="28"/>
  <c r="P49" i="28"/>
  <c r="Q51" i="28"/>
  <c r="P51" i="28"/>
  <c r="Q20" i="28"/>
  <c r="P20" i="28"/>
  <c r="Q25" i="28"/>
  <c r="P25" i="28"/>
  <c r="Q40" i="28"/>
  <c r="U40" i="28" s="1"/>
  <c r="P40" i="28"/>
  <c r="P26" i="28"/>
  <c r="Q19" i="28"/>
  <c r="P19" i="28"/>
  <c r="Q36" i="28"/>
  <c r="P36" i="28"/>
  <c r="Q41" i="28"/>
  <c r="P41" i="28"/>
  <c r="Q52" i="28"/>
  <c r="P52" i="28"/>
  <c r="P58" i="28"/>
  <c r="P57" i="28" s="1"/>
  <c r="P27" i="28"/>
  <c r="Q11" i="28"/>
  <c r="P11" i="28"/>
  <c r="Q31" i="28"/>
  <c r="P31" i="28"/>
  <c r="P43" i="28"/>
  <c r="R50" i="28"/>
  <c r="G12" i="27" s="1"/>
  <c r="Q53" i="28"/>
  <c r="U53" i="28" s="1"/>
  <c r="P53" i="28"/>
  <c r="P48" i="28"/>
  <c r="Q46" i="28"/>
  <c r="P46" i="28"/>
  <c r="R18" i="28"/>
  <c r="G6" i="27" s="1"/>
  <c r="Q23" i="28"/>
  <c r="P23" i="28"/>
  <c r="P39" i="28"/>
  <c r="U49" i="28"/>
  <c r="P35" i="28"/>
  <c r="S48" i="28"/>
  <c r="U48" i="28" s="1"/>
  <c r="T41" i="28"/>
  <c r="S35" i="28"/>
  <c r="U35" i="28" s="1"/>
  <c r="S52" i="28"/>
  <c r="G11" i="27"/>
  <c r="S36" i="28"/>
  <c r="S43" i="28"/>
  <c r="S28" i="28"/>
  <c r="S38" i="28"/>
  <c r="S51" i="28"/>
  <c r="T51" i="28"/>
  <c r="T50" i="28" s="1"/>
  <c r="S46" i="28"/>
  <c r="T46" i="28"/>
  <c r="T45" i="28" s="1"/>
  <c r="Q47" i="28"/>
  <c r="U47" i="28" s="1"/>
  <c r="S39" i="28"/>
  <c r="Q43" i="28"/>
  <c r="T44" i="28"/>
  <c r="T42" i="28" s="1"/>
  <c r="S44" i="28"/>
  <c r="Q39" i="28"/>
  <c r="Q38" i="28"/>
  <c r="S34" i="28"/>
  <c r="S11" i="28"/>
  <c r="S22" i="28"/>
  <c r="T29" i="28"/>
  <c r="T23" i="28"/>
  <c r="T24" i="28"/>
  <c r="S27" i="28"/>
  <c r="S58" i="28"/>
  <c r="S57" i="28" s="1"/>
  <c r="G14" i="27"/>
  <c r="S31" i="28"/>
  <c r="T31" i="28"/>
  <c r="S30" i="28"/>
  <c r="T30" i="28"/>
  <c r="T33" i="28"/>
  <c r="T32" i="28" s="1"/>
  <c r="E14" i="27"/>
  <c r="T10" i="28"/>
  <c r="T9" i="28" s="1"/>
  <c r="S10" i="28"/>
  <c r="Q34" i="28"/>
  <c r="Q33" i="28"/>
  <c r="Q58" i="28"/>
  <c r="Q57" i="28" s="1"/>
  <c r="Q30" i="28"/>
  <c r="Q24" i="28"/>
  <c r="Q29" i="28"/>
  <c r="Q27" i="28"/>
  <c r="T26" i="28"/>
  <c r="S26" i="28"/>
  <c r="Q22" i="28"/>
  <c r="T20" i="28"/>
  <c r="S20" i="28"/>
  <c r="S25" i="28"/>
  <c r="T25" i="28"/>
  <c r="G3" i="27"/>
  <c r="Q26" i="28"/>
  <c r="S19" i="28"/>
  <c r="T19" i="28"/>
  <c r="U57" i="28" l="1"/>
  <c r="S9" i="28"/>
  <c r="S45" i="28"/>
  <c r="S32" i="28"/>
  <c r="P18" i="28"/>
  <c r="P42" i="28"/>
  <c r="U36" i="28"/>
  <c r="Q45" i="28"/>
  <c r="U23" i="28"/>
  <c r="U41" i="28"/>
  <c r="P37" i="28"/>
  <c r="Q18" i="28"/>
  <c r="H6" i="27" s="1"/>
  <c r="S50" i="28"/>
  <c r="F12" i="27" s="1"/>
  <c r="Q32" i="28"/>
  <c r="Q42" i="28"/>
  <c r="S37" i="28"/>
  <c r="F9" i="27" s="1"/>
  <c r="P45" i="28"/>
  <c r="P21" i="28"/>
  <c r="T21" i="28"/>
  <c r="E7" i="27" s="1"/>
  <c r="Q37" i="28"/>
  <c r="H9" i="27" s="1"/>
  <c r="P32" i="28"/>
  <c r="U52" i="28"/>
  <c r="P50" i="28"/>
  <c r="T37" i="28"/>
  <c r="E9" i="27" s="1"/>
  <c r="Q50" i="28"/>
  <c r="Q21" i="28"/>
  <c r="P9" i="28"/>
  <c r="T18" i="28"/>
  <c r="E6" i="27" s="1"/>
  <c r="S18" i="28"/>
  <c r="F6" i="27" s="1"/>
  <c r="S21" i="28"/>
  <c r="F7" i="27" s="1"/>
  <c r="U28" i="28"/>
  <c r="Q9" i="28"/>
  <c r="U11" i="28"/>
  <c r="S42" i="28"/>
  <c r="F10" i="27" s="1"/>
  <c r="E11" i="27"/>
  <c r="E12" i="27"/>
  <c r="E10" i="27"/>
  <c r="F11" i="27"/>
  <c r="F3" i="27"/>
  <c r="E3" i="27"/>
  <c r="F8" i="27"/>
  <c r="E8" i="27"/>
  <c r="U29" i="28"/>
  <c r="U44" i="28"/>
  <c r="U46" i="28"/>
  <c r="U51" i="28"/>
  <c r="U39" i="28"/>
  <c r="U43" i="28"/>
  <c r="U34" i="28"/>
  <c r="U38" i="28"/>
  <c r="U20" i="28"/>
  <c r="U24" i="28"/>
  <c r="U27" i="28"/>
  <c r="U31" i="28"/>
  <c r="U30" i="28"/>
  <c r="F14" i="27"/>
  <c r="U10" i="28"/>
  <c r="U25" i="28"/>
  <c r="U19" i="28"/>
  <c r="U26" i="28"/>
  <c r="U22" i="28"/>
  <c r="U58" i="28"/>
  <c r="H14" i="27"/>
  <c r="U33" i="28"/>
  <c r="J14" i="27" l="1"/>
  <c r="H3" i="27"/>
  <c r="J3" i="27" s="1"/>
  <c r="U9" i="28"/>
  <c r="H11" i="27"/>
  <c r="J11" i="27" s="1"/>
  <c r="U45" i="28"/>
  <c r="H12" i="27"/>
  <c r="J12" i="27" s="1"/>
  <c r="U50" i="28"/>
  <c r="H10" i="27"/>
  <c r="J10" i="27" s="1"/>
  <c r="U42" i="28"/>
  <c r="H8" i="27"/>
  <c r="J8" i="27" s="1"/>
  <c r="U32" i="28"/>
  <c r="H7" i="27"/>
  <c r="J7" i="27" s="1"/>
  <c r="U21" i="28"/>
  <c r="U37" i="28"/>
  <c r="U18" i="28"/>
  <c r="J9" i="27"/>
  <c r="J6" i="27"/>
  <c r="B73" i="23" l="1"/>
  <c r="B72" i="23"/>
  <c r="B71" i="23"/>
  <c r="F16" i="10"/>
  <c r="F12" i="10"/>
  <c r="F20" i="9"/>
  <c r="F17" i="9"/>
  <c r="F13" i="9"/>
  <c r="F58" i="8"/>
  <c r="F55" i="8"/>
  <c r="F49" i="8"/>
  <c r="F40" i="8"/>
  <c r="F37" i="8"/>
  <c r="F29" i="8"/>
  <c r="F21" i="8"/>
  <c r="F18" i="8"/>
  <c r="F12" i="8"/>
  <c r="F54" i="7"/>
  <c r="F73" i="7"/>
  <c r="F70" i="7"/>
  <c r="F66" i="7"/>
  <c r="F57" i="7"/>
  <c r="F50" i="7"/>
  <c r="F41" i="7"/>
  <c r="F37" i="7"/>
  <c r="F27" i="7"/>
  <c r="F19" i="7"/>
  <c r="F16" i="7"/>
  <c r="F13" i="7"/>
  <c r="F183" i="6"/>
  <c r="F174" i="6"/>
  <c r="F165" i="6"/>
  <c r="F161" i="6"/>
  <c r="F147" i="6"/>
  <c r="F138" i="6"/>
  <c r="F135" i="6"/>
  <c r="F129" i="6"/>
  <c r="F121" i="6"/>
  <c r="F116" i="6"/>
  <c r="F109" i="6"/>
  <c r="F101" i="6"/>
  <c r="F98" i="6"/>
  <c r="F94" i="6"/>
  <c r="F85" i="6"/>
  <c r="F81" i="6"/>
  <c r="F76" i="6"/>
  <c r="F65" i="6"/>
  <c r="F61" i="6"/>
  <c r="F57" i="6"/>
  <c r="F48" i="6"/>
  <c r="F45" i="6"/>
  <c r="F42" i="6"/>
  <c r="F37" i="6"/>
  <c r="F34" i="6"/>
  <c r="F30" i="6"/>
  <c r="F27" i="6"/>
  <c r="F19" i="6"/>
  <c r="F15" i="6"/>
  <c r="F187" i="6"/>
  <c r="F12" i="6"/>
  <c r="F206" i="5"/>
  <c r="F203" i="5"/>
  <c r="F188" i="5"/>
  <c r="F180" i="5"/>
  <c r="F177" i="5"/>
  <c r="F168" i="5"/>
  <c r="F159" i="5"/>
  <c r="F156" i="5"/>
  <c r="F147" i="5"/>
  <c r="F139" i="5"/>
  <c r="F136" i="5"/>
  <c r="F126" i="5"/>
  <c r="F120" i="5"/>
  <c r="F117" i="5"/>
  <c r="F114" i="5"/>
  <c r="F105" i="5"/>
  <c r="F97" i="5"/>
  <c r="F94" i="5"/>
  <c r="F88" i="5"/>
  <c r="F79" i="5"/>
  <c r="F76" i="5"/>
  <c r="F69" i="5"/>
  <c r="F61" i="5"/>
  <c r="F58" i="5"/>
  <c r="F47" i="5"/>
  <c r="F38" i="5"/>
  <c r="F35" i="5"/>
  <c r="F27" i="5"/>
  <c r="F19" i="5"/>
  <c r="F16" i="5"/>
  <c r="F12" i="5"/>
  <c r="F72" i="4"/>
  <c r="F69" i="4"/>
  <c r="F63" i="4"/>
  <c r="F55" i="4"/>
  <c r="F51" i="4"/>
  <c r="F47" i="4"/>
  <c r="F37" i="4"/>
  <c r="F34" i="4"/>
  <c r="F28" i="4"/>
  <c r="F20" i="4"/>
  <c r="F16" i="4"/>
  <c r="F12" i="4"/>
  <c r="F65" i="2"/>
  <c r="F61" i="2"/>
  <c r="F55" i="2"/>
  <c r="F52" i="2"/>
  <c r="F48" i="2"/>
  <c r="F9" i="10"/>
  <c r="B9" i="10"/>
  <c r="A9" i="10"/>
  <c r="F10" i="9"/>
  <c r="B10" i="9"/>
  <c r="A10" i="9"/>
  <c r="F26" i="9"/>
  <c r="B26" i="9"/>
  <c r="A26" i="9"/>
  <c r="F32" i="8" l="1"/>
  <c r="F46" i="8"/>
  <c r="B46" i="8"/>
  <c r="A46" i="8"/>
  <c r="E51" i="8"/>
  <c r="F26" i="8"/>
  <c r="B26" i="8"/>
  <c r="A26" i="8"/>
  <c r="F9" i="8"/>
  <c r="B9" i="8"/>
  <c r="A9" i="8"/>
  <c r="F74" i="7"/>
  <c r="E67" i="7"/>
  <c r="C67" i="7"/>
  <c r="B67" i="7"/>
  <c r="F31" i="7"/>
  <c r="F29" i="7"/>
  <c r="F63" i="7"/>
  <c r="B63" i="7"/>
  <c r="A63" i="7"/>
  <c r="F47" i="7"/>
  <c r="B47" i="7"/>
  <c r="A47" i="7"/>
  <c r="F24" i="7"/>
  <c r="B24" i="7"/>
  <c r="A24" i="7"/>
  <c r="F10" i="7"/>
  <c r="B10" i="7"/>
  <c r="A10" i="7"/>
  <c r="F171" i="6"/>
  <c r="B171" i="6"/>
  <c r="A171" i="6"/>
  <c r="F144" i="6"/>
  <c r="B144" i="6"/>
  <c r="A144" i="6"/>
  <c r="F126" i="6"/>
  <c r="B126" i="6"/>
  <c r="A126" i="6"/>
  <c r="F106" i="6"/>
  <c r="B106" i="6"/>
  <c r="A106" i="6"/>
  <c r="F91" i="6"/>
  <c r="B91" i="6"/>
  <c r="A91" i="6"/>
  <c r="F73" i="6"/>
  <c r="B73" i="6"/>
  <c r="A73" i="6"/>
  <c r="F54" i="6"/>
  <c r="B54" i="6"/>
  <c r="A54" i="6"/>
  <c r="F39" i="6"/>
  <c r="B39" i="6"/>
  <c r="A39" i="6"/>
  <c r="F24" i="6"/>
  <c r="B24" i="6"/>
  <c r="A24" i="6"/>
  <c r="F9" i="6"/>
  <c r="B9" i="6"/>
  <c r="A9" i="6"/>
  <c r="F185" i="5" l="1"/>
  <c r="B185" i="5"/>
  <c r="A185" i="5"/>
  <c r="F165" i="5"/>
  <c r="B165" i="5"/>
  <c r="A165" i="5"/>
  <c r="F144" i="5"/>
  <c r="B144" i="5"/>
  <c r="A144" i="5"/>
  <c r="F123" i="5"/>
  <c r="B123" i="5"/>
  <c r="A123" i="5"/>
  <c r="F102" i="5"/>
  <c r="B102" i="5"/>
  <c r="A102" i="5"/>
  <c r="F85" i="5"/>
  <c r="B85" i="5"/>
  <c r="A85" i="5"/>
  <c r="F66" i="5"/>
  <c r="B66" i="5"/>
  <c r="A66" i="5"/>
  <c r="F44" i="5"/>
  <c r="B44" i="5"/>
  <c r="A44" i="5"/>
  <c r="F24" i="5"/>
  <c r="B24" i="5"/>
  <c r="A24" i="5"/>
  <c r="F9" i="5"/>
  <c r="B9" i="5"/>
  <c r="A9" i="5"/>
  <c r="F60" i="4"/>
  <c r="B60" i="4"/>
  <c r="A60" i="4"/>
  <c r="F44" i="4"/>
  <c r="B44" i="4"/>
  <c r="A44" i="4"/>
  <c r="F25" i="4"/>
  <c r="B25" i="4"/>
  <c r="A25" i="4"/>
  <c r="F9" i="4"/>
  <c r="A9" i="4"/>
  <c r="F57" i="2"/>
  <c r="B57" i="2"/>
  <c r="A57" i="2"/>
  <c r="F44" i="2"/>
  <c r="A44" i="2"/>
  <c r="F32" i="2"/>
  <c r="F31" i="2" s="1"/>
  <c r="F27" i="2"/>
  <c r="A27" i="2"/>
  <c r="B27" i="2"/>
  <c r="F9" i="2"/>
  <c r="B9" i="2"/>
  <c r="A9" i="2"/>
  <c r="E38" i="2"/>
  <c r="F38" i="2" s="1"/>
  <c r="F37" i="2" s="1"/>
  <c r="E35" i="2"/>
  <c r="F35" i="2" s="1"/>
  <c r="F34" i="2" s="1"/>
  <c r="E49" i="2"/>
  <c r="F49" i="2" s="1"/>
  <c r="B50" i="2"/>
  <c r="E50" i="2"/>
  <c r="F50" i="2" s="1"/>
  <c r="E53" i="2"/>
  <c r="F53" i="2" s="1"/>
  <c r="B3" i="2"/>
  <c r="B16" i="2"/>
  <c r="A3" i="1"/>
  <c r="B213" i="12"/>
  <c r="B212" i="12"/>
  <c r="B211" i="12"/>
  <c r="B148" i="11"/>
  <c r="B147" i="11"/>
  <c r="B146" i="11"/>
  <c r="G4" i="23"/>
  <c r="B3" i="23"/>
  <c r="F40" i="2" l="1"/>
  <c r="F8" i="23" s="1"/>
  <c r="G8" i="23" l="1"/>
  <c r="G11" i="28" s="1"/>
  <c r="W11" i="28" s="1"/>
  <c r="E47" i="1" l="1"/>
  <c r="H47" i="1" s="1"/>
  <c r="H53" i="1"/>
  <c r="H56" i="1" s="1"/>
  <c r="H46" i="1"/>
  <c r="H45" i="1"/>
  <c r="H44" i="1"/>
  <c r="H37" i="1"/>
  <c r="H38" i="1"/>
  <c r="H39" i="1"/>
  <c r="H40" i="1"/>
  <c r="H41" i="1"/>
  <c r="H42" i="1"/>
  <c r="H43" i="1"/>
  <c r="H36" i="1"/>
  <c r="H24" i="1"/>
  <c r="H25" i="1"/>
  <c r="H23" i="1"/>
  <c r="H29" i="1"/>
  <c r="H32" i="1" s="1"/>
  <c r="H16" i="1"/>
  <c r="H19" i="1" s="1"/>
  <c r="H11" i="1"/>
  <c r="H13" i="1" s="1"/>
  <c r="H26" i="1" l="1"/>
  <c r="H50" i="1"/>
  <c r="E13" i="23" s="1"/>
  <c r="B9" i="4"/>
  <c r="C16" i="28"/>
  <c r="F60" i="23"/>
  <c r="E55" i="28" l="1"/>
  <c r="E16" i="28"/>
  <c r="E160" i="12"/>
  <c r="E143" i="12"/>
  <c r="E126" i="12"/>
  <c r="E110" i="12"/>
  <c r="E74" i="12"/>
  <c r="E53" i="12"/>
  <c r="E32" i="12"/>
  <c r="E11" i="12"/>
  <c r="O16" i="28" l="1"/>
  <c r="N16" i="28"/>
  <c r="R16" i="28" s="1"/>
  <c r="M16" i="28"/>
  <c r="P16" i="28" s="1"/>
  <c r="N55" i="28"/>
  <c r="R55" i="28" s="1"/>
  <c r="M55" i="28"/>
  <c r="O55" i="28"/>
  <c r="I6" i="11"/>
  <c r="E11" i="11" s="1"/>
  <c r="F32" i="12"/>
  <c r="P55" i="28" l="1"/>
  <c r="Q55" i="28"/>
  <c r="T55" i="28"/>
  <c r="S55" i="28"/>
  <c r="Q16" i="28"/>
  <c r="S16" i="28"/>
  <c r="T16" i="28"/>
  <c r="F14" i="11"/>
  <c r="I17" i="11"/>
  <c r="F38" i="11"/>
  <c r="U16" i="28" l="1"/>
  <c r="U55" i="28"/>
  <c r="E14" i="11"/>
  <c r="D14" i="11" s="1"/>
  <c r="E23" i="11"/>
  <c r="E196" i="5" l="1"/>
  <c r="F196" i="5" s="1"/>
  <c r="E192" i="5"/>
  <c r="F192" i="5" s="1"/>
  <c r="E191" i="5"/>
  <c r="F191" i="5" s="1"/>
  <c r="E204" i="5"/>
  <c r="F204" i="5" s="1"/>
  <c r="E201" i="5"/>
  <c r="F201" i="5" s="1"/>
  <c r="E200" i="5"/>
  <c r="F200" i="5" s="1"/>
  <c r="E199" i="5"/>
  <c r="F199" i="5" s="1"/>
  <c r="E198" i="5"/>
  <c r="F198" i="5" s="1"/>
  <c r="E197" i="5"/>
  <c r="F197" i="5" s="1"/>
  <c r="E195" i="5"/>
  <c r="F195" i="5" s="1"/>
  <c r="E194" i="5"/>
  <c r="F194" i="5" s="1"/>
  <c r="E193" i="5"/>
  <c r="F193" i="5" s="1"/>
  <c r="E190" i="5"/>
  <c r="F190" i="5" s="1"/>
  <c r="E189" i="5"/>
  <c r="F189" i="5" s="1"/>
  <c r="E169" i="5"/>
  <c r="F169" i="5" s="1"/>
  <c r="E175" i="5"/>
  <c r="F175" i="5" s="1"/>
  <c r="E174" i="5"/>
  <c r="F174" i="5" s="1"/>
  <c r="E173" i="5"/>
  <c r="F173" i="5" s="1"/>
  <c r="E172" i="5"/>
  <c r="F172" i="5" s="1"/>
  <c r="E171" i="5"/>
  <c r="F171" i="5" s="1"/>
  <c r="E170" i="5"/>
  <c r="F170" i="5" s="1"/>
  <c r="B171" i="5"/>
  <c r="B170" i="5"/>
  <c r="E178" i="5"/>
  <c r="F178" i="5" s="1"/>
  <c r="F11" i="11"/>
  <c r="E157" i="5"/>
  <c r="F157" i="5" s="1"/>
  <c r="E154" i="5"/>
  <c r="F154" i="5" s="1"/>
  <c r="E153" i="5"/>
  <c r="F153" i="5" s="1"/>
  <c r="E152" i="5"/>
  <c r="F152" i="5" s="1"/>
  <c r="E150" i="5"/>
  <c r="F150" i="5" s="1"/>
  <c r="E149" i="5"/>
  <c r="F149" i="5" s="1"/>
  <c r="E148" i="5"/>
  <c r="F148" i="5" s="1"/>
  <c r="E151" i="5"/>
  <c r="F151" i="5" s="1"/>
  <c r="E132" i="5" l="1"/>
  <c r="F132" i="5" s="1"/>
  <c r="E130" i="5"/>
  <c r="F130" i="5" s="1"/>
  <c r="E129" i="5"/>
  <c r="F129" i="5" s="1"/>
  <c r="E131" i="5"/>
  <c r="F131" i="5" s="1"/>
  <c r="E128" i="5"/>
  <c r="F128" i="5" s="1"/>
  <c r="E137" i="5"/>
  <c r="E134" i="5"/>
  <c r="E133" i="5"/>
  <c r="E127" i="5"/>
  <c r="E112" i="5"/>
  <c r="F112" i="5" s="1"/>
  <c r="E111" i="5"/>
  <c r="F111" i="5" s="1"/>
  <c r="E110" i="5"/>
  <c r="F110" i="5" s="1"/>
  <c r="E109" i="5"/>
  <c r="F109" i="5" s="1"/>
  <c r="E108" i="5"/>
  <c r="F108" i="5" s="1"/>
  <c r="E107" i="5"/>
  <c r="F107" i="5" s="1"/>
  <c r="E106" i="5"/>
  <c r="F106" i="5" s="1"/>
  <c r="E115" i="5"/>
  <c r="F115" i="5" s="1"/>
  <c r="E95" i="5"/>
  <c r="E92" i="5"/>
  <c r="E91" i="5"/>
  <c r="E90" i="5"/>
  <c r="E89" i="5"/>
  <c r="F134" i="5" l="1"/>
  <c r="F133" i="5"/>
  <c r="F127" i="5"/>
  <c r="F137" i="5"/>
  <c r="E63" i="2" l="1"/>
  <c r="E130" i="6"/>
  <c r="F130" i="6" s="1"/>
  <c r="E131" i="6"/>
  <c r="F131" i="6" s="1"/>
  <c r="E133" i="6"/>
  <c r="F133" i="6" s="1"/>
  <c r="E132" i="6"/>
  <c r="F132" i="6" s="1"/>
  <c r="E136" i="6"/>
  <c r="F136" i="6" s="1"/>
  <c r="E62" i="2" l="1"/>
  <c r="F62" i="2" s="1"/>
  <c r="F63" i="2"/>
  <c r="E148" i="6"/>
  <c r="F148" i="6" s="1"/>
  <c r="E149" i="6"/>
  <c r="F149" i="6" s="1"/>
  <c r="E150" i="6"/>
  <c r="F150" i="6" s="1"/>
  <c r="E151" i="6"/>
  <c r="F151" i="6" s="1"/>
  <c r="E152" i="6"/>
  <c r="F152" i="6" s="1"/>
  <c r="E153" i="6"/>
  <c r="F153" i="6" s="1"/>
  <c r="E154" i="6"/>
  <c r="F154" i="6" s="1"/>
  <c r="E155" i="6"/>
  <c r="F155" i="6" s="1"/>
  <c r="E156" i="6"/>
  <c r="F156" i="6" s="1"/>
  <c r="E157" i="6"/>
  <c r="F157" i="6" s="1"/>
  <c r="E158" i="6"/>
  <c r="F158" i="6" s="1"/>
  <c r="E159" i="6"/>
  <c r="F159" i="6" s="1"/>
  <c r="E162" i="6"/>
  <c r="F162" i="6" s="1"/>
  <c r="E163" i="6"/>
  <c r="F163" i="6" s="1"/>
  <c r="E175" i="6"/>
  <c r="F175" i="6" s="1"/>
  <c r="E176" i="6"/>
  <c r="F176" i="6" s="1"/>
  <c r="E177" i="6"/>
  <c r="F177" i="6" s="1"/>
  <c r="E178" i="6"/>
  <c r="F178" i="6" s="1"/>
  <c r="E179" i="6"/>
  <c r="F179" i="6" s="1"/>
  <c r="E180" i="6"/>
  <c r="F180" i="6" s="1"/>
  <c r="E181" i="6"/>
  <c r="F181" i="6" s="1"/>
  <c r="E184" i="6"/>
  <c r="F184" i="6" s="1"/>
  <c r="E185" i="6"/>
  <c r="F185" i="6" s="1"/>
  <c r="E51" i="7" l="1"/>
  <c r="E35" i="8" l="1"/>
  <c r="E14" i="9" l="1"/>
  <c r="E15" i="9"/>
  <c r="E38" i="8" l="1"/>
  <c r="E32" i="8"/>
  <c r="E39" i="7"/>
  <c r="E35" i="7"/>
  <c r="E34" i="7"/>
  <c r="E33" i="7"/>
  <c r="E32" i="7"/>
  <c r="E31" i="7"/>
  <c r="E30" i="7"/>
  <c r="E28" i="7"/>
  <c r="E119" i="6"/>
  <c r="E118" i="6"/>
  <c r="E114" i="6"/>
  <c r="E113" i="6"/>
  <c r="E112" i="6"/>
  <c r="E111" i="6"/>
  <c r="E110" i="6"/>
  <c r="E63" i="6"/>
  <c r="E62" i="6"/>
  <c r="E59" i="6"/>
  <c r="E58" i="6"/>
  <c r="E46" i="6"/>
  <c r="E32" i="6"/>
  <c r="E31" i="6"/>
  <c r="E77" i="5" l="1"/>
  <c r="E72" i="5"/>
  <c r="E71" i="5"/>
  <c r="E70" i="5"/>
  <c r="E36" i="5"/>
  <c r="E31" i="5"/>
  <c r="E30" i="5"/>
  <c r="E29" i="5"/>
  <c r="E28" i="5"/>
  <c r="E17" i="5"/>
  <c r="E14" i="5"/>
  <c r="E13" i="5"/>
  <c r="E53" i="4"/>
  <c r="E49" i="4"/>
  <c r="E48" i="4"/>
  <c r="E31" i="4"/>
  <c r="E30" i="4"/>
  <c r="E13" i="4"/>
  <c r="E20" i="2"/>
  <c r="E17" i="2"/>
  <c r="E16" i="2"/>
  <c r="E15" i="2"/>
  <c r="E14" i="2"/>
  <c r="E14" i="10" l="1"/>
  <c r="E13" i="10"/>
  <c r="E32" i="9"/>
  <c r="E31" i="9"/>
  <c r="E30" i="9"/>
  <c r="E18" i="9" l="1"/>
  <c r="E35" i="9"/>
  <c r="E50" i="8"/>
  <c r="E34" i="8"/>
  <c r="E30" i="8"/>
  <c r="F30" i="8" s="1"/>
  <c r="E53" i="8"/>
  <c r="E33" i="8"/>
  <c r="E16" i="8"/>
  <c r="E52" i="8"/>
  <c r="E15" i="8"/>
  <c r="E31" i="8"/>
  <c r="E14" i="8"/>
  <c r="E13" i="8"/>
  <c r="E56" i="8"/>
  <c r="E19" i="8"/>
  <c r="E52" i="7"/>
  <c r="E71" i="7" l="1"/>
  <c r="E55" i="7"/>
  <c r="E38" i="7"/>
  <c r="E17" i="7"/>
  <c r="E96" i="6"/>
  <c r="E117" i="6"/>
  <c r="E99" i="6"/>
  <c r="E95" i="6"/>
  <c r="E83" i="6"/>
  <c r="E82" i="6"/>
  <c r="E79" i="6"/>
  <c r="E78" i="6"/>
  <c r="E77" i="6"/>
  <c r="E17" i="6"/>
  <c r="E16" i="6"/>
  <c r="E59" i="5" l="1"/>
  <c r="E56" i="5"/>
  <c r="E55" i="5"/>
  <c r="E54" i="5"/>
  <c r="E52" i="5"/>
  <c r="E53" i="5"/>
  <c r="E33" i="5"/>
  <c r="E32" i="5"/>
  <c r="E51" i="5"/>
  <c r="E50" i="5"/>
  <c r="E49" i="5"/>
  <c r="E48" i="5"/>
  <c r="B65" i="4"/>
  <c r="E66" i="4"/>
  <c r="E65" i="4"/>
  <c r="E70" i="4" l="1"/>
  <c r="E52" i="4"/>
  <c r="E35" i="4"/>
  <c r="E18" i="4"/>
  <c r="E17" i="4"/>
  <c r="E179" i="12" l="1"/>
  <c r="E197" i="12" l="1"/>
  <c r="B196" i="12"/>
  <c r="E195" i="12"/>
  <c r="E194" i="12"/>
  <c r="E178" i="12"/>
  <c r="E15" i="12"/>
  <c r="E183" i="12" l="1"/>
  <c r="E166" i="12"/>
  <c r="E148" i="12"/>
  <c r="E132" i="12"/>
  <c r="E115" i="12"/>
  <c r="E97" i="12"/>
  <c r="E80" i="12"/>
  <c r="E60" i="12"/>
  <c r="E39" i="12"/>
  <c r="E18" i="12"/>
  <c r="E161" i="12"/>
  <c r="E144" i="12"/>
  <c r="E127" i="12"/>
  <c r="E93" i="12"/>
  <c r="E98" i="12"/>
  <c r="E81" i="12"/>
  <c r="E61" i="12"/>
  <c r="E40" i="12"/>
  <c r="E19" i="12"/>
  <c r="E14" i="12"/>
  <c r="E13" i="12"/>
  <c r="E12" i="12"/>
  <c r="C17" i="2" l="1"/>
  <c r="B17" i="2"/>
  <c r="C15" i="2"/>
  <c r="B15" i="2"/>
  <c r="C14" i="2"/>
  <c r="C65" i="4" l="1"/>
  <c r="C30" i="4"/>
  <c r="B30" i="4"/>
  <c r="E128" i="12" l="1"/>
  <c r="E36" i="12"/>
  <c r="E57" i="12" s="1"/>
  <c r="F57" i="12" s="1"/>
  <c r="E162" i="12" l="1"/>
  <c r="F14" i="10" l="1"/>
  <c r="F17" i="2" l="1"/>
  <c r="E14" i="23" l="1"/>
  <c r="E17" i="28" s="1"/>
  <c r="N17" i="28" l="1"/>
  <c r="R17" i="28" s="1"/>
  <c r="R15" i="28" s="1"/>
  <c r="O17" i="28"/>
  <c r="M17" i="28"/>
  <c r="P17" i="28" s="1"/>
  <c r="P15" i="28" s="1"/>
  <c r="E11" i="23"/>
  <c r="E14" i="28" s="1"/>
  <c r="E10" i="23"/>
  <c r="E13" i="28" s="1"/>
  <c r="G5" i="27" l="1"/>
  <c r="O13" i="28"/>
  <c r="M13" i="28"/>
  <c r="N13" i="28"/>
  <c r="R13" i="28" s="1"/>
  <c r="Q17" i="28"/>
  <c r="Q15" i="28" s="1"/>
  <c r="U15" i="28" s="1"/>
  <c r="M14" i="28"/>
  <c r="N14" i="28"/>
  <c r="R14" i="28" s="1"/>
  <c r="O14" i="28"/>
  <c r="T17" i="28"/>
  <c r="T15" i="28" s="1"/>
  <c r="S17" i="28"/>
  <c r="S15" i="28" s="1"/>
  <c r="P13" i="28" l="1"/>
  <c r="P14" i="28"/>
  <c r="R12" i="28"/>
  <c r="F5" i="27"/>
  <c r="E5" i="27"/>
  <c r="J5" i="27" s="1"/>
  <c r="S14" i="28"/>
  <c r="T14" i="28"/>
  <c r="G4" i="27"/>
  <c r="Q14" i="28"/>
  <c r="Q13" i="28"/>
  <c r="Q12" i="28" s="1"/>
  <c r="U17" i="28"/>
  <c r="H5" i="27"/>
  <c r="S13" i="28"/>
  <c r="T13" i="28"/>
  <c r="S12" i="28" l="1"/>
  <c r="F4" i="27" s="1"/>
  <c r="T12" i="28"/>
  <c r="E4" i="27" s="1"/>
  <c r="U14" i="28"/>
  <c r="P12" i="28"/>
  <c r="H4" i="27"/>
  <c r="U13" i="28"/>
  <c r="F14" i="2"/>
  <c r="F15" i="2"/>
  <c r="F77" i="6"/>
  <c r="U12" i="28" l="1"/>
  <c r="J4" i="27"/>
  <c r="F65" i="4"/>
  <c r="F30" i="4"/>
  <c r="F20" i="2"/>
  <c r="F19" i="2" s="1"/>
  <c r="F16" i="2"/>
  <c r="F13" i="2" s="1"/>
  <c r="F16" i="6"/>
  <c r="F17" i="6"/>
  <c r="F15" i="12"/>
  <c r="F11" i="12"/>
  <c r="E33" i="12"/>
  <c r="F13" i="12"/>
  <c r="E35" i="12"/>
  <c r="F14" i="12" s="1"/>
  <c r="F19" i="12"/>
  <c r="F12" i="12" l="1"/>
  <c r="F10" i="12" s="1"/>
  <c r="E200" i="12"/>
  <c r="F200" i="12" s="1"/>
  <c r="F199" i="12" s="1"/>
  <c r="F194" i="12"/>
  <c r="F195" i="12"/>
  <c r="E196" i="12"/>
  <c r="F196" i="12" s="1"/>
  <c r="F197" i="12"/>
  <c r="F61" i="12"/>
  <c r="F33" i="12"/>
  <c r="E54" i="12"/>
  <c r="F54" i="12" s="1"/>
  <c r="E55" i="12"/>
  <c r="F55" i="12" s="1"/>
  <c r="E56" i="12"/>
  <c r="F56" i="12" s="1"/>
  <c r="F40" i="12"/>
  <c r="F35" i="12"/>
  <c r="F89" i="5"/>
  <c r="E41" i="11"/>
  <c r="F41" i="11"/>
  <c r="K15" i="11"/>
  <c r="K16" i="11"/>
  <c r="K14" i="11"/>
  <c r="G332" i="20"/>
  <c r="G333" i="20"/>
  <c r="G334" i="20"/>
  <c r="G335" i="20"/>
  <c r="A1" i="20"/>
  <c r="A2" i="20"/>
  <c r="A3" i="20"/>
  <c r="C7" i="20"/>
  <c r="C8" i="20"/>
  <c r="C9" i="20"/>
  <c r="C17" i="20"/>
  <c r="C21" i="20"/>
  <c r="D21" i="20"/>
  <c r="C22" i="20"/>
  <c r="D22" i="20"/>
  <c r="C36" i="20"/>
  <c r="C37" i="20"/>
  <c r="C101" i="20"/>
  <c r="C174" i="20"/>
  <c r="C175" i="20"/>
  <c r="C176" i="20"/>
  <c r="E42" i="11"/>
  <c r="F42" i="11" s="1"/>
  <c r="E43" i="11"/>
  <c r="F43" i="11" s="1"/>
  <c r="E44" i="11"/>
  <c r="F44" i="11" s="1"/>
  <c r="E45" i="11"/>
  <c r="F45" i="11" s="1"/>
  <c r="E46" i="11"/>
  <c r="F46" i="11" s="1"/>
  <c r="E49" i="11"/>
  <c r="F49" i="11" s="1"/>
  <c r="E50" i="11"/>
  <c r="F50" i="11" s="1"/>
  <c r="E51" i="11"/>
  <c r="F51" i="11" s="1"/>
  <c r="E52" i="11"/>
  <c r="F52" i="11" s="1"/>
  <c r="E54" i="11"/>
  <c r="F54" i="11" s="1"/>
  <c r="E15" i="11"/>
  <c r="F15" i="11" s="1"/>
  <c r="E16" i="11"/>
  <c r="F16" i="11" s="1"/>
  <c r="E17" i="11"/>
  <c r="F17" i="11" s="1"/>
  <c r="E18" i="11"/>
  <c r="F18" i="11" s="1"/>
  <c r="E19" i="11"/>
  <c r="F19" i="11" s="1"/>
  <c r="E22" i="11"/>
  <c r="F22" i="11" s="1"/>
  <c r="F23" i="11"/>
  <c r="E24" i="11"/>
  <c r="F24" i="11" s="1"/>
  <c r="E25" i="11"/>
  <c r="F25" i="11" s="1"/>
  <c r="E27" i="11"/>
  <c r="F27" i="11" s="1"/>
  <c r="E111" i="12"/>
  <c r="A1" i="14"/>
  <c r="A2" i="14"/>
  <c r="A3" i="14"/>
  <c r="F50" i="5"/>
  <c r="F30" i="9"/>
  <c r="F31" i="9"/>
  <c r="E177" i="12"/>
  <c r="F177" i="12" s="1"/>
  <c r="F74" i="5"/>
  <c r="F59" i="6"/>
  <c r="F13" i="8"/>
  <c r="F93" i="12"/>
  <c r="F96" i="6"/>
  <c r="F162" i="12"/>
  <c r="F56" i="5"/>
  <c r="B1" i="11"/>
  <c r="B2" i="11"/>
  <c r="B3" i="11"/>
  <c r="J17" i="11"/>
  <c r="B1" i="12"/>
  <c r="B2" i="12"/>
  <c r="B3" i="12"/>
  <c r="F36" i="12"/>
  <c r="F179" i="12"/>
  <c r="E180" i="12"/>
  <c r="F180" i="12" s="1"/>
  <c r="B1" i="9"/>
  <c r="B2" i="9"/>
  <c r="B3" i="9"/>
  <c r="F14" i="9"/>
  <c r="F15" i="9"/>
  <c r="B1" i="6"/>
  <c r="B2" i="6"/>
  <c r="B3" i="6"/>
  <c r="F58" i="6"/>
  <c r="F63" i="6"/>
  <c r="F110" i="6"/>
  <c r="F112" i="6"/>
  <c r="B1" i="10"/>
  <c r="B2" i="10"/>
  <c r="B3" i="10"/>
  <c r="B1" i="7"/>
  <c r="B2" i="7"/>
  <c r="B3" i="7"/>
  <c r="F30" i="7"/>
  <c r="F32" i="7"/>
  <c r="F39" i="7"/>
  <c r="F67" i="7"/>
  <c r="B1" i="2"/>
  <c r="B2" i="2"/>
  <c r="B2" i="4" s="1"/>
  <c r="B1" i="4"/>
  <c r="B3" i="4"/>
  <c r="B1" i="8"/>
  <c r="B2" i="8"/>
  <c r="B3" i="8"/>
  <c r="B1" i="5"/>
  <c r="B2" i="5"/>
  <c r="B3" i="5"/>
  <c r="F13" i="5"/>
  <c r="F29" i="5"/>
  <c r="F33" i="5"/>
  <c r="F72" i="5"/>
  <c r="F73" i="5"/>
  <c r="F90" i="5"/>
  <c r="F91" i="5"/>
  <c r="F92" i="5"/>
  <c r="A1" i="1"/>
  <c r="A2" i="1"/>
  <c r="F32" i="9"/>
  <c r="F95" i="6"/>
  <c r="F118" i="6"/>
  <c r="F111" i="6"/>
  <c r="F17" i="4"/>
  <c r="F48" i="4"/>
  <c r="F13" i="4"/>
  <c r="F49" i="4"/>
  <c r="F54" i="5"/>
  <c r="E76" i="12"/>
  <c r="F76" i="12" s="1"/>
  <c r="E75" i="12"/>
  <c r="F75" i="12" s="1"/>
  <c r="F62" i="6"/>
  <c r="F18" i="4"/>
  <c r="F35" i="4"/>
  <c r="F70" i="4"/>
  <c r="F38" i="7"/>
  <c r="F31" i="4"/>
  <c r="F66" i="4"/>
  <c r="F35" i="8"/>
  <c r="F178" i="12"/>
  <c r="F29" i="9" l="1"/>
  <c r="J56" i="28" s="1"/>
  <c r="N56" i="28" s="1"/>
  <c r="R56" i="28" s="1"/>
  <c r="R54" i="28" s="1"/>
  <c r="F31" i="11"/>
  <c r="F193" i="12"/>
  <c r="F111" i="12"/>
  <c r="F14" i="8"/>
  <c r="F55" i="5"/>
  <c r="F28" i="7"/>
  <c r="F99" i="6"/>
  <c r="F17" i="5"/>
  <c r="F114" i="6"/>
  <c r="F36" i="5"/>
  <c r="F52" i="5"/>
  <c r="F31" i="5"/>
  <c r="E77" i="12"/>
  <c r="F77" i="12" s="1"/>
  <c r="F32" i="6"/>
  <c r="F32" i="5"/>
  <c r="F35" i="7"/>
  <c r="F58" i="11"/>
  <c r="D41" i="11"/>
  <c r="D56" i="11" s="1"/>
  <c r="F81" i="12"/>
  <c r="F128" i="12"/>
  <c r="F98" i="12"/>
  <c r="D29" i="11"/>
  <c r="F113" i="6"/>
  <c r="F117" i="6"/>
  <c r="F49" i="5"/>
  <c r="F50" i="8"/>
  <c r="F71" i="7"/>
  <c r="F34" i="12"/>
  <c r="F31" i="12" s="1"/>
  <c r="F127" i="12"/>
  <c r="F161" i="12"/>
  <c r="F33" i="7"/>
  <c r="F176" i="12"/>
  <c r="F14" i="5"/>
  <c r="F53" i="4"/>
  <c r="F51" i="7"/>
  <c r="F52" i="7"/>
  <c r="F52" i="8"/>
  <c r="F119" i="6"/>
  <c r="F19" i="8"/>
  <c r="F34" i="7"/>
  <c r="F110" i="12"/>
  <c r="F74" i="12"/>
  <c r="F30" i="5"/>
  <c r="F51" i="8"/>
  <c r="K17" i="11"/>
  <c r="F53" i="12"/>
  <c r="G13" i="27" l="1"/>
  <c r="G18" i="27" s="1"/>
  <c r="F59" i="11"/>
  <c r="F32" i="11"/>
  <c r="F79" i="6"/>
  <c r="F78" i="6"/>
  <c r="E64" i="12"/>
  <c r="F64" i="12" s="1"/>
  <c r="E32" i="20"/>
  <c r="G32" i="20" s="1"/>
  <c r="F52" i="12"/>
  <c r="E135" i="12"/>
  <c r="F135" i="12" s="1"/>
  <c r="F134" i="12" s="1"/>
  <c r="E85" i="12"/>
  <c r="F85" i="12" s="1"/>
  <c r="E65" i="12"/>
  <c r="F65" i="12" s="1"/>
  <c r="F52" i="4"/>
  <c r="E84" i="12"/>
  <c r="F84" i="12" s="1"/>
  <c r="E102" i="12"/>
  <c r="F102" i="12" s="1"/>
  <c r="E112" i="12"/>
  <c r="F112" i="12" s="1"/>
  <c r="F109" i="12" s="1"/>
  <c r="E151" i="12"/>
  <c r="F151" i="12" s="1"/>
  <c r="F150" i="12" s="1"/>
  <c r="F16" i="8"/>
  <c r="F53" i="5"/>
  <c r="F15" i="8"/>
  <c r="E101" i="12"/>
  <c r="F101" i="12" s="1"/>
  <c r="E22" i="12"/>
  <c r="F22" i="12" s="1"/>
  <c r="E43" i="12"/>
  <c r="F43" i="12" s="1"/>
  <c r="E94" i="11"/>
  <c r="F94" i="11" s="1"/>
  <c r="E118" i="12"/>
  <c r="F118" i="12" s="1"/>
  <c r="F117" i="12" s="1"/>
  <c r="E169" i="12"/>
  <c r="F169" i="12" s="1"/>
  <c r="F168" i="12" s="1"/>
  <c r="E44" i="12"/>
  <c r="F44" i="12" s="1"/>
  <c r="E23" i="12"/>
  <c r="F23" i="12" s="1"/>
  <c r="F144" i="12"/>
  <c r="E83" i="11"/>
  <c r="F83" i="11" s="1"/>
  <c r="F28" i="5"/>
  <c r="F71" i="5"/>
  <c r="F17" i="7"/>
  <c r="F34" i="8"/>
  <c r="F126" i="12"/>
  <c r="F143" i="12"/>
  <c r="F160" i="12"/>
  <c r="E93" i="11"/>
  <c r="F93" i="11" s="1"/>
  <c r="E128" i="11"/>
  <c r="F128" i="11" s="1"/>
  <c r="E119" i="11"/>
  <c r="F119" i="11" s="1"/>
  <c r="E101" i="11"/>
  <c r="F101" i="11" s="1"/>
  <c r="F51" i="5"/>
  <c r="F73" i="12"/>
  <c r="F53" i="8"/>
  <c r="E84" i="11" l="1"/>
  <c r="F84" i="11" s="1"/>
  <c r="E74" i="11"/>
  <c r="E65" i="11"/>
  <c r="F65" i="11" s="1"/>
  <c r="E110" i="11"/>
  <c r="F110" i="11" s="1"/>
  <c r="E129" i="11"/>
  <c r="F129" i="11" s="1"/>
  <c r="F74" i="11"/>
  <c r="E111" i="11"/>
  <c r="F111" i="11" s="1"/>
  <c r="F113" i="11" s="1"/>
  <c r="E139" i="6" s="1"/>
  <c r="F139" i="6" s="1"/>
  <c r="F141" i="6" s="1"/>
  <c r="E120" i="11"/>
  <c r="F120" i="11" s="1"/>
  <c r="F122" i="11" s="1"/>
  <c r="E167" i="6" s="1"/>
  <c r="F167" i="6" s="1"/>
  <c r="E95" i="11"/>
  <c r="F95" i="11" s="1"/>
  <c r="F97" i="11" s="1"/>
  <c r="E75" i="11"/>
  <c r="F75" i="11" s="1"/>
  <c r="E85" i="11"/>
  <c r="F85" i="11" s="1"/>
  <c r="F87" i="11" s="1"/>
  <c r="E66" i="11"/>
  <c r="F66" i="11" s="1"/>
  <c r="F68" i="11" s="1"/>
  <c r="E17" i="10"/>
  <c r="F17" i="10" s="1"/>
  <c r="E102" i="11"/>
  <c r="F102" i="11" s="1"/>
  <c r="F104" i="11" s="1"/>
  <c r="E6" i="20"/>
  <c r="G6" i="20" s="1"/>
  <c r="F63" i="12"/>
  <c r="F100" i="12"/>
  <c r="E31" i="20"/>
  <c r="G31" i="20" s="1"/>
  <c r="E129" i="12"/>
  <c r="F129" i="12" s="1"/>
  <c r="F125" i="12" s="1"/>
  <c r="F83" i="12"/>
  <c r="F131" i="11"/>
  <c r="F59" i="5"/>
  <c r="F21" i="12"/>
  <c r="F42" i="12"/>
  <c r="F48" i="5"/>
  <c r="F31" i="6"/>
  <c r="F46" i="6"/>
  <c r="F38" i="23" l="1"/>
  <c r="F77" i="11"/>
  <c r="E207" i="5"/>
  <c r="F207" i="5" s="1"/>
  <c r="F209" i="5" s="1"/>
  <c r="E181" i="5"/>
  <c r="F181" i="5" s="1"/>
  <c r="F183" i="5" s="1"/>
  <c r="E160" i="5"/>
  <c r="F160" i="5" s="1"/>
  <c r="F162" i="5" s="1"/>
  <c r="E140" i="5"/>
  <c r="F140" i="5" s="1"/>
  <c r="F142" i="5" s="1"/>
  <c r="E118" i="5"/>
  <c r="F118" i="5" s="1"/>
  <c r="E98" i="5"/>
  <c r="E66" i="2"/>
  <c r="F66" i="2" s="1"/>
  <c r="E166" i="6"/>
  <c r="F166" i="6" s="1"/>
  <c r="F169" i="6" s="1"/>
  <c r="E188" i="6"/>
  <c r="F188" i="6" s="1"/>
  <c r="F190" i="6" s="1"/>
  <c r="F41" i="23" s="1"/>
  <c r="E21" i="9"/>
  <c r="E38" i="9"/>
  <c r="E41" i="8"/>
  <c r="E59" i="8"/>
  <c r="E22" i="8"/>
  <c r="E122" i="6"/>
  <c r="E49" i="6"/>
  <c r="E66" i="6"/>
  <c r="F66" i="6" s="1"/>
  <c r="E35" i="6"/>
  <c r="E38" i="4"/>
  <c r="F38" i="4" s="1"/>
  <c r="E21" i="4"/>
  <c r="E23" i="2"/>
  <c r="F23" i="2" s="1"/>
  <c r="E56" i="4"/>
  <c r="E20" i="6"/>
  <c r="F20" i="6" s="1"/>
  <c r="E20" i="7"/>
  <c r="E102" i="6"/>
  <c r="E42" i="7"/>
  <c r="E86" i="6"/>
  <c r="E58" i="7"/>
  <c r="E74" i="7"/>
  <c r="E73" i="4"/>
  <c r="F73" i="4" s="1"/>
  <c r="E20" i="5"/>
  <c r="E39" i="5"/>
  <c r="E80" i="5"/>
  <c r="E62" i="5"/>
  <c r="E145" i="12"/>
  <c r="E163" i="12" s="1"/>
  <c r="F163" i="12" s="1"/>
  <c r="F159" i="12" s="1"/>
  <c r="F97" i="12"/>
  <c r="F96" i="12" s="1"/>
  <c r="F18" i="12"/>
  <c r="F17" i="12" s="1"/>
  <c r="E23" i="20"/>
  <c r="G23" i="20" s="1"/>
  <c r="E150" i="20"/>
  <c r="G150" i="20" s="1"/>
  <c r="E24" i="20"/>
  <c r="G24" i="20" s="1"/>
  <c r="F39" i="12"/>
  <c r="F38" i="12" s="1"/>
  <c r="F46" i="12" s="1"/>
  <c r="F31" i="8"/>
  <c r="F83" i="6"/>
  <c r="F80" i="12"/>
  <c r="F79" i="12" s="1"/>
  <c r="F87" i="12" s="1"/>
  <c r="F82" i="6"/>
  <c r="E203" i="12"/>
  <c r="F203" i="12" s="1"/>
  <c r="E186" i="12"/>
  <c r="F186" i="12" s="1"/>
  <c r="F185" i="12" s="1"/>
  <c r="G41" i="23" l="1"/>
  <c r="G44" i="28" s="1"/>
  <c r="W44" i="28" s="1"/>
  <c r="G38" i="23"/>
  <c r="G41" i="28" s="1"/>
  <c r="W41" i="28" s="1"/>
  <c r="F22" i="2"/>
  <c r="F25" i="2" s="1"/>
  <c r="F28" i="23"/>
  <c r="F24" i="23"/>
  <c r="F40" i="23"/>
  <c r="F25" i="23"/>
  <c r="F26" i="23"/>
  <c r="F27" i="23"/>
  <c r="F145" i="12"/>
  <c r="F142" i="12" s="1"/>
  <c r="F98" i="5"/>
  <c r="F68" i="2"/>
  <c r="E29" i="20"/>
  <c r="G29" i="20" s="1"/>
  <c r="E32" i="4"/>
  <c r="F32" i="4" s="1"/>
  <c r="E67" i="4"/>
  <c r="F202" i="12"/>
  <c r="F205" i="12" s="1"/>
  <c r="F25" i="12"/>
  <c r="E101" i="20"/>
  <c r="G101" i="20" s="1"/>
  <c r="F68" i="6"/>
  <c r="F33" i="23" s="1"/>
  <c r="F122" i="6"/>
  <c r="F77" i="5"/>
  <c r="F60" i="12"/>
  <c r="F59" i="12" s="1"/>
  <c r="F67" i="12" s="1"/>
  <c r="F115" i="12"/>
  <c r="F114" i="12" s="1"/>
  <c r="F120" i="12" s="1"/>
  <c r="F70" i="5"/>
  <c r="F42" i="7"/>
  <c r="F80" i="5"/>
  <c r="E7" i="20"/>
  <c r="G7" i="20" s="1"/>
  <c r="E242" i="20"/>
  <c r="G242" i="20" s="1"/>
  <c r="F22" i="8"/>
  <c r="F102" i="6"/>
  <c r="F21" i="4"/>
  <c r="G40" i="23" l="1"/>
  <c r="G33" i="23"/>
  <c r="G36" i="28" s="1"/>
  <c r="W36" i="28" s="1"/>
  <c r="G28" i="23"/>
  <c r="G31" i="28" s="1"/>
  <c r="W31" i="28" s="1"/>
  <c r="G27" i="23"/>
  <c r="G30" i="28" s="1"/>
  <c r="W30" i="28" s="1"/>
  <c r="G26" i="23"/>
  <c r="G29" i="28" s="1"/>
  <c r="W29" i="28" s="1"/>
  <c r="G25" i="23"/>
  <c r="G28" i="28" s="1"/>
  <c r="W28" i="28" s="1"/>
  <c r="G24" i="23"/>
  <c r="G27" i="28" s="1"/>
  <c r="W27" i="28" s="1"/>
  <c r="F7" i="23"/>
  <c r="G7" i="23" s="1"/>
  <c r="F11" i="23"/>
  <c r="G11" i="23" s="1"/>
  <c r="G14" i="28" s="1"/>
  <c r="W14" i="28" s="1"/>
  <c r="E94" i="12"/>
  <c r="E29" i="4"/>
  <c r="F29" i="4" s="1"/>
  <c r="E64" i="4"/>
  <c r="E29" i="7"/>
  <c r="E175" i="20"/>
  <c r="G175" i="20" s="1"/>
  <c r="F94" i="12"/>
  <c r="E100" i="20"/>
  <c r="G100" i="20" s="1"/>
  <c r="E119" i="20"/>
  <c r="G119" i="20" s="1"/>
  <c r="E160" i="20"/>
  <c r="G160" i="20" s="1"/>
  <c r="E246" i="20"/>
  <c r="G246" i="20" s="1"/>
  <c r="E289" i="20"/>
  <c r="G289" i="20" s="1"/>
  <c r="E287" i="20"/>
  <c r="G287" i="20" s="1"/>
  <c r="E185" i="20"/>
  <c r="G185" i="20" s="1"/>
  <c r="E120" i="20"/>
  <c r="G120" i="20" s="1"/>
  <c r="E113" i="20"/>
  <c r="G113" i="20" s="1"/>
  <c r="E94" i="20"/>
  <c r="G94" i="20" s="1"/>
  <c r="E245" i="20"/>
  <c r="G245" i="20" s="1"/>
  <c r="E186" i="20"/>
  <c r="G186" i="20" s="1"/>
  <c r="E288" i="20"/>
  <c r="G288" i="20" s="1"/>
  <c r="E96" i="20"/>
  <c r="G96" i="20" s="1"/>
  <c r="E28" i="20"/>
  <c r="G28" i="20" s="1"/>
  <c r="E95" i="20"/>
  <c r="G95" i="20" s="1"/>
  <c r="E162" i="20"/>
  <c r="G162" i="20" s="1"/>
  <c r="E121" i="20"/>
  <c r="G121" i="20" s="1"/>
  <c r="E161" i="20"/>
  <c r="G161" i="20" s="1"/>
  <c r="E181" i="20"/>
  <c r="G181" i="20" s="1"/>
  <c r="F82" i="5"/>
  <c r="F22" i="23" s="1"/>
  <c r="F24" i="8"/>
  <c r="F48" i="23" s="1"/>
  <c r="F124" i="6"/>
  <c r="F37" i="23" s="1"/>
  <c r="F104" i="6"/>
  <c r="F36" i="23" s="1"/>
  <c r="E30" i="20"/>
  <c r="G30" i="20" s="1"/>
  <c r="E18" i="20"/>
  <c r="G18" i="20" s="1"/>
  <c r="E141" i="20"/>
  <c r="G141" i="20" s="1"/>
  <c r="E16" i="20"/>
  <c r="G16" i="20" s="1"/>
  <c r="F67" i="4"/>
  <c r="F132" i="12"/>
  <c r="F131" i="12" s="1"/>
  <c r="F137" i="12" s="1"/>
  <c r="F20" i="5"/>
  <c r="F56" i="4"/>
  <c r="F35" i="6"/>
  <c r="F38" i="9"/>
  <c r="F37" i="9" s="1"/>
  <c r="K56" i="28" s="1"/>
  <c r="O56" i="28" s="1"/>
  <c r="E165" i="20"/>
  <c r="G165" i="20" s="1"/>
  <c r="G39" i="23" l="1"/>
  <c r="G42" i="28" s="1"/>
  <c r="G43" i="28"/>
  <c r="W43" i="28" s="1"/>
  <c r="G6" i="23"/>
  <c r="G9" i="28" s="1"/>
  <c r="G10" i="28"/>
  <c r="W10" i="28" s="1"/>
  <c r="T56" i="28"/>
  <c r="T54" i="28" s="1"/>
  <c r="S56" i="28"/>
  <c r="S54" i="28" s="1"/>
  <c r="G48" i="23"/>
  <c r="G51" i="28" s="1"/>
  <c r="W51" i="28" s="1"/>
  <c r="G37" i="23"/>
  <c r="G40" i="28" s="1"/>
  <c r="W40" i="28" s="1"/>
  <c r="G36" i="23"/>
  <c r="G39" i="28" s="1"/>
  <c r="W39" i="28" s="1"/>
  <c r="G22" i="23"/>
  <c r="G25" i="28" s="1"/>
  <c r="W25" i="28" s="1"/>
  <c r="F10" i="23"/>
  <c r="G10" i="23" s="1"/>
  <c r="E312" i="20"/>
  <c r="G312" i="20" s="1"/>
  <c r="E45" i="20"/>
  <c r="G45" i="20" s="1"/>
  <c r="E180" i="20"/>
  <c r="G180" i="20" s="1"/>
  <c r="E28" i="6"/>
  <c r="F28" i="6" s="1"/>
  <c r="E17" i="20"/>
  <c r="G17" i="20" s="1"/>
  <c r="E194" i="20"/>
  <c r="G194" i="20" s="1"/>
  <c r="E110" i="20"/>
  <c r="G110" i="20" s="1"/>
  <c r="F92" i="12"/>
  <c r="F104" i="12" s="1"/>
  <c r="E207" i="20"/>
  <c r="G207" i="20" s="1"/>
  <c r="E193" i="20"/>
  <c r="G193" i="20" s="1"/>
  <c r="E178" i="20"/>
  <c r="G178" i="20" s="1"/>
  <c r="E197" i="20"/>
  <c r="G197" i="20" s="1"/>
  <c r="E8" i="20"/>
  <c r="G8" i="20" s="1"/>
  <c r="E247" i="20"/>
  <c r="G247" i="20" s="1"/>
  <c r="E133" i="20"/>
  <c r="G133" i="20" s="1"/>
  <c r="E192" i="20"/>
  <c r="G192" i="20" s="1"/>
  <c r="E72" i="20"/>
  <c r="G72" i="20" s="1"/>
  <c r="E33" i="20"/>
  <c r="G33" i="20" s="1"/>
  <c r="E9" i="20"/>
  <c r="G9" i="20" s="1"/>
  <c r="E12" i="20"/>
  <c r="G12" i="20" s="1"/>
  <c r="E274" i="20"/>
  <c r="G274" i="20" s="1"/>
  <c r="E122" i="20"/>
  <c r="G122" i="20" s="1"/>
  <c r="E179" i="20"/>
  <c r="G179" i="20" s="1"/>
  <c r="E103" i="20"/>
  <c r="G103" i="20" s="1"/>
  <c r="E99" i="20"/>
  <c r="G99" i="20" s="1"/>
  <c r="E191" i="20"/>
  <c r="G191" i="20" s="1"/>
  <c r="F22" i="5"/>
  <c r="F19" i="23" s="1"/>
  <c r="E215" i="20"/>
  <c r="G215" i="20" s="1"/>
  <c r="E102" i="20"/>
  <c r="G102" i="20" s="1"/>
  <c r="F40" i="4"/>
  <c r="F14" i="23" s="1"/>
  <c r="E137" i="20"/>
  <c r="G137" i="20" s="1"/>
  <c r="E138" i="20"/>
  <c r="G138" i="20" s="1"/>
  <c r="E111" i="20"/>
  <c r="G111" i="20" s="1"/>
  <c r="F55" i="7"/>
  <c r="E321" i="20"/>
  <c r="G321" i="20" s="1"/>
  <c r="F148" i="12"/>
  <c r="F147" i="12" s="1"/>
  <c r="F153" i="12" s="1"/>
  <c r="F33" i="8"/>
  <c r="F64" i="4"/>
  <c r="F75" i="4" s="1"/>
  <c r="F17" i="23" s="1"/>
  <c r="F49" i="6"/>
  <c r="F20" i="7"/>
  <c r="E166" i="20"/>
  <c r="G166" i="20" s="1"/>
  <c r="F38" i="8"/>
  <c r="E13" i="27" l="1"/>
  <c r="F13" i="27"/>
  <c r="F18" i="27" s="1"/>
  <c r="G9" i="23"/>
  <c r="G12" i="28" s="1"/>
  <c r="G13" i="28"/>
  <c r="W13" i="28" s="1"/>
  <c r="G19" i="23"/>
  <c r="G22" i="28" s="1"/>
  <c r="W22" i="28" s="1"/>
  <c r="G17" i="23"/>
  <c r="G20" i="28" s="1"/>
  <c r="W20" i="28" s="1"/>
  <c r="G14" i="23"/>
  <c r="G17" i="28" s="1"/>
  <c r="W17" i="28" s="1"/>
  <c r="E14" i="4"/>
  <c r="E14" i="7"/>
  <c r="F14" i="7" s="1"/>
  <c r="E13" i="6"/>
  <c r="F13" i="6" s="1"/>
  <c r="E183" i="20"/>
  <c r="G183" i="20" s="1"/>
  <c r="E248" i="20"/>
  <c r="G248" i="20" s="1"/>
  <c r="E104" i="20"/>
  <c r="G104" i="20" s="1"/>
  <c r="E123" i="20"/>
  <c r="G123" i="20" s="1"/>
  <c r="E314" i="20"/>
  <c r="G314" i="20" s="1"/>
  <c r="E61" i="20"/>
  <c r="G61" i="20" s="1"/>
  <c r="E48" i="20"/>
  <c r="G48" i="20" s="1"/>
  <c r="E66" i="20"/>
  <c r="G66" i="20" s="1"/>
  <c r="E57" i="20"/>
  <c r="G57" i="20" s="1"/>
  <c r="E43" i="20"/>
  <c r="G43" i="20" s="1"/>
  <c r="E105" i="20"/>
  <c r="G105" i="20" s="1"/>
  <c r="E19" i="20"/>
  <c r="G19" i="20" s="1"/>
  <c r="E112" i="20"/>
  <c r="G112" i="20" s="1"/>
  <c r="E13" i="20"/>
  <c r="G13" i="20" s="1"/>
  <c r="E275" i="20"/>
  <c r="G275" i="20" s="1"/>
  <c r="E44" i="20"/>
  <c r="G44" i="20" s="1"/>
  <c r="E40" i="20"/>
  <c r="G40" i="20" s="1"/>
  <c r="E227" i="20"/>
  <c r="G227" i="20" s="1"/>
  <c r="E313" i="20"/>
  <c r="G313" i="20" s="1"/>
  <c r="E182" i="20"/>
  <c r="G182" i="20" s="1"/>
  <c r="F31" i="23"/>
  <c r="E41" i="20"/>
  <c r="G41" i="20" s="1"/>
  <c r="E38" i="20"/>
  <c r="G38" i="20" s="1"/>
  <c r="E140" i="20"/>
  <c r="G140" i="20" s="1"/>
  <c r="F183" i="12"/>
  <c r="F182" i="12" s="1"/>
  <c r="F188" i="12" s="1"/>
  <c r="F166" i="12"/>
  <c r="F165" i="12" s="1"/>
  <c r="F171" i="12" s="1"/>
  <c r="E198" i="20"/>
  <c r="G198" i="20" s="1"/>
  <c r="F86" i="6"/>
  <c r="F88" i="6" s="1"/>
  <c r="F35" i="23" s="1"/>
  <c r="E22" i="20"/>
  <c r="G22" i="20" s="1"/>
  <c r="F39" i="5"/>
  <c r="E18" i="27" l="1"/>
  <c r="G35" i="23"/>
  <c r="G31" i="23"/>
  <c r="G34" i="28" s="1"/>
  <c r="W34" i="28" s="1"/>
  <c r="E208" i="20"/>
  <c r="G208" i="20" s="1"/>
  <c r="F95" i="5"/>
  <c r="F100" i="5" s="1"/>
  <c r="F22" i="6"/>
  <c r="E43" i="6"/>
  <c r="F43" i="6" s="1"/>
  <c r="E187" i="20"/>
  <c r="G187" i="20" s="1"/>
  <c r="E184" i="20"/>
  <c r="G184" i="20" s="1"/>
  <c r="E249" i="20"/>
  <c r="G249" i="20" s="1"/>
  <c r="E139" i="20"/>
  <c r="G139" i="20" s="1"/>
  <c r="E317" i="20"/>
  <c r="G317" i="20" s="1"/>
  <c r="E319" i="20"/>
  <c r="G319" i="20" s="1"/>
  <c r="E276" i="20"/>
  <c r="G276" i="20" s="1"/>
  <c r="E199" i="20"/>
  <c r="G199" i="20" s="1"/>
  <c r="F14" i="4"/>
  <c r="F23" i="4" s="1"/>
  <c r="E71" i="20"/>
  <c r="G71" i="20" s="1"/>
  <c r="E39" i="20"/>
  <c r="G39" i="20" s="1"/>
  <c r="E20" i="20"/>
  <c r="G20" i="20" s="1"/>
  <c r="E14" i="20"/>
  <c r="G14" i="20" s="1"/>
  <c r="E15" i="20"/>
  <c r="G15" i="20" s="1"/>
  <c r="E142" i="20"/>
  <c r="G142" i="20" s="1"/>
  <c r="E167" i="20"/>
  <c r="G167" i="20" s="1"/>
  <c r="E82" i="20"/>
  <c r="G82" i="20" s="1"/>
  <c r="E70" i="20"/>
  <c r="G70" i="20" s="1"/>
  <c r="E106" i="20"/>
  <c r="G106" i="20" s="1"/>
  <c r="E68" i="20"/>
  <c r="G68" i="20" s="1"/>
  <c r="E159" i="20"/>
  <c r="G159" i="20" s="1"/>
  <c r="E69" i="20"/>
  <c r="G69" i="20" s="1"/>
  <c r="E78" i="20"/>
  <c r="G78" i="20" s="1"/>
  <c r="E79" i="20"/>
  <c r="G79" i="20" s="1"/>
  <c r="E155" i="20"/>
  <c r="G155" i="20" s="1"/>
  <c r="E124" i="20"/>
  <c r="G124" i="20" s="1"/>
  <c r="E213" i="20"/>
  <c r="G213" i="20" s="1"/>
  <c r="F22" i="7"/>
  <c r="F43" i="23" s="1"/>
  <c r="F41" i="5"/>
  <c r="F20" i="23" s="1"/>
  <c r="E212" i="20"/>
  <c r="G212" i="20" s="1"/>
  <c r="E322" i="20"/>
  <c r="G322" i="20" s="1"/>
  <c r="E63" i="20"/>
  <c r="G63" i="20" s="1"/>
  <c r="E21" i="20"/>
  <c r="G21" i="20" s="1"/>
  <c r="E320" i="20"/>
  <c r="G320" i="20" s="1"/>
  <c r="F62" i="5"/>
  <c r="F64" i="5" s="1"/>
  <c r="F21" i="23" s="1"/>
  <c r="G34" i="23" l="1"/>
  <c r="G37" i="28" s="1"/>
  <c r="G38" i="28"/>
  <c r="W38" i="28" s="1"/>
  <c r="G43" i="23"/>
  <c r="G46" i="28" s="1"/>
  <c r="W46" i="28" s="1"/>
  <c r="G21" i="23"/>
  <c r="G24" i="28" s="1"/>
  <c r="W24" i="28" s="1"/>
  <c r="G20" i="23"/>
  <c r="G23" i="28" s="1"/>
  <c r="W23" i="28" s="1"/>
  <c r="F23" i="23"/>
  <c r="F13" i="23"/>
  <c r="G13" i="23" s="1"/>
  <c r="F30" i="23"/>
  <c r="E58" i="20"/>
  <c r="G58" i="20" s="1"/>
  <c r="E200" i="20"/>
  <c r="G200" i="20" s="1"/>
  <c r="E36" i="20"/>
  <c r="G36" i="20" s="1"/>
  <c r="E190" i="20"/>
  <c r="G190" i="20" s="1"/>
  <c r="E211" i="20"/>
  <c r="G211" i="20" s="1"/>
  <c r="E116" i="20"/>
  <c r="G116" i="20" s="1"/>
  <c r="E37" i="20"/>
  <c r="G37" i="20" s="1"/>
  <c r="E209" i="20"/>
  <c r="G209" i="20" s="1"/>
  <c r="E114" i="20"/>
  <c r="G114" i="20" s="1"/>
  <c r="E318" i="20"/>
  <c r="G318" i="20" s="1"/>
  <c r="E50" i="20"/>
  <c r="G50" i="20" s="1"/>
  <c r="E49" i="20"/>
  <c r="G49" i="20" s="1"/>
  <c r="E168" i="20"/>
  <c r="G168" i="20" s="1"/>
  <c r="E143" i="20"/>
  <c r="G143" i="20" s="1"/>
  <c r="E125" i="20"/>
  <c r="G125" i="20" s="1"/>
  <c r="E107" i="20"/>
  <c r="G107" i="20" s="1"/>
  <c r="E76" i="20"/>
  <c r="G76" i="20" s="1"/>
  <c r="E52" i="20"/>
  <c r="G52" i="20" s="1"/>
  <c r="E25" i="20"/>
  <c r="G25" i="20" s="1"/>
  <c r="E77" i="20"/>
  <c r="G77" i="20" s="1"/>
  <c r="E144" i="20"/>
  <c r="G144" i="20" s="1"/>
  <c r="E83" i="20"/>
  <c r="G83" i="20" s="1"/>
  <c r="E250" i="20"/>
  <c r="G250" i="20" s="1"/>
  <c r="E62" i="20"/>
  <c r="G62" i="20" s="1"/>
  <c r="E277" i="20"/>
  <c r="G277" i="20" s="1"/>
  <c r="E51" i="20"/>
  <c r="G51" i="20" s="1"/>
  <c r="E214" i="20"/>
  <c r="G214" i="20" s="1"/>
  <c r="E115" i="20"/>
  <c r="G115" i="20" s="1"/>
  <c r="F51" i="6"/>
  <c r="F32" i="23" s="1"/>
  <c r="E59" i="20"/>
  <c r="G59" i="20" s="1"/>
  <c r="E210" i="20"/>
  <c r="G210" i="20" s="1"/>
  <c r="E323" i="20"/>
  <c r="G323" i="20" s="1"/>
  <c r="E228" i="20"/>
  <c r="G228" i="20" s="1"/>
  <c r="E153" i="20"/>
  <c r="G153" i="20" s="1"/>
  <c r="E42" i="20"/>
  <c r="G42" i="20" s="1"/>
  <c r="E172" i="20"/>
  <c r="G12" i="23" l="1"/>
  <c r="G15" i="28" s="1"/>
  <c r="G16" i="28"/>
  <c r="W16" i="28" s="1"/>
  <c r="G32" i="23"/>
  <c r="G35" i="28" s="1"/>
  <c r="W35" i="28" s="1"/>
  <c r="G30" i="23"/>
  <c r="G33" i="28" s="1"/>
  <c r="W33" i="28" s="1"/>
  <c r="G23" i="23"/>
  <c r="G26" i="28" s="1"/>
  <c r="W26" i="28" s="1"/>
  <c r="E60" i="20"/>
  <c r="G60" i="20" s="1"/>
  <c r="E216" i="20"/>
  <c r="G216" i="20" s="1"/>
  <c r="E324" i="20"/>
  <c r="G324" i="20" s="1"/>
  <c r="E230" i="20"/>
  <c r="G230" i="20" s="1"/>
  <c r="E108" i="20"/>
  <c r="G108" i="20" s="1"/>
  <c r="E229" i="20"/>
  <c r="G229" i="20" s="1"/>
  <c r="E217" i="20"/>
  <c r="G217" i="20" s="1"/>
  <c r="E278" i="20"/>
  <c r="G278" i="20" s="1"/>
  <c r="E158" i="20"/>
  <c r="G158" i="20" s="1"/>
  <c r="E154" i="20"/>
  <c r="G154" i="20" s="1"/>
  <c r="E126" i="20"/>
  <c r="G126" i="20" s="1"/>
  <c r="E147" i="20"/>
  <c r="G147" i="20" s="1"/>
  <c r="E148" i="20"/>
  <c r="G148" i="20" s="1"/>
  <c r="E53" i="20"/>
  <c r="G53" i="20" s="1"/>
  <c r="E84" i="20"/>
  <c r="G84" i="20" s="1"/>
  <c r="E169" i="20"/>
  <c r="G169" i="20" s="1"/>
  <c r="E251" i="20"/>
  <c r="G251" i="20" s="1"/>
  <c r="E54" i="20"/>
  <c r="G54" i="20" s="1"/>
  <c r="E325" i="20"/>
  <c r="G325" i="20" s="1"/>
  <c r="E56" i="20"/>
  <c r="G56" i="20" s="1"/>
  <c r="E55" i="20"/>
  <c r="G55" i="20" s="1"/>
  <c r="E75" i="20"/>
  <c r="G75" i="20" s="1"/>
  <c r="F13" i="10"/>
  <c r="F58" i="7"/>
  <c r="E127" i="20"/>
  <c r="G127" i="20" s="1"/>
  <c r="E218" i="20"/>
  <c r="G218" i="20" s="1"/>
  <c r="F41" i="8"/>
  <c r="G29" i="23" l="1"/>
  <c r="G32" i="28" s="1"/>
  <c r="G18" i="23"/>
  <c r="G21" i="28" s="1"/>
  <c r="E74" i="20"/>
  <c r="G74" i="20" s="1"/>
  <c r="E279" i="20"/>
  <c r="G279" i="20" s="1"/>
  <c r="E252" i="20"/>
  <c r="G252" i="20" s="1"/>
  <c r="E231" i="20"/>
  <c r="G231" i="20" s="1"/>
  <c r="E109" i="20"/>
  <c r="G109" i="20" s="1"/>
  <c r="E145" i="20"/>
  <c r="G145" i="20" s="1"/>
  <c r="E204" i="20"/>
  <c r="G204" i="20" s="1"/>
  <c r="E173" i="20"/>
  <c r="G173" i="20" s="1"/>
  <c r="E89" i="20"/>
  <c r="G89" i="20" s="1"/>
  <c r="E203" i="20"/>
  <c r="G203" i="20" s="1"/>
  <c r="E170" i="20"/>
  <c r="G170" i="20" s="1"/>
  <c r="E85" i="20"/>
  <c r="G85" i="20" s="1"/>
  <c r="E326" i="20"/>
  <c r="G326" i="20" s="1"/>
  <c r="E171" i="20"/>
  <c r="G171" i="20" s="1"/>
  <c r="E88" i="20"/>
  <c r="G88" i="20" s="1"/>
  <c r="E134" i="20"/>
  <c r="G134" i="20" s="1"/>
  <c r="E86" i="20"/>
  <c r="G86" i="20" s="1"/>
  <c r="F60" i="7"/>
  <c r="E73" i="20"/>
  <c r="G73" i="20" s="1"/>
  <c r="F56" i="8"/>
  <c r="E128" i="20"/>
  <c r="G128" i="20" s="1"/>
  <c r="E327" i="20"/>
  <c r="G327" i="20" s="1"/>
  <c r="E219" i="20"/>
  <c r="G219" i="20" s="1"/>
  <c r="F21" i="9"/>
  <c r="E233" i="20" l="1"/>
  <c r="G233" i="20" s="1"/>
  <c r="F45" i="23"/>
  <c r="E280" i="20"/>
  <c r="G280" i="20" s="1"/>
  <c r="E328" i="20"/>
  <c r="G328" i="20" s="1"/>
  <c r="E136" i="20"/>
  <c r="G136" i="20" s="1"/>
  <c r="E146" i="20"/>
  <c r="G146" i="20" s="1"/>
  <c r="E135" i="20"/>
  <c r="G135" i="20" s="1"/>
  <c r="E174" i="20"/>
  <c r="G174" i="20" s="1"/>
  <c r="E232" i="20"/>
  <c r="G232" i="20" s="1"/>
  <c r="E90" i="20"/>
  <c r="G90" i="20" s="1"/>
  <c r="E149" i="20"/>
  <c r="G149" i="20" s="1"/>
  <c r="E129" i="20"/>
  <c r="G129" i="20" s="1"/>
  <c r="G45" i="23" l="1"/>
  <c r="G48" i="28" s="1"/>
  <c r="W48" i="28" s="1"/>
  <c r="E177" i="20"/>
  <c r="G177" i="20" s="1"/>
  <c r="E281" i="20"/>
  <c r="G281" i="20" s="1"/>
  <c r="E254" i="20"/>
  <c r="G254" i="20" s="1"/>
  <c r="E329" i="20"/>
  <c r="G329" i="20" s="1"/>
  <c r="E87" i="20"/>
  <c r="G87" i="20" s="1"/>
  <c r="E234" i="20"/>
  <c r="G234" i="20" s="1"/>
  <c r="E176" i="20"/>
  <c r="G176" i="20" s="1"/>
  <c r="E220" i="20"/>
  <c r="G220" i="20" s="1"/>
  <c r="E92" i="20"/>
  <c r="G92" i="20" s="1"/>
  <c r="E130" i="20"/>
  <c r="G130" i="20" s="1"/>
  <c r="E235" i="20" l="1"/>
  <c r="G235" i="20" s="1"/>
  <c r="E298" i="20"/>
  <c r="G298" i="20" s="1"/>
  <c r="E282" i="20"/>
  <c r="G282" i="20" s="1"/>
  <c r="E255" i="20"/>
  <c r="G255" i="20" s="1"/>
  <c r="E311" i="20"/>
  <c r="G311" i="20" s="1"/>
  <c r="E91" i="20"/>
  <c r="G91" i="20" s="1"/>
  <c r="E221" i="20"/>
  <c r="G221" i="20" s="1"/>
  <c r="E297" i="20"/>
  <c r="G297" i="20" s="1"/>
  <c r="E299" i="20"/>
  <c r="G299" i="20" s="1"/>
  <c r="E310" i="20"/>
  <c r="G310" i="20" s="1"/>
  <c r="E131" i="20"/>
  <c r="G131" i="20" s="1"/>
  <c r="E236" i="20"/>
  <c r="G236" i="20" s="1"/>
  <c r="E132" i="20"/>
  <c r="G132" i="20" s="1"/>
  <c r="E222" i="20" l="1"/>
  <c r="G222" i="20" s="1"/>
  <c r="E283" i="20"/>
  <c r="G283" i="20" s="1"/>
  <c r="E331" i="20"/>
  <c r="G331" i="20" s="1"/>
  <c r="E256" i="20"/>
  <c r="G256" i="20" s="1"/>
  <c r="E300" i="20"/>
  <c r="G300" i="20" s="1"/>
  <c r="E93" i="20"/>
  <c r="G93" i="20" s="1"/>
  <c r="F35" i="9"/>
  <c r="F34" i="9" s="1"/>
  <c r="F59" i="8"/>
  <c r="F61" i="8" s="1"/>
  <c r="F50" i="23" s="1"/>
  <c r="F40" i="9" l="1"/>
  <c r="I56" i="28"/>
  <c r="G50" i="23"/>
  <c r="G53" i="28" s="1"/>
  <c r="W53" i="28" s="1"/>
  <c r="E80" i="20"/>
  <c r="G80" i="20" s="1"/>
  <c r="E237" i="20"/>
  <c r="G237" i="20" s="1"/>
  <c r="E257" i="20"/>
  <c r="G257" i="20" s="1"/>
  <c r="E223" i="20"/>
  <c r="G223" i="20" s="1"/>
  <c r="E225" i="20"/>
  <c r="G225" i="20" s="1"/>
  <c r="E336" i="20"/>
  <c r="G336" i="20" s="1"/>
  <c r="E224" i="20"/>
  <c r="G224" i="20" s="1"/>
  <c r="F53" i="23"/>
  <c r="F56" i="28" s="1"/>
  <c r="E81" i="20"/>
  <c r="G81" i="20" s="1"/>
  <c r="E284" i="20"/>
  <c r="G284" i="20" s="1"/>
  <c r="E285" i="20"/>
  <c r="G285" i="20" s="1"/>
  <c r="L56" i="28" l="1"/>
  <c r="H56" i="28" s="1"/>
  <c r="M56" i="28"/>
  <c r="P56" i="28" s="1"/>
  <c r="P54" i="28" s="1"/>
  <c r="P59" i="28" s="1"/>
  <c r="G53" i="23"/>
  <c r="G56" i="28" s="1"/>
  <c r="E301" i="20"/>
  <c r="G301" i="20" s="1"/>
  <c r="E258" i="20"/>
  <c r="G258" i="20" s="1"/>
  <c r="E238" i="20"/>
  <c r="G238" i="20" s="1"/>
  <c r="E286" i="20"/>
  <c r="G286" i="20" s="1"/>
  <c r="Q56" i="28" l="1"/>
  <c r="Q54" i="28" s="1"/>
  <c r="U54" i="28" s="1"/>
  <c r="W56" i="28"/>
  <c r="E330" i="20"/>
  <c r="G330" i="20" s="1"/>
  <c r="E259" i="20"/>
  <c r="G259" i="20" s="1"/>
  <c r="E239" i="20"/>
  <c r="G239" i="20" s="1"/>
  <c r="F76" i="7"/>
  <c r="F46" i="23" s="1"/>
  <c r="E302" i="20"/>
  <c r="G302" i="20" s="1"/>
  <c r="E260" i="20"/>
  <c r="G260" i="20" s="1"/>
  <c r="U56" i="28" l="1"/>
  <c r="U59" i="28" s="1"/>
  <c r="H13" i="27"/>
  <c r="J13" i="27" s="1"/>
  <c r="G46" i="23"/>
  <c r="G49" i="28" s="1"/>
  <c r="W49" i="28" s="1"/>
  <c r="E292" i="20"/>
  <c r="G292" i="20" s="1"/>
  <c r="E303" i="20"/>
  <c r="G303" i="20" s="1"/>
  <c r="E241" i="20"/>
  <c r="G241" i="20" s="1"/>
  <c r="E240" i="20"/>
  <c r="G240" i="20" s="1"/>
  <c r="E261" i="20"/>
  <c r="G261" i="20" s="1"/>
  <c r="J15" i="27" l="1"/>
  <c r="N15" i="27" s="1"/>
  <c r="H18" i="27"/>
  <c r="E304" i="20"/>
  <c r="G304" i="20" s="1"/>
  <c r="E294" i="20"/>
  <c r="G294" i="20" s="1"/>
  <c r="E293" i="20"/>
  <c r="G293" i="20" s="1"/>
  <c r="H19" i="27" l="1"/>
  <c r="J18" i="27"/>
  <c r="J19" i="27" s="1"/>
  <c r="G19" i="27"/>
  <c r="F19" i="27"/>
  <c r="E19" i="27"/>
  <c r="E305" i="20"/>
  <c r="G305" i="20" s="1"/>
  <c r="E264" i="20"/>
  <c r="G264" i="20" s="1"/>
  <c r="E306" i="20" l="1"/>
  <c r="G306" i="20" s="1"/>
  <c r="E265" i="20"/>
  <c r="G265" i="20" s="1"/>
  <c r="F18" i="9"/>
  <c r="E266" i="20" l="1"/>
  <c r="G266" i="20" s="1"/>
  <c r="E307" i="20"/>
  <c r="G307" i="20" s="1"/>
  <c r="F23" i="9"/>
  <c r="F52" i="23" s="1"/>
  <c r="G52" i="23" l="1"/>
  <c r="E309" i="20"/>
  <c r="G309" i="20" s="1"/>
  <c r="E308" i="20"/>
  <c r="G308" i="20" s="1"/>
  <c r="E269" i="20"/>
  <c r="G269" i="20" s="1"/>
  <c r="G51" i="23" l="1"/>
  <c r="G54" i="28" s="1"/>
  <c r="G55" i="28"/>
  <c r="W55" i="28" s="1"/>
  <c r="E271" i="20"/>
  <c r="G271" i="20" s="1"/>
  <c r="E270" i="20"/>
  <c r="G270" i="20" s="1"/>
  <c r="G338" i="20"/>
  <c r="G339" i="20" s="1"/>
  <c r="G340" i="20" l="1"/>
  <c r="G341" i="20"/>
  <c r="G342" i="20" l="1"/>
  <c r="D8" i="20"/>
  <c r="D75" i="20" l="1"/>
  <c r="D101" i="20"/>
  <c r="D36" i="20" l="1"/>
  <c r="D37" i="20"/>
  <c r="D45" i="20" l="1"/>
  <c r="D174" i="20"/>
  <c r="D176" i="20"/>
  <c r="D185" i="20"/>
  <c r="D215" i="20"/>
  <c r="F44" i="7"/>
  <c r="F44" i="23" l="1"/>
  <c r="E226" i="20"/>
  <c r="G226" i="20" s="1"/>
  <c r="F43" i="8"/>
  <c r="E253" i="20" s="1"/>
  <c r="G253" i="20" s="1"/>
  <c r="G44" i="23" l="1"/>
  <c r="F49" i="23"/>
  <c r="F58" i="4"/>
  <c r="E67" i="20" s="1"/>
  <c r="G67" i="20" s="1"/>
  <c r="G42" i="23" l="1"/>
  <c r="G45" i="28" s="1"/>
  <c r="G47" i="28"/>
  <c r="W47" i="28" s="1"/>
  <c r="G49" i="23"/>
  <c r="F16" i="23"/>
  <c r="G47" i="23" l="1"/>
  <c r="G50" i="28" s="1"/>
  <c r="G52" i="28"/>
  <c r="W52" i="28" s="1"/>
  <c r="G16" i="23"/>
  <c r="F19" i="10"/>
  <c r="E337" i="20" s="1"/>
  <c r="G337" i="20" s="1"/>
  <c r="G15" i="23" l="1"/>
  <c r="G18" i="28" s="1"/>
  <c r="G19" i="28"/>
  <c r="W19" i="28" s="1"/>
  <c r="F55" i="23"/>
  <c r="G55" i="23" l="1"/>
  <c r="G54" i="23" l="1"/>
  <c r="G57" i="28" s="1"/>
  <c r="G58" i="28"/>
  <c r="W58" i="28" s="1"/>
  <c r="G60" i="23" l="1"/>
  <c r="G61" i="23" l="1"/>
  <c r="J64" i="23" s="1"/>
  <c r="J65" i="23" s="1"/>
  <c r="J66" i="23" l="1"/>
  <c r="W59" i="28"/>
  <c r="X59" i="28" s="1"/>
  <c r="B44" i="2"/>
  <c r="C13" i="28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auxiliar.contratos3</author>
  </authors>
  <commentList>
    <comment ref="F53" authorId="0" shapeId="0" xr:uid="{00000000-0006-0000-0000-000001000000}">
      <text>
        <r>
          <rPr>
            <b/>
            <sz val="8"/>
            <color indexed="81"/>
            <rFont val="Tahoma"/>
            <family val="2"/>
          </rPr>
          <t>auxiliar.contratos3:</t>
        </r>
        <r>
          <rPr>
            <sz val="8"/>
            <color indexed="81"/>
            <rFont val="Tahoma"/>
            <family val="2"/>
          </rPr>
          <t xml:space="preserve">
PROYECTADO 18 MTS ADICIONALES PARA CONEXIONES</t>
        </r>
      </text>
    </comment>
  </commentList>
</comments>
</file>

<file path=xl/sharedStrings.xml><?xml version="1.0" encoding="utf-8"?>
<sst xmlns="http://schemas.openxmlformats.org/spreadsheetml/2006/main" count="4532" uniqueCount="2031">
  <si>
    <t>Cuneta a. ll. en concreto de 3.000 PSI, Tipo V, a=0.50</t>
  </si>
  <si>
    <t>Sardinel en concreto 3000 P.S.I (35x15)</t>
  </si>
  <si>
    <t>Sardinel en concreto 3000 P.S.I (45x16)</t>
  </si>
  <si>
    <t>Sardinel en concreto 2500 P.S.I (35X15)</t>
  </si>
  <si>
    <t>Muro en bloque de cemento e=0.15m</t>
  </si>
  <si>
    <t>Alfajia en ladrillo a la vista</t>
  </si>
  <si>
    <t>Mesón en concreto 0.60m, revestido granito</t>
  </si>
  <si>
    <t>Demolición de enchape y revoque, con retiro</t>
  </si>
  <si>
    <t>UND</t>
  </si>
  <si>
    <t>Kg</t>
  </si>
  <si>
    <t>Und</t>
  </si>
  <si>
    <t>Acero de refuerzo de 37000 P.S.I</t>
  </si>
  <si>
    <t>Acero de refuerzo de 60000 P.s.I</t>
  </si>
  <si>
    <t>Concreto para escaleras de 3000 P.S.I</t>
  </si>
  <si>
    <t>Junta en p.v.c base tanque</t>
  </si>
  <si>
    <t>Placa Steel-deck (a-0.09 mm)</t>
  </si>
  <si>
    <t>Salida lámpara incandescente</t>
  </si>
  <si>
    <t>Pintura canal a. 11. esmalte sobre wash— primer</t>
  </si>
  <si>
    <t>Viga canal en concreto 3000 P.S.I</t>
  </si>
  <si>
    <t>3.3.12.4.4</t>
  </si>
  <si>
    <t>3.3.9.0.0</t>
  </si>
  <si>
    <t>UNID</t>
  </si>
  <si>
    <t>Unidad:</t>
  </si>
  <si>
    <t>Desmonte cubierta teja de zinc con estructura</t>
  </si>
  <si>
    <t>Columna en concreto de 3000 P.S.I</t>
  </si>
  <si>
    <t>Columna perfil metálico doble cal 16</t>
  </si>
  <si>
    <t>Flanche  remate  cubierta</t>
  </si>
  <si>
    <t>M372</t>
  </si>
  <si>
    <t>M431</t>
  </si>
  <si>
    <t>M284</t>
  </si>
  <si>
    <t>M286</t>
  </si>
  <si>
    <t>M289</t>
  </si>
  <si>
    <t>M290</t>
  </si>
  <si>
    <t>M291</t>
  </si>
  <si>
    <t>M292</t>
  </si>
  <si>
    <t>M294</t>
  </si>
  <si>
    <t>M297</t>
  </si>
  <si>
    <t>M298</t>
  </si>
  <si>
    <t>M299</t>
  </si>
  <si>
    <t>M303</t>
  </si>
  <si>
    <t>M305</t>
  </si>
  <si>
    <t>M306</t>
  </si>
  <si>
    <t>M308</t>
  </si>
  <si>
    <t>M309</t>
  </si>
  <si>
    <t>M311</t>
  </si>
  <si>
    <t>M313</t>
  </si>
  <si>
    <t>M315</t>
  </si>
  <si>
    <t>M316</t>
  </si>
  <si>
    <t>M317</t>
  </si>
  <si>
    <t>M318</t>
  </si>
  <si>
    <t>M319</t>
  </si>
  <si>
    <t>M320</t>
  </si>
  <si>
    <t>M322</t>
  </si>
  <si>
    <t>M323</t>
  </si>
  <si>
    <t>M326</t>
  </si>
  <si>
    <t>M328</t>
  </si>
  <si>
    <t>1/4 GL</t>
  </si>
  <si>
    <t>M329</t>
  </si>
  <si>
    <t>M330</t>
  </si>
  <si>
    <t>Correa   en  perfil   metalico   . 15 cal  16 cerrado</t>
  </si>
  <si>
    <t>M331</t>
  </si>
  <si>
    <t>M332</t>
  </si>
  <si>
    <t>M333</t>
  </si>
  <si>
    <t>M334</t>
  </si>
  <si>
    <t>M335</t>
  </si>
  <si>
    <t>M336</t>
  </si>
  <si>
    <t>M337</t>
  </si>
  <si>
    <t>M338</t>
  </si>
  <si>
    <t>M339</t>
  </si>
  <si>
    <t>M341</t>
  </si>
  <si>
    <t>M342</t>
  </si>
  <si>
    <t>M345</t>
  </si>
  <si>
    <t>M347</t>
  </si>
  <si>
    <t>M349</t>
  </si>
  <si>
    <t>M350</t>
  </si>
  <si>
    <t>M352</t>
  </si>
  <si>
    <t>M353</t>
  </si>
  <si>
    <t>M356</t>
  </si>
  <si>
    <t>M357</t>
  </si>
  <si>
    <t>M362</t>
  </si>
  <si>
    <t>M363</t>
  </si>
  <si>
    <t>M364</t>
  </si>
  <si>
    <t>M370</t>
  </si>
  <si>
    <t>M373</t>
  </si>
  <si>
    <t>M376</t>
  </si>
  <si>
    <t>M377</t>
  </si>
  <si>
    <t>M379</t>
  </si>
  <si>
    <t>M380</t>
  </si>
  <si>
    <t>M382</t>
  </si>
  <si>
    <t>M383</t>
  </si>
  <si>
    <t>M385</t>
  </si>
  <si>
    <t>M389</t>
  </si>
  <si>
    <t>M392</t>
  </si>
  <si>
    <t>M393</t>
  </si>
  <si>
    <t>M395</t>
  </si>
  <si>
    <t>M396</t>
  </si>
  <si>
    <t>M397</t>
  </si>
  <si>
    <t>M399</t>
  </si>
  <si>
    <t>M402</t>
  </si>
  <si>
    <t>M256</t>
  </si>
  <si>
    <t>M106</t>
  </si>
  <si>
    <t>M107</t>
  </si>
  <si>
    <t>M108</t>
  </si>
  <si>
    <t>M109</t>
  </si>
  <si>
    <t>M110</t>
  </si>
  <si>
    <t>M111</t>
  </si>
  <si>
    <t>M112</t>
  </si>
  <si>
    <t>M115</t>
  </si>
  <si>
    <t>M116</t>
  </si>
  <si>
    <t>M117</t>
  </si>
  <si>
    <t>M118</t>
  </si>
  <si>
    <t>M119</t>
  </si>
  <si>
    <t>M121</t>
  </si>
  <si>
    <t>M122</t>
  </si>
  <si>
    <t>M123</t>
  </si>
  <si>
    <t>M124</t>
  </si>
  <si>
    <t>M125</t>
  </si>
  <si>
    <t>M126</t>
  </si>
  <si>
    <t>M127</t>
  </si>
  <si>
    <t>M128</t>
  </si>
  <si>
    <t>M129</t>
  </si>
  <si>
    <t>M132</t>
  </si>
  <si>
    <t>M133</t>
  </si>
  <si>
    <t>M135</t>
  </si>
  <si>
    <t>M137</t>
  </si>
  <si>
    <t>M138</t>
  </si>
  <si>
    <t>M140</t>
  </si>
  <si>
    <t>M141</t>
  </si>
  <si>
    <t>M142</t>
  </si>
  <si>
    <t>M143</t>
  </si>
  <si>
    <t>M144</t>
  </si>
  <si>
    <t>M145</t>
  </si>
  <si>
    <t>M146</t>
  </si>
  <si>
    <t>M147</t>
  </si>
  <si>
    <t>M148</t>
  </si>
  <si>
    <t>M149</t>
  </si>
  <si>
    <t>M150</t>
  </si>
  <si>
    <t>Columna metálica en ángulo</t>
  </si>
  <si>
    <t>3.3.1.6.0</t>
  </si>
  <si>
    <t>3.3.1.2.2</t>
  </si>
  <si>
    <t>3.3.1.4.0</t>
  </si>
  <si>
    <t>3.3.1.1.0</t>
  </si>
  <si>
    <t>3.3.1.1.2</t>
  </si>
  <si>
    <t>3.3.2.1.2</t>
  </si>
  <si>
    <t>3.3.2.1.0</t>
  </si>
  <si>
    <t>3.3.6.1.4</t>
  </si>
  <si>
    <t>3.3.6.1.0</t>
  </si>
  <si>
    <t>3.3.4.2.1</t>
  </si>
  <si>
    <t>3.3.4.2.2</t>
  </si>
  <si>
    <t>3.3.4.3.1</t>
  </si>
  <si>
    <t>3.3.4.1.17</t>
  </si>
  <si>
    <t>3.3.4.0.0</t>
  </si>
  <si>
    <t>3.3.4.4.3</t>
  </si>
  <si>
    <t>3.3.4.4.2</t>
  </si>
  <si>
    <t>3.3.4.8.1</t>
  </si>
  <si>
    <t>3.3.4.8.2</t>
  </si>
  <si>
    <t>3.3.6.0.0</t>
  </si>
  <si>
    <t>3.3.4.4.1</t>
  </si>
  <si>
    <t>3.3.6.8.0</t>
  </si>
  <si>
    <t>3.3.6.8.2</t>
  </si>
  <si>
    <t>3.3.6.2.1</t>
  </si>
  <si>
    <t>3.3.6.4.3</t>
  </si>
  <si>
    <t>3.3.6.4.2</t>
  </si>
  <si>
    <t>3.3.6.4.1</t>
  </si>
  <si>
    <t>3.3.6.5.2</t>
  </si>
  <si>
    <t>3.3.4.7.0</t>
  </si>
  <si>
    <t>3.3.6.7.0</t>
  </si>
  <si>
    <t>3.3.6.7.2</t>
  </si>
  <si>
    <t>3.3.6.7.6</t>
  </si>
  <si>
    <t>3.3.6.6.0</t>
  </si>
  <si>
    <t>3.3.6.6.1</t>
  </si>
  <si>
    <t>3.3.13.0.0.</t>
  </si>
  <si>
    <t>3.3.13.0.0</t>
  </si>
  <si>
    <t>3.3.13.125.0</t>
  </si>
  <si>
    <t>3.3.12.15.1</t>
  </si>
  <si>
    <t>3.3.12.27.0</t>
  </si>
  <si>
    <t>3.3.12.0.0</t>
  </si>
  <si>
    <t>3.2.3.1.41</t>
  </si>
  <si>
    <t>3.2.3.1.42</t>
  </si>
  <si>
    <t>3.3.18.9.0</t>
  </si>
  <si>
    <t>3.3.12.21.1</t>
  </si>
  <si>
    <t>3.3.12.21.2</t>
  </si>
  <si>
    <t>3.2.2.5.1</t>
  </si>
  <si>
    <t>3.3.12.14.0</t>
  </si>
  <si>
    <t>3.3.12.20.2</t>
  </si>
  <si>
    <t>3.3.12.20.6</t>
  </si>
  <si>
    <t>3.3.12.20.3</t>
  </si>
  <si>
    <t>3.3.5.2.5</t>
  </si>
  <si>
    <t>3.3.5.0.0</t>
  </si>
  <si>
    <t>3.3.6.10.0</t>
  </si>
  <si>
    <t>3.3.5.1.3</t>
  </si>
  <si>
    <t>3.3.9.10.0</t>
  </si>
  <si>
    <t>3.3.9.10.3</t>
  </si>
  <si>
    <t>3.3.9.6.0</t>
  </si>
  <si>
    <t>3.3.9.5.1</t>
  </si>
  <si>
    <t>3.3.9.4.2</t>
  </si>
  <si>
    <t>3.3.9.4.1</t>
  </si>
  <si>
    <t>3.3.9.4.0</t>
  </si>
  <si>
    <t>3.3.9.7.0</t>
  </si>
  <si>
    <t>3.3.9.11.0</t>
  </si>
  <si>
    <t>3.3.7.0.0</t>
  </si>
  <si>
    <t>3.3.7.2.0</t>
  </si>
  <si>
    <t>3.3.9.1.0</t>
  </si>
  <si>
    <t>3.3.19.0.0</t>
  </si>
  <si>
    <t>3.3.11.1.6</t>
  </si>
  <si>
    <t>3.3.2.6.0</t>
  </si>
  <si>
    <t>3.3.10.0.0</t>
  </si>
  <si>
    <t>3.3.10.1.0</t>
  </si>
  <si>
    <t>3.3.6.9.0</t>
  </si>
  <si>
    <t>3.3.10.14.0</t>
  </si>
  <si>
    <t>3.3.10.16.0</t>
  </si>
  <si>
    <t>3.3.10.11.0</t>
  </si>
  <si>
    <t>3.3.19.15.0</t>
  </si>
  <si>
    <t>3.3.10.6.0</t>
  </si>
  <si>
    <t>Tuberia de Ventilacion Pvc 2"</t>
  </si>
  <si>
    <t>3.3.18.0.0</t>
  </si>
  <si>
    <t>3.3.18.5.0</t>
  </si>
  <si>
    <t>3.3.18.5.1</t>
  </si>
  <si>
    <t>3.3.12.5.0</t>
  </si>
  <si>
    <t>3.3.16.0.0</t>
  </si>
  <si>
    <t>3.3.18.12.2</t>
  </si>
  <si>
    <t>3.3.18.12.0</t>
  </si>
  <si>
    <t>3.3.12.9.0</t>
  </si>
  <si>
    <t>3.3.12.8.0</t>
  </si>
  <si>
    <t>3.3.12.31.9</t>
  </si>
  <si>
    <t>3.3.12.10.1</t>
  </si>
  <si>
    <t>3.3.12.29.0</t>
  </si>
  <si>
    <t>3.3.12.31.0</t>
  </si>
  <si>
    <t>3.3.12.25.0</t>
  </si>
  <si>
    <t>3.3.19.21.0</t>
  </si>
  <si>
    <t>3.3.18.13.25</t>
  </si>
  <si>
    <t>3.3.18.13.0</t>
  </si>
  <si>
    <t>3.3.20.0.0</t>
  </si>
  <si>
    <t>3.3.19.8.2</t>
  </si>
  <si>
    <t>3.3.6.18.0</t>
  </si>
  <si>
    <t>3.6.6.18.0</t>
  </si>
  <si>
    <t>3.2.1.6.2</t>
  </si>
  <si>
    <t>3.2.1.6.0</t>
  </si>
  <si>
    <t>Muro ladrillo prensado e=0.12m rejilla santafé, visto por dos caras</t>
  </si>
  <si>
    <t>Muro ladrillo prensado e=0.12m de ladrillera, visto por dos caras</t>
  </si>
  <si>
    <t>Muro ladrillo semiprensado e-0.12 de ladrillera, visto una cara</t>
  </si>
  <si>
    <t>Viga en concreto de 3000 P.S.I</t>
  </si>
  <si>
    <t>INSTALACIONES ELÉCTRICAS</t>
  </si>
  <si>
    <t>Salida parcial hasta 30m</t>
  </si>
  <si>
    <t>Salida parcial hasta 60m</t>
  </si>
  <si>
    <t>Tablero de automáticos 12 circuitos</t>
  </si>
  <si>
    <t>Tablero de automáticos 4 circuitos</t>
  </si>
  <si>
    <t>Salida bifásica</t>
  </si>
  <si>
    <t>Salida para proyector mercurio halog.400W</t>
  </si>
  <si>
    <t>Cajilla de distribución 60X60</t>
  </si>
  <si>
    <t>INSTALACIONES HIDROSANITARIAS</t>
  </si>
  <si>
    <t>Tuberia de desagüe en pvc 3"</t>
  </si>
  <si>
    <t>Tuberia de desagüe en pvc 6"</t>
  </si>
  <si>
    <t>ESTRUCTURA</t>
  </si>
  <si>
    <t>ACTIVIDAD</t>
  </si>
  <si>
    <t>ITEM</t>
  </si>
  <si>
    <t>Accesorios  en pvc  3"</t>
  </si>
  <si>
    <t>Accesorios  en pvc  4"</t>
  </si>
  <si>
    <t>Registro de paso  directo  1"</t>
  </si>
  <si>
    <t>Salida llave terminal de ½"</t>
  </si>
  <si>
    <t>Acometida general de ½"</t>
  </si>
  <si>
    <t>Punto agua fria de ½"</t>
  </si>
  <si>
    <t>Tuberia PVC de presion 1"</t>
  </si>
  <si>
    <t>Tuberia presion PVC ½"</t>
  </si>
  <si>
    <t>Tuberia presion PVC de 3/4"</t>
  </si>
  <si>
    <t>IMPERMEABILIZACION</t>
  </si>
  <si>
    <t>PAÑETES</t>
  </si>
  <si>
    <t>Alistado  pendientado en mortero para placa</t>
  </si>
  <si>
    <t>Pañete impermeabilizado 1:4</t>
  </si>
  <si>
    <t>Impermeabilizacion con polietileno</t>
  </si>
  <si>
    <t>Impermeabilizacion con manto asfaltico 3mm</t>
  </si>
  <si>
    <t>Pintura  bituminosa  para  protección  terraza</t>
  </si>
  <si>
    <t>Impermeabilizacion manto  zetal   600  terraza</t>
  </si>
  <si>
    <t>CUBIERTA  Y   ESTRUCTURA DE CUBIERTA</t>
  </si>
  <si>
    <t>Cubierta en  teja  ondulada  A.C  No . 4</t>
  </si>
  <si>
    <t>Cubierta  en  teja  de  zinc  cal  28</t>
  </si>
  <si>
    <t>Cubierta  en  teja  supertermoacustic</t>
  </si>
  <si>
    <t>Cubierta   en   teja   acesco</t>
  </si>
  <si>
    <t>Cubierta   en   teja  de   barro</t>
  </si>
  <si>
    <t>Teja   claraboya</t>
  </si>
  <si>
    <t>Cercha  para  cubierta  en  ángulo</t>
  </si>
  <si>
    <t>Correa metálica  en varilla</t>
  </si>
  <si>
    <t>ACABADOS</t>
  </si>
  <si>
    <t>Fiberglass dilatado 61x61</t>
  </si>
  <si>
    <t>Fiberplack junta perdida</t>
  </si>
  <si>
    <t>Cielo raso en celotex</t>
  </si>
  <si>
    <t>Cieloraso en machimbre vetiado</t>
  </si>
  <si>
    <t>Granito blanco #2 abuzardado sobre bloque</t>
  </si>
  <si>
    <t>Mesón para atención— oficina</t>
  </si>
  <si>
    <t>Mesón en marmol nacional para lavamanos</t>
  </si>
  <si>
    <t>Tapa en marmol sobre alfajia en concreto</t>
  </si>
  <si>
    <t>ENCHAPES</t>
  </si>
  <si>
    <t>Enchape de pared 0.20x0.25 euroceramica</t>
  </si>
  <si>
    <t>Enchape de piso 0.20x0.25 euroceramica</t>
  </si>
  <si>
    <t>PISOS</t>
  </si>
  <si>
    <t>Relleno en recebo compactado mecanica</t>
  </si>
  <si>
    <t>Relleno en recebo compactado manual</t>
  </si>
  <si>
    <t>Alistado de pisos en mortero</t>
  </si>
  <si>
    <t>Placa de piso en concreto de 2500 psi e=0.08 con dilatalaciones en ladrillo</t>
  </si>
  <si>
    <t>Piso escalera en granito pulido</t>
  </si>
  <si>
    <t>CUBS</t>
  </si>
  <si>
    <t>ACERO FY =4.200 KG/CM2; 2</t>
  </si>
  <si>
    <t>Alfajia en concreto 3000 PSI, e= 0.15x0.25 incluye acero de refuerzo de 60000 P.S.I (2Ø3/8" refuerzo y E=Ø1/4" c. 0,20 m)</t>
  </si>
  <si>
    <t>Salida parcial monofásica tablero 2 circuitos, Incluye tablero y Breakers</t>
  </si>
  <si>
    <t>Placa de piso en concreto de 2500 psi e=0.08, esmaltado con cemento mineral</t>
  </si>
  <si>
    <t>Piso exterior en losa de concreto de 2500 psi, e=0.08 prefrabricadas</t>
  </si>
  <si>
    <t>Placa de piso en concreto de 2500 psi e=0.08</t>
  </si>
  <si>
    <t>Mortero 1:4 afinado terraza 5 cm</t>
  </si>
  <si>
    <t>Piso en baldosa granito Alfa  33x33 G-5HUILA</t>
  </si>
  <si>
    <t>Piso en baldosa granito Alfa  33x33 G-1PAYAND</t>
  </si>
  <si>
    <t>Pios en baldosin de cemento de 25x25</t>
  </si>
  <si>
    <t>Piso en tablon 33x33 cucuta</t>
  </si>
  <si>
    <t>Piso ALFA gres 33x33</t>
  </si>
  <si>
    <t>Piso en gravilla lavada</t>
  </si>
  <si>
    <t>Piso en granito pulido y brillado</t>
  </si>
  <si>
    <t>Paso escalera en granito pulido</t>
  </si>
  <si>
    <t>Cenefa baldosa granito Alfa 33x33 ref. VP3B</t>
  </si>
  <si>
    <t>Cenefa en granito lavado</t>
  </si>
  <si>
    <t>Baldosin Duraker 20x20</t>
  </si>
  <si>
    <t>Tapete multicolor Dalton</t>
  </si>
  <si>
    <t>G/escoba granito pulido</t>
  </si>
  <si>
    <t>G/escoba en gravilla lavada</t>
  </si>
  <si>
    <t>G/escoba tapete Dalton 7 cm</t>
  </si>
  <si>
    <t>G/escoba baldosa aliviada ref. VP3B</t>
  </si>
  <si>
    <t>G/escoba en baldosin de cemento</t>
  </si>
  <si>
    <t>G/escoba en tablon de gres</t>
  </si>
  <si>
    <t>Poyo en concreto</t>
  </si>
  <si>
    <t>Piso cristalblock (ancho 0.50 m.)</t>
  </si>
  <si>
    <t>Emboquillado en Alfacolor</t>
  </si>
  <si>
    <t>Piso en tablilla machiembreda, abarco</t>
  </si>
  <si>
    <t>DEMOLICIONES Y DESMONTE DE ELEMENTOS</t>
  </si>
  <si>
    <t>CARPINTERÍA METÁLICA</t>
  </si>
  <si>
    <t>Ventana en lámina cal. 18</t>
  </si>
  <si>
    <t>Baranda pasa manos en tubo</t>
  </si>
  <si>
    <t>Marcos metálicos cal. 18 0.80x2.00m</t>
  </si>
  <si>
    <t>Marcos metálicos cal. 18 0.70x2.00m</t>
  </si>
  <si>
    <t>Marco y puerta metálicos cal. 18 1.50x2.00m</t>
  </si>
  <si>
    <t>Divisiones para orinales, baños</t>
  </si>
  <si>
    <t>Canal metálico 0.50 mts</t>
  </si>
  <si>
    <t>Bajante en lamina galvanizada</t>
  </si>
  <si>
    <t>Excavación mecánica con retiro</t>
  </si>
  <si>
    <t>Tubo galvanizado 1"</t>
  </si>
  <si>
    <t>Marco y puerta metálicos cal. 18 0.50 a 0.80x2.00m</t>
  </si>
  <si>
    <t>Puerta con marco metálico cal. 18 y vidrio 1.50-2.00x2.20</t>
  </si>
  <si>
    <t>Cerramiento en malla eslabonada y tubo, altura: 2.20m</t>
  </si>
  <si>
    <t>Cerramiento en malla eslabonada y tubo altura: 2.20m, antepecho en ladrillo</t>
  </si>
  <si>
    <t>Pérgola en perfil metálico 8x4 cal 18 y columnas en perfil doble 10x10 cal 18</t>
  </si>
  <si>
    <t>Ventanilla en aluminio y vidrio tragaluces 0.25M2, barrotes</t>
  </si>
  <si>
    <t>Sanitario de fluxómetro Corona linea institucional</t>
  </si>
  <si>
    <t>Placa de piso para exteriores en concreto 2500 P.S.I, troquelado y dilatado e=0.10m</t>
  </si>
  <si>
    <t>Placa de piso para exteriores en concreto 2500 P.S.I, barrido y dilatado e-0.10</t>
  </si>
  <si>
    <t>Banca para parque en concreto armado sobre muros en bloque split</t>
  </si>
  <si>
    <t>Anden exterior en concreto 2.500 e=0 . 8 con acabado en tablón cucuta y gravilla lavada</t>
  </si>
  <si>
    <t xml:space="preserve"> </t>
  </si>
  <si>
    <t>M151</t>
  </si>
  <si>
    <t>M152</t>
  </si>
  <si>
    <t>M153</t>
  </si>
  <si>
    <t>M154</t>
  </si>
  <si>
    <t>M155</t>
  </si>
  <si>
    <t>M156</t>
  </si>
  <si>
    <t>M157</t>
  </si>
  <si>
    <t>M158</t>
  </si>
  <si>
    <t>M159</t>
  </si>
  <si>
    <t>M160</t>
  </si>
  <si>
    <t>M161</t>
  </si>
  <si>
    <t>M162</t>
  </si>
  <si>
    <t>M163</t>
  </si>
  <si>
    <t>M164</t>
  </si>
  <si>
    <t>M165</t>
  </si>
  <si>
    <t>M166</t>
  </si>
  <si>
    <t>M167</t>
  </si>
  <si>
    <t>M168</t>
  </si>
  <si>
    <t>M169</t>
  </si>
  <si>
    <t>M170</t>
  </si>
  <si>
    <t>M171</t>
  </si>
  <si>
    <t>M172</t>
  </si>
  <si>
    <t>M173</t>
  </si>
  <si>
    <t>M174</t>
  </si>
  <si>
    <t>M175</t>
  </si>
  <si>
    <t>M176</t>
  </si>
  <si>
    <t>M177</t>
  </si>
  <si>
    <t>M178</t>
  </si>
  <si>
    <t>M179</t>
  </si>
  <si>
    <t>M180</t>
  </si>
  <si>
    <t>M181</t>
  </si>
  <si>
    <t>M182</t>
  </si>
  <si>
    <t>M183</t>
  </si>
  <si>
    <t>M184</t>
  </si>
  <si>
    <t>M186</t>
  </si>
  <si>
    <t>M187</t>
  </si>
  <si>
    <t>M188</t>
  </si>
  <si>
    <t>M189</t>
  </si>
  <si>
    <t>M190</t>
  </si>
  <si>
    <t>M191</t>
  </si>
  <si>
    <t>M192</t>
  </si>
  <si>
    <t>M193</t>
  </si>
  <si>
    <t>M194</t>
  </si>
  <si>
    <t>M195</t>
  </si>
  <si>
    <t>M196</t>
  </si>
  <si>
    <t>M197</t>
  </si>
  <si>
    <t>M198</t>
  </si>
  <si>
    <t>M199</t>
  </si>
  <si>
    <t>M200</t>
  </si>
  <si>
    <t>M201</t>
  </si>
  <si>
    <t>M202</t>
  </si>
  <si>
    <t>M203</t>
  </si>
  <si>
    <t>M204</t>
  </si>
  <si>
    <t>M205</t>
  </si>
  <si>
    <t>M206</t>
  </si>
  <si>
    <t>M207</t>
  </si>
  <si>
    <t>M208</t>
  </si>
  <si>
    <t>M209</t>
  </si>
  <si>
    <t>M210</t>
  </si>
  <si>
    <t>M211</t>
  </si>
  <si>
    <t>M212</t>
  </si>
  <si>
    <t>M213</t>
  </si>
  <si>
    <t>M214</t>
  </si>
  <si>
    <t>M215</t>
  </si>
  <si>
    <t>M216</t>
  </si>
  <si>
    <t>M217</t>
  </si>
  <si>
    <t>M218</t>
  </si>
  <si>
    <t>M219</t>
  </si>
  <si>
    <t>M220</t>
  </si>
  <si>
    <t>M221</t>
  </si>
  <si>
    <t>M222</t>
  </si>
  <si>
    <t>M223</t>
  </si>
  <si>
    <t>M224</t>
  </si>
  <si>
    <t>M225</t>
  </si>
  <si>
    <t>M226</t>
  </si>
  <si>
    <t>M227</t>
  </si>
  <si>
    <t>M228</t>
  </si>
  <si>
    <t>M229</t>
  </si>
  <si>
    <t>M230</t>
  </si>
  <si>
    <t>M231</t>
  </si>
  <si>
    <t>M232</t>
  </si>
  <si>
    <t>M233</t>
  </si>
  <si>
    <t>M234</t>
  </si>
  <si>
    <t>M235</t>
  </si>
  <si>
    <t>M236</t>
  </si>
  <si>
    <t>M237</t>
  </si>
  <si>
    <t>M238</t>
  </si>
  <si>
    <t>M239</t>
  </si>
  <si>
    <t>M240</t>
  </si>
  <si>
    <t>M241</t>
  </si>
  <si>
    <t>M242</t>
  </si>
  <si>
    <t>M243</t>
  </si>
  <si>
    <t>M244</t>
  </si>
  <si>
    <t>M245</t>
  </si>
  <si>
    <t>M246</t>
  </si>
  <si>
    <t>M247</t>
  </si>
  <si>
    <t>M248</t>
  </si>
  <si>
    <t>M249</t>
  </si>
  <si>
    <t>M250</t>
  </si>
  <si>
    <t>M255</t>
  </si>
  <si>
    <t>M257</t>
  </si>
  <si>
    <t>M258</t>
  </si>
  <si>
    <t>M259</t>
  </si>
  <si>
    <t>M262</t>
  </si>
  <si>
    <t>M263</t>
  </si>
  <si>
    <t>M267</t>
  </si>
  <si>
    <t>M271</t>
  </si>
  <si>
    <t>M272</t>
  </si>
  <si>
    <t>M273</t>
  </si>
  <si>
    <t>M274</t>
  </si>
  <si>
    <t>M275</t>
  </si>
  <si>
    <t>M276</t>
  </si>
  <si>
    <t>M277</t>
  </si>
  <si>
    <t>M278</t>
  </si>
  <si>
    <t>M279</t>
  </si>
  <si>
    <t>M280</t>
  </si>
  <si>
    <t>M281</t>
  </si>
  <si>
    <t>M101</t>
  </si>
  <si>
    <t>Cubierta  en  teja  ondulada A.C con estructura  acesco  luz máx. 4 m</t>
  </si>
  <si>
    <t>M102</t>
  </si>
  <si>
    <t>CARPINTERÍA DE MADERA</t>
  </si>
  <si>
    <t>Puerta entamborada y tripeada de 0.70x2.00</t>
  </si>
  <si>
    <t>Puerta entamborada y tripeada de 0.80x2.00</t>
  </si>
  <si>
    <t>Puerta entamborada y tripeada de 0.90x2.00</t>
  </si>
  <si>
    <t>CARPINTERÍA DE ALUMINIO</t>
  </si>
  <si>
    <t>Ventana en aluminio</t>
  </si>
  <si>
    <t>Divisiones en aluminio para baños</t>
  </si>
  <si>
    <t>Lavamanos Acuacer</t>
  </si>
  <si>
    <t>Sanitario Trevi</t>
  </si>
  <si>
    <t>Juego de incrustaciones blanco</t>
  </si>
  <si>
    <t>Orinal institucional</t>
  </si>
  <si>
    <t>Ducha sencilla</t>
  </si>
  <si>
    <t>Accesorio papelera acero inoxidable</t>
  </si>
  <si>
    <t>Accesorio dispensador jabón acero inox.</t>
  </si>
  <si>
    <t>Suministro e instalación de lavaplatos</t>
  </si>
  <si>
    <t>Vidrios para ventanas 4m.m plano</t>
  </si>
  <si>
    <t>Vidrio para ventanas 5 m.m. bronce</t>
  </si>
  <si>
    <t>Espejos baños</t>
  </si>
  <si>
    <t>APARATOS Y MUEBLES ESPECIALES</t>
  </si>
  <si>
    <t>ORNAMENTALES</t>
  </si>
  <si>
    <t>Jardin ornamental</t>
  </si>
  <si>
    <t>Empradización</t>
  </si>
  <si>
    <t>Relleno de materas en tierra negra</t>
  </si>
  <si>
    <t>PINTURA GENERAL</t>
  </si>
  <si>
    <t>'M2</t>
  </si>
  <si>
    <t>Pintura coraza para fachada</t>
  </si>
  <si>
    <t>Estuco y pintura vinilo muros</t>
  </si>
  <si>
    <t>Repinte de muros en viniltex</t>
  </si>
  <si>
    <t>Estuco y pintura bajo placa</t>
  </si>
  <si>
    <t>Esmalte sobre marcos lámina</t>
  </si>
  <si>
    <t>Pintura esmalte ventaneria metálica</t>
  </si>
  <si>
    <t>Pintura laca puertas de madera</t>
  </si>
  <si>
    <t>Pintura en carburo sobre pañete</t>
  </si>
  <si>
    <t>Pintura marmolina sobre pañete</t>
  </si>
  <si>
    <t>Pintura en carburo</t>
  </si>
  <si>
    <t>Pintura en viniltex bajo placa</t>
  </si>
  <si>
    <t>Pintura estructura metálica en esmalte</t>
  </si>
  <si>
    <t>Pintura guardaescoba en esmalte</t>
  </si>
  <si>
    <t>EXTERIORES</t>
  </si>
  <si>
    <t>Sardinel prefabricado H=» 45</t>
  </si>
  <si>
    <t>Placa en concreto de 3000 P.S.I e-O.lOm</t>
  </si>
  <si>
    <t>Graderias en concreto armado con espaldar</t>
  </si>
  <si>
    <t>Graderias en concreto armado sin espaldar</t>
  </si>
  <si>
    <t>Adoquin cerámico sobre afirmado en arena</t>
  </si>
  <si>
    <t>Gradas concreto simple sobre terreno .30</t>
  </si>
  <si>
    <t>LIMPIEZA GENERAL</t>
  </si>
  <si>
    <t>Limpieza y retiro de escombros</t>
  </si>
  <si>
    <t>Aseo final obra</t>
  </si>
  <si>
    <t>M301</t>
  </si>
  <si>
    <t>M302</t>
  </si>
  <si>
    <t>3.3.1.1.8</t>
  </si>
  <si>
    <t>3.3.1.1.7</t>
  </si>
  <si>
    <t>3.3-1.1.0</t>
  </si>
  <si>
    <t>3.3.1.1.12</t>
  </si>
  <si>
    <t>3.3.1.1.3</t>
  </si>
  <si>
    <t>Tuberia Aguas lluvias PVC 2"</t>
  </si>
  <si>
    <t>Bajante de Aguas lluvias PVC 2" Incluye malla, mortero 1:4 y Accesorio</t>
  </si>
  <si>
    <t>Poceta de aseo (0,60x040x0,45m libres), enchapada, según diseño</t>
  </si>
  <si>
    <t>3.3.12.4.0</t>
  </si>
  <si>
    <t>Cieloraso falso en Drywall 12,7mm junta perdida + vinilo</t>
  </si>
  <si>
    <t>Placa de yeso 12,7 mm Gyplac 2,44x1,22  26.00 K Cielo-Pared</t>
  </si>
  <si>
    <t>Canal 40 guia perimetral L. Galv.3,05m perfileria rolada Cal. 26</t>
  </si>
  <si>
    <t>Angulo 29x29x2440 mm Cal.26 Perfileria Rolada Panel</t>
  </si>
  <si>
    <t>Perfil Omega 60 mm x2,44 m Cal.26</t>
  </si>
  <si>
    <t>Tornillo panel 6x1 Panel yeso bolsa 100 und.</t>
  </si>
  <si>
    <t>Chazo expandible 3/8" largo 7cm</t>
  </si>
  <si>
    <t>Puntilla 1 1/2" AC lisa</t>
  </si>
  <si>
    <t>Cinta de Sello de 2" (Panel yeso) cinta 75 m</t>
  </si>
  <si>
    <t>Pasta mastique (panel yeso) uso interior</t>
  </si>
  <si>
    <t>GA</t>
  </si>
  <si>
    <t>Lija Pliego 9"x11"</t>
  </si>
  <si>
    <t>Vinilo Acriltex tipo 2 Pintuco</t>
  </si>
  <si>
    <t>Ga</t>
  </si>
  <si>
    <t>Agua</t>
  </si>
  <si>
    <t>Lt</t>
  </si>
  <si>
    <t>FÓRMALET A</t>
  </si>
  <si>
    <t>M361</t>
  </si>
  <si>
    <t>Muro en calados de gres</t>
  </si>
  <si>
    <t>Muro de arcilla No 4 E=0.10m</t>
  </si>
  <si>
    <t>Salida toma corriente doble 110v</t>
  </si>
  <si>
    <t>Placa de piso en concreto 3000 psi, e =0,10m dilatada, junta machimbreada</t>
  </si>
  <si>
    <t>Pedestal en concreto para luminaria</t>
  </si>
  <si>
    <t xml:space="preserve">[ HR ] </t>
  </si>
  <si>
    <t>Seguridad Social</t>
  </si>
  <si>
    <t>Tuberia de desague en pvc 4"</t>
  </si>
  <si>
    <t>Tuberia de desagüe en gress  4"</t>
  </si>
  <si>
    <t>Pañete muros  1:4</t>
  </si>
  <si>
    <t>Páñete  bajo  placa   1:4</t>
  </si>
  <si>
    <t>Cubierta   en   teja   termoacustic</t>
  </si>
  <si>
    <t>ANÁLISIS DE PRECIOS UNITARIOS - COSTOS DIRECTOS</t>
  </si>
  <si>
    <t>DESCRIPCIÓN</t>
  </si>
  <si>
    <t>Esmalte sobre lámina llena</t>
  </si>
  <si>
    <t>Limpieza de muro en ladrillo a la vista y pintura en sika transparente</t>
  </si>
  <si>
    <t>Caballete termoacustic</t>
  </si>
  <si>
    <t>Limatesa termoacustic</t>
  </si>
  <si>
    <t>MATERIALES:</t>
  </si>
  <si>
    <t>LB</t>
  </si>
  <si>
    <t>EQUIPO Y HERRAMIENTAS:</t>
  </si>
  <si>
    <t>HERRAMIENTA MENOR</t>
  </si>
  <si>
    <t>GLB</t>
  </si>
  <si>
    <t>Viga en concreto 0.25x0.25m,3000 PSI, incluye acero (4No5-E 3/8" C/ 0.15)</t>
  </si>
  <si>
    <t>Viga culata 0.12x0.10m, incl. Acero (2-3/8",E-1/4" c/,20)</t>
  </si>
  <si>
    <t>Viga culata 0.12x0.10m, incl. Acero (2No.4,E-3/8" c/,20)</t>
  </si>
  <si>
    <t>Correa en perfil acesco PHR C 355x110 - 2,0mm, tipo cajon</t>
  </si>
  <si>
    <t>Suministro e instalacion de estufa  a gas de empotrar</t>
  </si>
  <si>
    <t>3.3.14.0.0</t>
  </si>
  <si>
    <t>Viga de confinamiento de muros 0.20x0.12m, incluye acero (4-E 3/8",E 1/4" C/ 0.15)</t>
  </si>
  <si>
    <t>Punto de desagüe en pvc 4"</t>
  </si>
  <si>
    <t>Punto de desagüe en pvc 2"</t>
  </si>
  <si>
    <t>3.3.12.15.0</t>
  </si>
  <si>
    <t>Punto de desagüe en pvc 3"</t>
  </si>
  <si>
    <t>3.3.12.15.2</t>
  </si>
  <si>
    <t>Lavamanos de empotrar en porcelana, tipo corona</t>
  </si>
  <si>
    <t>TOTAL COSTOS DIRECTOS</t>
  </si>
  <si>
    <t>IMPREVISTOS</t>
  </si>
  <si>
    <t xml:space="preserve">UTILIDADES </t>
  </si>
  <si>
    <t>COSTO TOTAL</t>
  </si>
  <si>
    <t>ADMINISTRACION</t>
  </si>
  <si>
    <t>Divisiones para sanitarios y baños en lamina CR. Cal 18</t>
  </si>
  <si>
    <t>TUBO CUADRADO DE 1"</t>
  </si>
  <si>
    <t>Luceta metalica en lamina cal. 18-Tubo cuadrado 1"</t>
  </si>
  <si>
    <t>Marco y puerta metálica cal. 18 1.00x2.00m, incluye chapa de seguridad</t>
  </si>
  <si>
    <t>MANO DE OBRA:</t>
  </si>
  <si>
    <t>MANO DE OBRA A</t>
  </si>
  <si>
    <t>HR</t>
  </si>
  <si>
    <t>[  M2  ]  V/r. COSTO DIRECTO =</t>
  </si>
  <si>
    <t>GUADUA SOBREBASA</t>
  </si>
  <si>
    <t>DÍA</t>
  </si>
  <si>
    <t>Bloque de arcilla No . 4 e-0.20m</t>
  </si>
  <si>
    <t>Viga en concreto 0.30x0.12m, incl. acero</t>
  </si>
  <si>
    <t>Dintel en concreto 0.15x0.12m, incl. acero</t>
  </si>
  <si>
    <t>Bloque de arcilla No. 5 e-0.12m  (12x20x30)</t>
  </si>
  <si>
    <t>3.3.4.0.0.</t>
  </si>
  <si>
    <t>[  M2  ]  V/r. COSTO DIRECTO</t>
  </si>
  <si>
    <t>UNIDAD</t>
  </si>
  <si>
    <t>KG</t>
  </si>
  <si>
    <t>MANO DE OBRA</t>
  </si>
  <si>
    <t>GL</t>
  </si>
  <si>
    <t>VJ</t>
  </si>
  <si>
    <t>V/r UNITARIO</t>
  </si>
  <si>
    <t>V/r PARCIAL</t>
  </si>
  <si>
    <t>CANT</t>
  </si>
  <si>
    <t>HERREMIENTA MENOR</t>
  </si>
  <si>
    <t>ANDAMIO TUBULAR 1.5 X 1.5</t>
  </si>
  <si>
    <t>DIA</t>
  </si>
  <si>
    <t>Concreto muro de contención 3000 PSI</t>
  </si>
  <si>
    <t>CONCRETO CICLOPEO</t>
  </si>
  <si>
    <t>FORMALETA</t>
  </si>
  <si>
    <t>V/r. COSTO DIRECTO</t>
  </si>
  <si>
    <t>MATERIAL CONCRETO DE 2500 PSI</t>
  </si>
  <si>
    <t>CONCRETO DE 2.500 PSI (1:3:3)</t>
  </si>
  <si>
    <t>CONCRETO 3000 PSI (1:2:3)</t>
  </si>
  <si>
    <t>CONCRETO DE 1.700 PSI (1:3:6)</t>
  </si>
  <si>
    <t>CONCRETO 3000 psi</t>
  </si>
  <si>
    <t>MATERIALES :</t>
  </si>
  <si>
    <t>[  ML  ]  V/r. COSTO DIRECTO =</t>
  </si>
  <si>
    <t>AGUA</t>
  </si>
  <si>
    <t>LT</t>
  </si>
  <si>
    <t>LADRILLO TOLETE COMUN</t>
  </si>
  <si>
    <t>MORTERO 1:4</t>
  </si>
  <si>
    <t>CONCRETO DE 3.000 PSI</t>
  </si>
  <si>
    <t>ALAMBRE NEGRO No 18</t>
  </si>
  <si>
    <t>MORTERO 1:3</t>
  </si>
  <si>
    <t>CEMENTO BLANCO</t>
  </si>
  <si>
    <t>GRANITO # 2 BLANCO</t>
  </si>
  <si>
    <t>BT</t>
  </si>
  <si>
    <t>ANDAMIO TUBULAR 1.5X1.5</t>
  </si>
  <si>
    <t>[  kg  ]  V/r. COSTO DIRECTO =</t>
  </si>
  <si>
    <t>ACERO FY=2.400 KG/CM2</t>
  </si>
  <si>
    <t>ALAMBRE NEGRO # 18</t>
  </si>
  <si>
    <t>SEGUETA (SIN MARCO)</t>
  </si>
  <si>
    <t>ACERO FY=4.200 KG/CM2</t>
  </si>
  <si>
    <t>[  Ml  ]  V/r. COSTO DIRECTO</t>
  </si>
  <si>
    <t>PENSION</t>
  </si>
  <si>
    <t>SALUD</t>
  </si>
  <si>
    <t>RIESGOS</t>
  </si>
  <si>
    <t>ANTICORROSIVO</t>
  </si>
  <si>
    <t>GAL</t>
  </si>
  <si>
    <t>SOLDADURA 1/8" METAL</t>
  </si>
  <si>
    <t>SOLDADURA DE 1/8" METAL</t>
  </si>
  <si>
    <t>PULIDORA</t>
  </si>
  <si>
    <t>[  UND  ]  V/r. COSTO DIRECTO =</t>
  </si>
  <si>
    <t>[  UND ]  V/r. COSTO DIRECTO =</t>
  </si>
  <si>
    <t>TUBO CONDUIT PVC 1/2"</t>
  </si>
  <si>
    <t>ALAMBRE DE COBRE# 10 AWG</t>
  </si>
  <si>
    <t>TABLERO DE 12 CTOS</t>
  </si>
  <si>
    <t>BREAKER 15-40AMP.</t>
  </si>
  <si>
    <t>ALAMBRE DE COBRE# 12 AWG</t>
  </si>
  <si>
    <t>ADAPTADOR TERMINAL PVC 1/2"</t>
  </si>
  <si>
    <t>CINTA AISLANTE</t>
  </si>
  <si>
    <t>CAJA GALVANIZADA DE 2X4</t>
  </si>
  <si>
    <t>TOMA BIFASICA</t>
  </si>
  <si>
    <t>ALAMBRE DE COBRE# 14 AWG</t>
  </si>
  <si>
    <t>Placa aligerada con casetón (0.45m), incluye acero temperatura y malla cieloraso</t>
  </si>
  <si>
    <t>Placa aligerada con casetón (0.50m), incluye acero temperatura y malla cieloraso</t>
  </si>
  <si>
    <t>Correa en perfil metalico Galvanizado PAG C 160x60mm-1.5mm</t>
  </si>
  <si>
    <t>V/r. COSTO DIRECTO =</t>
  </si>
  <si>
    <t>M358</t>
  </si>
  <si>
    <t>M254</t>
  </si>
  <si>
    <t>3.3.18</t>
  </si>
  <si>
    <t>Acometida Electrica Iluminacion monofasica</t>
  </si>
  <si>
    <t>Caja de 4 circuitos</t>
  </si>
  <si>
    <t>Conduleta 1"</t>
  </si>
  <si>
    <t>Conector Bimet. Al No.2 Cu No. 8</t>
  </si>
  <si>
    <t>Grapa tensora</t>
  </si>
  <si>
    <t>Interruptor No Automatico de 10-100Amp</t>
  </si>
  <si>
    <t>interruptor termomagnetico 15 Amp</t>
  </si>
  <si>
    <t>Varilla de cobre de 5/8" x 0,80m</t>
  </si>
  <si>
    <t>Salida para proyector sodio RRA 250W</t>
  </si>
  <si>
    <t>CEMENTO GRIS</t>
  </si>
  <si>
    <t>Caja  de   inspección de  60x60cm, ladrillo</t>
  </si>
  <si>
    <t>Caja de  inspección de 80x80cm, ladrillo</t>
  </si>
  <si>
    <t>Caja de  inspección de 1.00 x 1.00, ladrillo</t>
  </si>
  <si>
    <t>Cable concentrico monofasico</t>
  </si>
  <si>
    <t>Puesta a tierra de tablero de distribicion, polo a tierra, varilla C. W. 2,40 ml</t>
  </si>
  <si>
    <t xml:space="preserve">Cercha Metálica, 2&lt;2"X1/8" superior y 2&lt;1 1/2x3/16" inferior, celosía en &lt;1 1/4"*1/8" y varilla de 1/2 c .30. </t>
  </si>
  <si>
    <t>Piso en ceramica trafico #5, tipo granilla</t>
  </si>
  <si>
    <t>Guardaescoba en ceramica trafico #5, tipo granilla</t>
  </si>
  <si>
    <t>Ventana en tubo cuadrado de 1", tipo banco</t>
  </si>
  <si>
    <t>Placa de piso para exteriores en concreto 2500 P.S.I, barrido y dilatado e-0.08</t>
  </si>
  <si>
    <t>PEGAENCHAPE</t>
  </si>
  <si>
    <t>TABLETA CERAMICA TIPO GRANILLA</t>
  </si>
  <si>
    <t>HIDROSOLDA</t>
  </si>
  <si>
    <t>VARILLA COOPER WELL 2.4 DE 1/2"</t>
  </si>
  <si>
    <t>ACCESORIOS PARA FIJACION VARILLA</t>
  </si>
  <si>
    <t>Correa en perfil metalico 3"x1 1/2" Cal. 18</t>
  </si>
  <si>
    <t>PIEDRA DE RIO MEDIA ZONGA</t>
  </si>
  <si>
    <t>CANT.</t>
  </si>
  <si>
    <t>VR. PARCIAL</t>
  </si>
  <si>
    <t>Pintura vinilo muros</t>
  </si>
  <si>
    <t>Esgrafiado en Graniplast</t>
  </si>
  <si>
    <t>VR. UNT.</t>
  </si>
  <si>
    <t>Columna en concreto 0.30x0.40m, 3000PSI, incluye refuerzo (6No5-E 3/8" C/ 0.15)  para Tanque</t>
  </si>
  <si>
    <t>COSTO DIRECTO =</t>
  </si>
  <si>
    <t>MORTERO 1:4 IMPERMEABILIZADO</t>
  </si>
  <si>
    <t>LIMPIADOR PVC (12 ONZ)</t>
  </si>
  <si>
    <t>ANDAMIO TUBULA 1.5 X 1.5</t>
  </si>
  <si>
    <t>MORTERO 1:3 impermeabilizado</t>
  </si>
  <si>
    <t>IMPRIMANTE</t>
  </si>
  <si>
    <t>EQUIPO A GAS</t>
  </si>
  <si>
    <t>MANTO FIBERGLAS 600XT</t>
  </si>
  <si>
    <t>[ M2  ]  V/r. COSTO DIRECTO =</t>
  </si>
  <si>
    <t>TORNILLO FIJA ALA</t>
  </si>
  <si>
    <t>TORNILLO AUTOPERFORANTE AJOVER</t>
  </si>
  <si>
    <t>ESTERILLA</t>
  </si>
  <si>
    <t>PUNTILLA DE 1½" A 3"</t>
  </si>
  <si>
    <t>MORTERO 1:3 IMPERMEABILIZADO</t>
  </si>
  <si>
    <t>Muro para tanque en concreto armado de 3000 P.S.I e=0.25m</t>
  </si>
  <si>
    <t xml:space="preserve">Marco polifuncional para microfutbol y baloncesto en tubo galvanizado  tipo pesado de 2", tableros para baloncesto en acrilico según especificaciones tecnicas, incluye anclaje e instalacion y todo lo necesario para su correcto funcionamiento </t>
  </si>
  <si>
    <t xml:space="preserve">Demarcacion de canchas con pintura esmalte </t>
  </si>
  <si>
    <t>REVESTIMIENTOS</t>
  </si>
  <si>
    <t>Placa para tapa de tanque en concreto armado de 3000 P.S.I e=0.25m</t>
  </si>
  <si>
    <t>Placa para fondo de tanque en concreto armado de 3000 P.S.I e=0.15m /</t>
  </si>
  <si>
    <t>Placa aligerada con casetón (0.30m), incluye acero temperatura y malla cíelorao</t>
  </si>
  <si>
    <t>Columna en tubo 2" y varilla 5/8", pórtico de 18 mts de luz</t>
  </si>
  <si>
    <t>Demolición muros e=0.25m, con retiro</t>
  </si>
  <si>
    <t>Salida lámpara fluorescente 2x48, incluye lámpara</t>
  </si>
  <si>
    <t>Salida lámpara fluorescente 2x96, incluye lámpara</t>
  </si>
  <si>
    <t>Suminitro e instalacion de trans. Trifasico incl. Accesorios</t>
  </si>
  <si>
    <t>Viga  principal  tubo de  1   1/2"   y  2", por tico curvo de  18  mts  de  luz  y  voladizo</t>
  </si>
  <si>
    <t>LAMINA GALVANIZADA CAL. 22</t>
  </si>
  <si>
    <t>ANGULO 1/8" X 1½"</t>
  </si>
  <si>
    <t>ANGULO 1/8" X 1"</t>
  </si>
  <si>
    <t>ANGULO 1/8" X 3/4"</t>
  </si>
  <si>
    <t>EQUIPO ELECTRICO DE SOLDADURA</t>
  </si>
  <si>
    <t>MANO DE OBRA CARPINTERIA</t>
  </si>
  <si>
    <t>Demolición placa de piso concreto e=0.10m, incluye retiro</t>
  </si>
  <si>
    <t>Demolición mecánica placa concreto e = .20m, incluye retiro</t>
  </si>
  <si>
    <t xml:space="preserve">MANO DE OBRA </t>
  </si>
  <si>
    <t>VARILLON ESQUELETO 1" X 2"</t>
  </si>
  <si>
    <t>3.3.9.8.116</t>
  </si>
  <si>
    <t>MANO DE OBRA  CARPINTERIA</t>
  </si>
  <si>
    <t>3.3.9.3.27</t>
  </si>
  <si>
    <t>3.3.9.3.38</t>
  </si>
  <si>
    <t>3.3.9.8.22</t>
  </si>
  <si>
    <t>Cimentacion tipo viga de amarre, concreto 3000 psi. 0.30x0.30, Incluye acero (4No.5, E-3/8" C/0,20m)</t>
  </si>
  <si>
    <t>UNIDAD:</t>
  </si>
  <si>
    <t>Muro en ladrillo tolete comun e=0,07m</t>
  </si>
  <si>
    <t>Columna en concreto 0.30x0.30m, 3000PSI</t>
  </si>
  <si>
    <t>Columna en concreto 0.30x0.30m, 3000PSI, incluye refuerzo (4No5-E 3/8" C/ 0.15)</t>
  </si>
  <si>
    <t>Columneta concreto 0.20x0.12m, incl. acero (4No4-E 3/8" C/ 0.15)</t>
  </si>
  <si>
    <t>Columneta concreto 0.25x0.12m, incl. acero (4No4-E 3/8" C/ 0.15)</t>
  </si>
  <si>
    <t>Columneta concreto 0.30x0.12m, incl. acero (4No4-E 3/8" C/ 0.15)</t>
  </si>
  <si>
    <t>Viga en concreto 0.30x0.30m,3000 PSI, incluye acero (4No5-E 3/8" C/ 0.15)</t>
  </si>
  <si>
    <t>Bajante de Ventilacion Pvc 2", Incluye malla, mortero 1:4 y Accesorio</t>
  </si>
  <si>
    <t>Registro de paso  directo  ½" (bola)</t>
  </si>
  <si>
    <t>SOLDADURA PVC (1/4 Ga)</t>
  </si>
  <si>
    <t>PUNTILLA 1 1/2" a 3" DE ACERO</t>
  </si>
  <si>
    <t>HILAZA</t>
  </si>
  <si>
    <t xml:space="preserve">MORTERO 1:4 </t>
  </si>
  <si>
    <t>GRANITO  # 2 NEGRO</t>
  </si>
  <si>
    <t>PIRLAN DE COBRE</t>
  </si>
  <si>
    <t>CERA PISO</t>
  </si>
  <si>
    <t>PULIDORA PARA PISO + OPERARARIO</t>
  </si>
  <si>
    <t>[  Ml  ]  V/r. COSTO DIRECTO =</t>
  </si>
  <si>
    <t>Placa Aerea,maciza, en concreto de 3.000PSI, e-0.15m</t>
  </si>
  <si>
    <t>Mesón en concreto 3.000PSI, a=0.60m, e=0.10m, enchapado</t>
  </si>
  <si>
    <t>PUNTILLA DE 1½ A 3"</t>
  </si>
  <si>
    <t>LAMINA C.R. CAL 18</t>
  </si>
  <si>
    <t>LAMINA C.R. CAL. 18</t>
  </si>
  <si>
    <t>BISAGRA COBRIZADA 3"</t>
  </si>
  <si>
    <t>CHAPA YALE SEGURIDAD</t>
  </si>
  <si>
    <t>VIDRIO BRONCE 5 MM</t>
  </si>
  <si>
    <t>LAMINA GALV. CAL. 22</t>
  </si>
  <si>
    <t>PLATINA DE 1/4"X1"</t>
  </si>
  <si>
    <t>SOLDADURA WESTARCO 8013X1/8"</t>
  </si>
  <si>
    <t>GAL.</t>
  </si>
  <si>
    <t>MANO DE OBRA PINTURA</t>
  </si>
  <si>
    <t>LIJA PLIEGO 9"X11"</t>
  </si>
  <si>
    <t>M283</t>
  </si>
  <si>
    <t>M285</t>
  </si>
  <si>
    <t>M287</t>
  </si>
  <si>
    <t>M288</t>
  </si>
  <si>
    <t>M293</t>
  </si>
  <si>
    <t>M295</t>
  </si>
  <si>
    <t>M296</t>
  </si>
  <si>
    <t>M304</t>
  </si>
  <si>
    <t>M307</t>
  </si>
  <si>
    <t>M310</t>
  </si>
  <si>
    <t>M312</t>
  </si>
  <si>
    <t>M314</t>
  </si>
  <si>
    <t>M321</t>
  </si>
  <si>
    <t>M324</t>
  </si>
  <si>
    <t>M325</t>
  </si>
  <si>
    <t>M327</t>
  </si>
  <si>
    <t>M340</t>
  </si>
  <si>
    <t>M343</t>
  </si>
  <si>
    <t>M344</t>
  </si>
  <si>
    <t>M346</t>
  </si>
  <si>
    <t>M348</t>
  </si>
  <si>
    <t>M351</t>
  </si>
  <si>
    <t>M354</t>
  </si>
  <si>
    <t>M355</t>
  </si>
  <si>
    <t>M359</t>
  </si>
  <si>
    <t>M360</t>
  </si>
  <si>
    <t>M366</t>
  </si>
  <si>
    <t>M367</t>
  </si>
  <si>
    <t>M368</t>
  </si>
  <si>
    <t>M369</t>
  </si>
  <si>
    <t>M371</t>
  </si>
  <si>
    <t>M374</t>
  </si>
  <si>
    <t>M300</t>
  </si>
  <si>
    <t>M375</t>
  </si>
  <si>
    <t>M378</t>
  </si>
  <si>
    <t>M381</t>
  </si>
  <si>
    <t>M384</t>
  </si>
  <si>
    <t>MANO DE OBRA PANELERIA</t>
  </si>
  <si>
    <t>MANO DE OBRA PINTURA ACABADO</t>
  </si>
  <si>
    <t>Cheque de Bronce de 1/2"</t>
  </si>
  <si>
    <t>AREA DE INFRAESTRUCTURA</t>
  </si>
  <si>
    <t>M388</t>
  </si>
  <si>
    <t>M390</t>
  </si>
  <si>
    <t>M394</t>
  </si>
  <si>
    <t>M398</t>
  </si>
  <si>
    <t>M400</t>
  </si>
  <si>
    <t>M401</t>
  </si>
  <si>
    <t>M403</t>
  </si>
  <si>
    <t>SOLDADURA PVC [1/4 GAL . )</t>
  </si>
  <si>
    <t>Demolición muros e-0.15m,  con retiro</t>
  </si>
  <si>
    <t>Tubería  de desagüe  en gress  3"</t>
  </si>
  <si>
    <t>Tuberia de desagüe  en gress   6"</t>
  </si>
  <si>
    <t>Tuberia de  dasague  en  gress  8"</t>
  </si>
  <si>
    <t>TOMA CORRIENTE DOBLE P-T</t>
  </si>
  <si>
    <t xml:space="preserve">ALAMBRE DE COBRE No.12 THWN </t>
  </si>
  <si>
    <t>Accesorios  en gress   3"</t>
  </si>
  <si>
    <t>Accesorios en gress  4"</t>
  </si>
  <si>
    <t>Rejilla de piso baño</t>
  </si>
  <si>
    <t>c</t>
  </si>
  <si>
    <t>M391</t>
  </si>
  <si>
    <t>M404</t>
  </si>
  <si>
    <t>M405</t>
  </si>
  <si>
    <t>M406</t>
  </si>
  <si>
    <t>M407</t>
  </si>
  <si>
    <t>M410</t>
  </si>
  <si>
    <t>M411</t>
  </si>
  <si>
    <t>M412</t>
  </si>
  <si>
    <t>M413</t>
  </si>
  <si>
    <t>M414</t>
  </si>
  <si>
    <t>M415</t>
  </si>
  <si>
    <t>M416</t>
  </si>
  <si>
    <t>M417</t>
  </si>
  <si>
    <t>M418</t>
  </si>
  <si>
    <t>M419</t>
  </si>
  <si>
    <t>M420</t>
  </si>
  <si>
    <t>M421</t>
  </si>
  <si>
    <t>M422</t>
  </si>
  <si>
    <t>M423</t>
  </si>
  <si>
    <t>M424</t>
  </si>
  <si>
    <t>M425</t>
  </si>
  <si>
    <t>M426</t>
  </si>
  <si>
    <t>M427</t>
  </si>
  <si>
    <t>M428</t>
  </si>
  <si>
    <t>M429</t>
  </si>
  <si>
    <t>M430</t>
  </si>
  <si>
    <t>DISOLVENTE THINNER</t>
  </si>
  <si>
    <t>ESMALTE</t>
  </si>
  <si>
    <t>[M2 ]  V/r. COSTO DIRECTO =</t>
  </si>
  <si>
    <t>CÑ</t>
  </si>
  <si>
    <t>SIKA TRANSPARENTE (3KG)</t>
  </si>
  <si>
    <t>ACIDO MURIATICO</t>
  </si>
  <si>
    <t>Suministro e instalacion de tanque plastico agua potable de 500lts.(Incluye accesorios)</t>
  </si>
  <si>
    <t>SUB TRANSPORTE</t>
  </si>
  <si>
    <t>SALARIO DIA PROMEDIO</t>
  </si>
  <si>
    <t>PATRONO</t>
  </si>
  <si>
    <t>EMPLEADO</t>
  </si>
  <si>
    <t>M453</t>
  </si>
  <si>
    <t>MANO DE OBRA B</t>
  </si>
  <si>
    <t>MANO DE OBRA C</t>
  </si>
  <si>
    <t>M454</t>
  </si>
  <si>
    <t>TRASNPORTE DE MATERIALES</t>
  </si>
  <si>
    <t xml:space="preserve">Desmonte de cielo falso en madera,incluye desmonte de estructura en madera y retiro de escombros </t>
  </si>
  <si>
    <t>MANO DE OBRA D</t>
  </si>
  <si>
    <t xml:space="preserve">Desmonte de cubierta en teja de barro ,incluye desmonte de estructura en madera y retiro de escombros </t>
  </si>
  <si>
    <t>Limahoya termoacustic</t>
  </si>
  <si>
    <t>[ M3  ]  V/r. COSTO DIRECTO =</t>
  </si>
  <si>
    <t>IMPLEMENTOS DE ASEO</t>
  </si>
  <si>
    <t>ANÁLISIS DE PRECIOS UNITARIOS - SUBPRODUCTOS</t>
  </si>
  <si>
    <t>AYUDANTE (Incl. Prestaciones)</t>
  </si>
  <si>
    <t>AYUDANTE</t>
  </si>
  <si>
    <t>PRESTACIONES SOCIALES</t>
  </si>
  <si>
    <t>Placa de piso en concreto de 2500 psi e=0.10 incl. Impermeabilizado con polisec</t>
  </si>
  <si>
    <t xml:space="preserve">Placa de piso en concreto de 3000 psi e=0.10 </t>
  </si>
  <si>
    <t>Subsidio de transporte</t>
  </si>
  <si>
    <t>%</t>
  </si>
  <si>
    <t>Cesantias</t>
  </si>
  <si>
    <t>Intereses de cesantias</t>
  </si>
  <si>
    <t>Prima legal</t>
  </si>
  <si>
    <t>Vacaciones</t>
  </si>
  <si>
    <t>APORTES PARAFISCALES:</t>
  </si>
  <si>
    <t>Caja de compesnacion familiar</t>
  </si>
  <si>
    <t>Sena</t>
  </si>
  <si>
    <t>FORMALETA EN MADERA</t>
  </si>
  <si>
    <t>FIC</t>
  </si>
  <si>
    <t>ICBF</t>
  </si>
  <si>
    <t>DOTACION</t>
  </si>
  <si>
    <t>INCREMENTO TOTAL</t>
  </si>
  <si>
    <t xml:space="preserve">[ DIA  ] </t>
  </si>
  <si>
    <t>OFICIAL (Incl. Prestaciones)</t>
  </si>
  <si>
    <t>OFICIAL</t>
  </si>
  <si>
    <t xml:space="preserve">[ HR  ] </t>
  </si>
  <si>
    <t>MANO DE OBRA ELECTRICA</t>
  </si>
  <si>
    <t>ARENA</t>
  </si>
  <si>
    <t>GRAVILLA DE PLANTA</t>
  </si>
  <si>
    <t>ENSAYOS</t>
  </si>
  <si>
    <t>MEZCLADORA</t>
  </si>
  <si>
    <t>OFICIAL (incl. Prestaciones)</t>
  </si>
  <si>
    <t>AYUIDANTE (Incl. Prestaciones)</t>
  </si>
  <si>
    <t>[M3  ]  V/r. COSTO DIRECTO =</t>
  </si>
  <si>
    <t>AREAN DE REVOQUE</t>
  </si>
  <si>
    <t>SIKA 1</t>
  </si>
  <si>
    <t>ARENA DE REVOQUE</t>
  </si>
  <si>
    <t>CASETON DE ESTERILLA</t>
  </si>
  <si>
    <t>TABLA DE 1" X 10"</t>
  </si>
  <si>
    <t>CÓDIGO</t>
  </si>
  <si>
    <t>MATERIALES, EQUIPO y MAQUINARIA, JORNALES</t>
  </si>
  <si>
    <t>M103</t>
  </si>
  <si>
    <t>M104</t>
  </si>
  <si>
    <t>M105</t>
  </si>
  <si>
    <t>M139</t>
  </si>
  <si>
    <t>ÍND</t>
  </si>
  <si>
    <t>M185</t>
  </si>
  <si>
    <t>UN"</t>
  </si>
  <si>
    <t>M113</t>
  </si>
  <si>
    <t>M114</t>
  </si>
  <si>
    <t>M120</t>
  </si>
  <si>
    <t>M131</t>
  </si>
  <si>
    <t>M134</t>
  </si>
  <si>
    <t>M136</t>
  </si>
  <si>
    <t>M251</t>
  </si>
  <si>
    <t>M252</t>
  </si>
  <si>
    <t>M253</t>
  </si>
  <si>
    <t>M260</t>
  </si>
  <si>
    <t>M261</t>
  </si>
  <si>
    <t>M264</t>
  </si>
  <si>
    <t>M265</t>
  </si>
  <si>
    <t>M266</t>
  </si>
  <si>
    <t>M268</t>
  </si>
  <si>
    <t>M269</t>
  </si>
  <si>
    <t>M270</t>
  </si>
  <si>
    <t>M282</t>
  </si>
  <si>
    <t>M2</t>
  </si>
  <si>
    <t>ML</t>
  </si>
  <si>
    <t>UN</t>
  </si>
  <si>
    <t>M3</t>
  </si>
  <si>
    <t>MI</t>
  </si>
  <si>
    <t>PRELIMINARES</t>
  </si>
  <si>
    <t>Retiro de escombros hasta 3Km</t>
  </si>
  <si>
    <t>Demolición mecánica de concreto ciclópeo</t>
  </si>
  <si>
    <t>Demolición mecánica viga concreto armado</t>
  </si>
  <si>
    <t>Excavación en roca</t>
  </si>
  <si>
    <t>Explanación con retiro</t>
  </si>
  <si>
    <t>Explanación corte extendida</t>
  </si>
  <si>
    <t>Relleno compactado con material de sitio</t>
  </si>
  <si>
    <t>3,3.1,6,0</t>
  </si>
  <si>
    <t>Excavación manual con retiro hasta h=2,9m</t>
  </si>
  <si>
    <t>3.3.2.2.0</t>
  </si>
  <si>
    <t>Suministro e instalacion de tanque plastico agua poable de 1000lts.(Incluye accesorios)</t>
  </si>
  <si>
    <t>SECRETARIA DE EDUCACION</t>
  </si>
  <si>
    <t>M432</t>
  </si>
  <si>
    <t>M433</t>
  </si>
  <si>
    <t>M434</t>
  </si>
  <si>
    <t>M435</t>
  </si>
  <si>
    <t>3.3.6.3.0</t>
  </si>
  <si>
    <t>Cimentacion tipo viga de amarre, concreto 3000 psi. 0.25x0.25, Incluye acero</t>
  </si>
  <si>
    <t>Cimentacion tipo viga de amarre, concreto 3000 psi. 0.15x0.25, Incluye acero</t>
  </si>
  <si>
    <t>Cimentacion tipo zapatas en concreto de 3000 P.S.I</t>
  </si>
  <si>
    <t>Localización y replanteo topografico</t>
  </si>
  <si>
    <t>Cimentacion tipo viga de amarre, concreto 3000 psi.</t>
  </si>
  <si>
    <t>3.3.6.1.12</t>
  </si>
  <si>
    <t>M386</t>
  </si>
  <si>
    <t>M387</t>
  </si>
  <si>
    <t>M436</t>
  </si>
  <si>
    <t>M437</t>
  </si>
  <si>
    <t>M438</t>
  </si>
  <si>
    <t>M439</t>
  </si>
  <si>
    <t>M440</t>
  </si>
  <si>
    <t>M441</t>
  </si>
  <si>
    <t>M442</t>
  </si>
  <si>
    <t>M443</t>
  </si>
  <si>
    <t>M444</t>
  </si>
  <si>
    <t>M445</t>
  </si>
  <si>
    <t>M446</t>
  </si>
  <si>
    <t>M447</t>
  </si>
  <si>
    <t>M448</t>
  </si>
  <si>
    <t>M449</t>
  </si>
  <si>
    <t>M450</t>
  </si>
  <si>
    <t>M451</t>
  </si>
  <si>
    <t>M452</t>
  </si>
  <si>
    <t>Cimentacion tipo solado de limpieza concreto 1700 psi.</t>
  </si>
  <si>
    <t>Cimentacion tipo solado de limpieza concreto 1700 psi e=0,05m</t>
  </si>
  <si>
    <t>CIMIENTOS</t>
  </si>
  <si>
    <t>MOVIMIENTO DE TIERRA</t>
  </si>
  <si>
    <t>MAMPOSTERIA</t>
  </si>
  <si>
    <t>Muro ladrillo tolete común e=0.12m</t>
  </si>
  <si>
    <t>Muro ladrillo tolete común e=0.25m</t>
  </si>
  <si>
    <t>CONCRETO 3500 PSI</t>
  </si>
  <si>
    <t>M459</t>
  </si>
  <si>
    <t>M460</t>
  </si>
  <si>
    <t>M461</t>
  </si>
  <si>
    <t>PISOS Y ENCHAPES</t>
  </si>
  <si>
    <t>2</t>
  </si>
  <si>
    <t>1.1</t>
  </si>
  <si>
    <t>1.2</t>
  </si>
  <si>
    <t>2.1</t>
  </si>
  <si>
    <t>2.2</t>
  </si>
  <si>
    <t>3</t>
  </si>
  <si>
    <t>3.1</t>
  </si>
  <si>
    <t>3.2</t>
  </si>
  <si>
    <t>4</t>
  </si>
  <si>
    <t>4.1</t>
  </si>
  <si>
    <t>4.2</t>
  </si>
  <si>
    <t>5</t>
  </si>
  <si>
    <t>5.1</t>
  </si>
  <si>
    <t>5.2</t>
  </si>
  <si>
    <t>5.3</t>
  </si>
  <si>
    <t>5.4</t>
  </si>
  <si>
    <t>5.5</t>
  </si>
  <si>
    <t>5.6</t>
  </si>
  <si>
    <t>5.7</t>
  </si>
  <si>
    <t>5.8</t>
  </si>
  <si>
    <t>5.9</t>
  </si>
  <si>
    <t>5.10</t>
  </si>
  <si>
    <t>6</t>
  </si>
  <si>
    <t>6.1</t>
  </si>
  <si>
    <t>6.2</t>
  </si>
  <si>
    <t>6.3</t>
  </si>
  <si>
    <t>6.4</t>
  </si>
  <si>
    <t>7</t>
  </si>
  <si>
    <t>7.1</t>
  </si>
  <si>
    <t>7.2</t>
  </si>
  <si>
    <t>7.3</t>
  </si>
  <si>
    <t>7.4</t>
  </si>
  <si>
    <t>8</t>
  </si>
  <si>
    <t>8.1</t>
  </si>
  <si>
    <t>8.2</t>
  </si>
  <si>
    <t>9</t>
  </si>
  <si>
    <t>9.1</t>
  </si>
  <si>
    <t>9.2</t>
  </si>
  <si>
    <t>9.3</t>
  </si>
  <si>
    <t>10</t>
  </si>
  <si>
    <t>10.1</t>
  </si>
  <si>
    <t>10.2</t>
  </si>
  <si>
    <t>10.3</t>
  </si>
  <si>
    <t>11</t>
  </si>
  <si>
    <t>11.1</t>
  </si>
  <si>
    <t>11.2</t>
  </si>
  <si>
    <t>12</t>
  </si>
  <si>
    <t>12.1</t>
  </si>
  <si>
    <t>Demolición muros e-0.15m, con retiro</t>
  </si>
  <si>
    <t>Construcción de Alfajía en concreto 3000 psi, e= 0.15x0.25 incluye acero de refuerzo de 60000 p.s.i (2ø3/8" refuerzo y e=ø1/4" c. 0,20 m)</t>
  </si>
  <si>
    <t>Suministro de Acero de refuerzo de 60000 p.s.i</t>
  </si>
  <si>
    <t>Construcción de Dintel en concreto 0.15x0.12m, incl. Acero</t>
  </si>
  <si>
    <t>PAÑETES E IMPERMEABILIZACION</t>
  </si>
  <si>
    <t>DEPARTAMENTO DEL HUILA</t>
  </si>
  <si>
    <t>9.4</t>
  </si>
  <si>
    <t>DESCRIPCION Y/O UBICACIÓN</t>
  </si>
  <si>
    <t>Cantidad</t>
  </si>
  <si>
    <t>Subtotal</t>
  </si>
  <si>
    <t>Total</t>
  </si>
  <si>
    <t>Largo (m)</t>
  </si>
  <si>
    <t>Ancho(m)</t>
  </si>
  <si>
    <t>Alto(m)</t>
  </si>
  <si>
    <t>Espesor Promedio(m)</t>
  </si>
  <si>
    <t>M455</t>
  </si>
  <si>
    <t>M456</t>
  </si>
  <si>
    <t>M457</t>
  </si>
  <si>
    <t>M458</t>
  </si>
  <si>
    <t>M462</t>
  </si>
  <si>
    <t>M463</t>
  </si>
  <si>
    <t>M464</t>
  </si>
  <si>
    <t>VIAJE</t>
  </si>
  <si>
    <t>17 APARATOS Y MUEBLES ESPECIALES</t>
  </si>
  <si>
    <t>M130</t>
  </si>
  <si>
    <t>Suministro e Instalación de Flanche  remate  cubierta</t>
  </si>
  <si>
    <t>Suministro e Instalación de Piso en granito pulido y brillado</t>
  </si>
  <si>
    <t>Suministro e Instalación de Guardaescoba en cerámica tráfico #5, tipo granilla</t>
  </si>
  <si>
    <t>Suministro e Instalación de Luceta metálica en lamina cal. 18-tubo cuadrado 1"</t>
  </si>
  <si>
    <t>Aseo final de obra</t>
  </si>
  <si>
    <t>Suministro e Instalación de Salida bifásica</t>
  </si>
  <si>
    <t>Suministro e Instalación de Salida toma corriente doble 110v</t>
  </si>
  <si>
    <t>Suministro e instalación de Puesta a tierra de tablero de distribución, polo a tierra, varilla c. W. 2,40 ml</t>
  </si>
  <si>
    <t>Suministro y Aplicación de Alistado pendientado en mortero para placa</t>
  </si>
  <si>
    <t>Suministro y Aplicación de Pañete impermeabilizado 1:4</t>
  </si>
  <si>
    <t>Suministro e Impermeabilización manto zetal   600 terraza</t>
  </si>
  <si>
    <t>Suministro e instalación de cielo raso blanco en PVC. (El gravado o detalle del material esta sujeto a aprobación del supervisor).</t>
  </si>
  <si>
    <t>CIELO RASO PVC 10 MM X 6 MTS BLANCO</t>
  </si>
  <si>
    <t>ANGULO GALVANIZADO PARA PVC</t>
  </si>
  <si>
    <t>OMEGA PARA PVC</t>
  </si>
  <si>
    <t>VIGUETA PARA PVC</t>
  </si>
  <si>
    <t>TORNILLO ESTRUCTURAL AUTOPERFORANTE CABEZA PLANA DE 6X1</t>
  </si>
  <si>
    <t>M</t>
  </si>
  <si>
    <t>Elaboró:</t>
  </si>
  <si>
    <t>M408</t>
  </si>
  <si>
    <t>M409</t>
  </si>
  <si>
    <t>M465</t>
  </si>
  <si>
    <t>M466</t>
  </si>
  <si>
    <t>M467</t>
  </si>
  <si>
    <t>M468</t>
  </si>
  <si>
    <t>M469</t>
  </si>
  <si>
    <t>M470</t>
  </si>
  <si>
    <t>M471</t>
  </si>
  <si>
    <t>M472</t>
  </si>
  <si>
    <t>M473</t>
  </si>
  <si>
    <t>M474</t>
  </si>
  <si>
    <t>M475</t>
  </si>
  <si>
    <t>M476</t>
  </si>
  <si>
    <t>M477</t>
  </si>
  <si>
    <t>M478</t>
  </si>
  <si>
    <t>M479</t>
  </si>
  <si>
    <t>M480</t>
  </si>
  <si>
    <t>M481</t>
  </si>
  <si>
    <t>M482</t>
  </si>
  <si>
    <t>M483</t>
  </si>
  <si>
    <t>M484</t>
  </si>
  <si>
    <t>M485</t>
  </si>
  <si>
    <t>M486</t>
  </si>
  <si>
    <t>M487</t>
  </si>
  <si>
    <t>M488</t>
  </si>
  <si>
    <t>M489</t>
  </si>
  <si>
    <t>M490</t>
  </si>
  <si>
    <t>M491</t>
  </si>
  <si>
    <t>M492</t>
  </si>
  <si>
    <t>M493</t>
  </si>
  <si>
    <t>M494</t>
  </si>
  <si>
    <t>M495</t>
  </si>
  <si>
    <t>M496</t>
  </si>
  <si>
    <t>M497</t>
  </si>
  <si>
    <t>M498</t>
  </si>
  <si>
    <t>M499</t>
  </si>
  <si>
    <t>M500</t>
  </si>
  <si>
    <t>M501</t>
  </si>
  <si>
    <t>M502</t>
  </si>
  <si>
    <t>M503</t>
  </si>
  <si>
    <t>M504</t>
  </si>
  <si>
    <t>M505</t>
  </si>
  <si>
    <t>M506</t>
  </si>
  <si>
    <t>M507</t>
  </si>
  <si>
    <t>M508</t>
  </si>
  <si>
    <t>M509</t>
  </si>
  <si>
    <t>M510</t>
  </si>
  <si>
    <t>M511</t>
  </si>
  <si>
    <t>M512</t>
  </si>
  <si>
    <t>M513</t>
  </si>
  <si>
    <t>M514</t>
  </si>
  <si>
    <t>M515</t>
  </si>
  <si>
    <t>Suministro e Instalación de Tablero de automáticos 12 circuitos.Incluye Tacos.</t>
  </si>
  <si>
    <t>H</t>
  </si>
  <si>
    <t>GR</t>
  </si>
  <si>
    <t>M516</t>
  </si>
  <si>
    <t>M517</t>
  </si>
  <si>
    <t>M518</t>
  </si>
  <si>
    <t>M519</t>
  </si>
  <si>
    <t>M520</t>
  </si>
  <si>
    <t>M521</t>
  </si>
  <si>
    <t>M522</t>
  </si>
  <si>
    <t>M523</t>
  </si>
  <si>
    <t>M524</t>
  </si>
  <si>
    <t>M525</t>
  </si>
  <si>
    <t>M526</t>
  </si>
  <si>
    <t>M527</t>
  </si>
  <si>
    <t>M528</t>
  </si>
  <si>
    <t>M529</t>
  </si>
  <si>
    <t>M530</t>
  </si>
  <si>
    <t>M531</t>
  </si>
  <si>
    <t>M532</t>
  </si>
  <si>
    <t>M533</t>
  </si>
  <si>
    <t>M534</t>
  </si>
  <si>
    <t>M535</t>
  </si>
  <si>
    <t>M536</t>
  </si>
  <si>
    <t>M537</t>
  </si>
  <si>
    <t>M538</t>
  </si>
  <si>
    <t>M539</t>
  </si>
  <si>
    <t>M540</t>
  </si>
  <si>
    <t>M541</t>
  </si>
  <si>
    <t>M542</t>
  </si>
  <si>
    <t>M543</t>
  </si>
  <si>
    <t>M544</t>
  </si>
  <si>
    <t>M545</t>
  </si>
  <si>
    <t>M546</t>
  </si>
  <si>
    <t>M547</t>
  </si>
  <si>
    <t>Red electrica en tuberia pvc de 1/2", incluye 2 No 12 , para
luminarias</t>
  </si>
  <si>
    <t>Instalacion salida interruptor doble 110 V</t>
  </si>
  <si>
    <t>Suministro e instalación de Cubierta en teja con trapecios, valles h=35mm  cal.28, color, 1080 mm ancho total, incluye tornillos fijadores.</t>
  </si>
  <si>
    <t>Suministro y Aplicación de Pañete muros 1:4; incluye filo y dilataciones</t>
  </si>
  <si>
    <t>Acabado boca puerta en concreto</t>
  </si>
  <si>
    <t>Area de trabajo</t>
  </si>
  <si>
    <t>SUBTOTAL COSTOS INDIRECTOS</t>
  </si>
  <si>
    <t>Desmonte de ventanas, ventana-rejas con marco.</t>
  </si>
  <si>
    <t>Suministro e instalación de cerca en lona verde h=2.10 m</t>
  </si>
  <si>
    <t>Instalación de Canal en lámina galvanizada cal. 22; ds=50</t>
  </si>
  <si>
    <t>ALAMBRE DE COBRE# 10 THWN</t>
  </si>
  <si>
    <t>ALAMBRE DE COBRE# 14 THWN</t>
  </si>
  <si>
    <t>CURVA PVC DE 1/2"</t>
  </si>
  <si>
    <t>CINTA AISLANTE SCOTCH 700 3M 3/4" X 20 MTS</t>
  </si>
  <si>
    <t>LIMPIADOR PVC  (12 0NZ)</t>
  </si>
  <si>
    <t>[  ML]  V/r. COSTO DIRECTO =</t>
  </si>
  <si>
    <t>ALAMBRE DE COBRE# 12 THWN</t>
  </si>
  <si>
    <t>CAJA PLASTICA 2X4 5800</t>
  </si>
  <si>
    <t>INTERRRUPTOR DOBLE</t>
  </si>
  <si>
    <t>Suministro e Instalación de luminaria panel LED de 0.6x0.6 incluye conectores de resorte cinta, accesorios de fijaciòn y soporte, instalado según reglamento NTC 2050</t>
  </si>
  <si>
    <t>LAMPARA LED DE 40W</t>
  </si>
  <si>
    <t>CAJA CUADRADA DE SOPORTE PARA LAMPARA</t>
  </si>
  <si>
    <t>TUBO CONDUIT EMT  1/2"</t>
  </si>
  <si>
    <t>CAPUCHON 3M</t>
  </si>
  <si>
    <t>CURVA EMT DE 1/2"</t>
  </si>
  <si>
    <t>UNION EMT 1/2"</t>
  </si>
  <si>
    <t>CONECTOR EMT 1/2"</t>
  </si>
  <si>
    <t>Suministro e Instalación de Acometida eléctrica  bifasica trifilar</t>
  </si>
  <si>
    <t>cable cobre THW 8 AWG</t>
  </si>
  <si>
    <t>cable cobre THW 12 AWG</t>
  </si>
  <si>
    <t>Cable negro bifasico 3 x 8</t>
  </si>
  <si>
    <t>Caja cal. 20 para contador bifasico</t>
  </si>
  <si>
    <t xml:space="preserve">Contador bifasico </t>
  </si>
  <si>
    <t>CUBIERTA EN TEJA CON TRAPECIOS, 
VALLES H=35MM  CAL.28, COLOR, 1080 MM
 ANCHO TOTAL, INCLUYE TORNILLOS 
FIJADORES</t>
  </si>
  <si>
    <t>Acero Fy=2,400 Kg/cm2</t>
  </si>
  <si>
    <t>Acero Fy=4,200 kg/cm2</t>
  </si>
  <si>
    <t>Acido Muriatico</t>
  </si>
  <si>
    <t>amarres teja de zinc</t>
  </si>
  <si>
    <t>andamio tubular. 1.5 x 1.5</t>
  </si>
  <si>
    <t>ángulo 1/8 "x 1½"</t>
  </si>
  <si>
    <t>ángulo l/8"xl"</t>
  </si>
  <si>
    <t>ángulo 1/8 "x3/4</t>
  </si>
  <si>
    <t>angulo 2 x  1/8"</t>
  </si>
  <si>
    <t>angulo 1 1/2 x 3/16</t>
  </si>
  <si>
    <t>angulo 1 1/4 x 1/8</t>
  </si>
  <si>
    <t>angulo de aluminio  de 1" x 3/4"</t>
  </si>
  <si>
    <t>angulo de aluminio  de 1" x 3/4" blanco</t>
  </si>
  <si>
    <t>antisol blanco</t>
  </si>
  <si>
    <t xml:space="preserve">anticorrosivo </t>
  </si>
  <si>
    <t>alambre desnudo awg 02</t>
  </si>
  <si>
    <t>alambre de cobre # 8 awg</t>
  </si>
  <si>
    <t>alambre de cobre # 10 awg</t>
  </si>
  <si>
    <t>alambre de cobre # 12 awg</t>
  </si>
  <si>
    <t>alambre de cobre # 14 awg</t>
  </si>
  <si>
    <t>arena</t>
  </si>
  <si>
    <t>arena de reboque</t>
  </si>
  <si>
    <t>arandela cuadrada 4"x4" x5/8"</t>
  </si>
  <si>
    <t>aislador de suspension 6"</t>
  </si>
  <si>
    <t>aislador tensor 3½" 54-1</t>
  </si>
  <si>
    <t>ayudante</t>
  </si>
  <si>
    <t>baldosin de cemento</t>
  </si>
  <si>
    <t>baldosin duraker 20x20</t>
  </si>
  <si>
    <t>baldosin granito alfa  30x30 villa de leyva</t>
  </si>
  <si>
    <t>baldosin granito alfa  30x30 blanco huila</t>
  </si>
  <si>
    <t>barniz</t>
  </si>
  <si>
    <t>barrotes en aluminio</t>
  </si>
  <si>
    <t>bisagra de 2"x2"</t>
  </si>
  <si>
    <t>bisagra  de 3" x 3"</t>
  </si>
  <si>
    <t>blanco de zinc</t>
  </si>
  <si>
    <t>bloque de cemento 12x20x40</t>
  </si>
  <si>
    <t>bloque hueco no.4  10x20x30</t>
  </si>
  <si>
    <t>bloque hueco no.5  12x20x30</t>
  </si>
  <si>
    <t>bloque split 0.20m</t>
  </si>
  <si>
    <t>bloque tipo calado en gres</t>
  </si>
  <si>
    <t>breaker de 15-40 amp.</t>
  </si>
  <si>
    <t>caballete upvc</t>
  </si>
  <si>
    <t>caballete sup. termoacustic</t>
  </si>
  <si>
    <t>caballete termoacustic (2.0 x 0.70)</t>
  </si>
  <si>
    <t>caballete limatesatermoacustic (2.0 x 0.70)</t>
  </si>
  <si>
    <t>caja plastica 2x4 (5800)</t>
  </si>
  <si>
    <t>caja plastica octagonal</t>
  </si>
  <si>
    <t>caja electrica metalica de 2 circuitos</t>
  </si>
  <si>
    <t>cable de aluminio acsr 2"</t>
  </si>
  <si>
    <t>cable cu aislado thwn no 2</t>
  </si>
  <si>
    <t>cable cu aislado thwn no 4</t>
  </si>
  <si>
    <t>cable no. 14  libre de halogeno</t>
  </si>
  <si>
    <t>cable no. 12  libre de halogeno</t>
  </si>
  <si>
    <t>cable no. 10  libre de halogeno</t>
  </si>
  <si>
    <t>cable no. 8 libre de halogeno</t>
  </si>
  <si>
    <t>cable negro concentrico 2x8</t>
  </si>
  <si>
    <t>canaleta  90 eternit 4,5 m</t>
  </si>
  <si>
    <t>canaleta  90 eternit 9,0 m</t>
  </si>
  <si>
    <t>canaleta  43 acesco</t>
  </si>
  <si>
    <t>cable extra resistente 1/4"</t>
  </si>
  <si>
    <t>caja para contador monofasico</t>
  </si>
  <si>
    <t>camilla mad. formaleta (20 dias)</t>
  </si>
  <si>
    <t>carburo</t>
  </si>
  <si>
    <t>cargador 1.5 y d3</t>
  </si>
  <si>
    <t>cedro caqueta</t>
  </si>
  <si>
    <t>cemento blanco</t>
  </si>
  <si>
    <t>cemento gris</t>
  </si>
  <si>
    <t>cercha metalica formaleta (20 dias)</t>
  </si>
  <si>
    <t>chazo y tornillo</t>
  </si>
  <si>
    <t xml:space="preserve">cheque de bronce 1/2" </t>
  </si>
  <si>
    <t>cinta aislante scotch 700 3m 3/4" x 20mts</t>
  </si>
  <si>
    <t>cinta sika pvc v=15 cm</t>
  </si>
  <si>
    <t>cinta teflon</t>
  </si>
  <si>
    <t>codo 2" x90 cxc sanit.</t>
  </si>
  <si>
    <t>codo 3" x90 cxc sanit.</t>
  </si>
  <si>
    <t>codo 4" x90 cxc sanit .</t>
  </si>
  <si>
    <t>codo presión pvc 1/2"</t>
  </si>
  <si>
    <t>color mineral</t>
  </si>
  <si>
    <t>compresor hidraulico 1 martillo</t>
  </si>
  <si>
    <t>compresor hidraulico 2 martillo</t>
  </si>
  <si>
    <t>conectores</t>
  </si>
  <si>
    <t>concreto de 3000 psi</t>
  </si>
  <si>
    <t>concreto de 2500 psi</t>
  </si>
  <si>
    <t>collarin 2 salidas 6" - 8"</t>
  </si>
  <si>
    <t>collarin transformador 6" - 8"</t>
  </si>
  <si>
    <t>coraza de pintuco</t>
  </si>
  <si>
    <t>contador monofasico bifilar 15-60amp.120v</t>
  </si>
  <si>
    <t>conduleta de 3/4"</t>
  </si>
  <si>
    <t>conduleta de 1"</t>
  </si>
  <si>
    <t>cruceta metalica de 2mts 2 1/22x3/16"</t>
  </si>
  <si>
    <t>cruceta larga formaleta (20 dias)</t>
  </si>
  <si>
    <t>cruceta corta formaltea (20 dias)</t>
  </si>
  <si>
    <t>cordón detonante ii 12 gm</t>
  </si>
  <si>
    <t>curva pvc 1/2"</t>
  </si>
  <si>
    <t>curva emt 1/2"</t>
  </si>
  <si>
    <t>curva emt 3/4"</t>
  </si>
  <si>
    <t>curva emt 1"</t>
  </si>
  <si>
    <t>cristalblock</t>
  </si>
  <si>
    <t>cerco de madera ( 5x10)</t>
  </si>
  <si>
    <t>esparragos 5/8" x 10"</t>
  </si>
  <si>
    <t>dilatación de pvc</t>
  </si>
  <si>
    <t>diagonal angulo 0.68 cms</t>
  </si>
  <si>
    <t>dilatación de vidrio</t>
  </si>
  <si>
    <t>dilatacion en cobre</t>
  </si>
  <si>
    <t>dinamita indugil plus</t>
  </si>
  <si>
    <t>disolvente thinner</t>
  </si>
  <si>
    <t>dispensador de jabón acero inox y vidrio</t>
  </si>
  <si>
    <t>dispensador de papel en acero inoxidable</t>
  </si>
  <si>
    <t>dobladora de acero</t>
  </si>
  <si>
    <t>ducha sencilla veneciana</t>
  </si>
  <si>
    <t>equipo de topografia</t>
  </si>
  <si>
    <t>equipo eléctrico soldadura</t>
  </si>
  <si>
    <t>equipo a gas</t>
  </si>
  <si>
    <t xml:space="preserve">esmalte - pintura </t>
  </si>
  <si>
    <t>espejo 3 mm</t>
  </si>
  <si>
    <t>esterilla</t>
  </si>
  <si>
    <t>estopa</t>
  </si>
  <si>
    <t>estuco</t>
  </si>
  <si>
    <t>estufa industrial de 4 puestos en acero inox</t>
  </si>
  <si>
    <t>fibra de polipropileno (h=2,0m)</t>
  </si>
  <si>
    <t>formaleta madera</t>
  </si>
  <si>
    <t>formaleta para placa (20 dias)</t>
  </si>
  <si>
    <t>formaleta met.junta de placa machimbreada (dia)</t>
  </si>
  <si>
    <t>fulminante</t>
  </si>
  <si>
    <t>fluxometro sloan acuaval(260,000+iva)</t>
  </si>
  <si>
    <t>grama para jardín</t>
  </si>
  <si>
    <t>gancho para tejas</t>
  </si>
  <si>
    <t>graniplast</t>
  </si>
  <si>
    <t>granito #2 (blanco)              25 kg</t>
  </si>
  <si>
    <t>granito #2 (negro);                  25 kg</t>
  </si>
  <si>
    <t>granito #3</t>
  </si>
  <si>
    <t>gravilla #2</t>
  </si>
  <si>
    <t>gravilla de planta tm 3/4"</t>
  </si>
  <si>
    <t>gravilla de rio</t>
  </si>
  <si>
    <t>grapa operar caliente</t>
  </si>
  <si>
    <t>grapa coper weld cobre</t>
  </si>
  <si>
    <t>grapa tensora</t>
  </si>
  <si>
    <t>griferia lavaplatos</t>
  </si>
  <si>
    <t>guadua sobrebasa</t>
  </si>
  <si>
    <t>guarda luz mediacaña</t>
  </si>
  <si>
    <t>guardaescoba baldosín granito alfa</t>
  </si>
  <si>
    <t>guardaescoba baldosín de cemento</t>
  </si>
  <si>
    <t>grapa de retension/pistola 13200</t>
  </si>
  <si>
    <t>herramienta menor</t>
  </si>
  <si>
    <t>hidrosolda</t>
  </si>
  <si>
    <t>hilaza</t>
  </si>
  <si>
    <t>igas gris</t>
  </si>
  <si>
    <t>imprimante</t>
  </si>
  <si>
    <t>implemento de aseo</t>
  </si>
  <si>
    <t>interruptor sencillo</t>
  </si>
  <si>
    <t>interruptor triple</t>
  </si>
  <si>
    <t>interruptor no automatico de 10-100 amp</t>
  </si>
  <si>
    <t>interruptor termomagnetico de 15 amp</t>
  </si>
  <si>
    <t>juego de boquillas de 1/2"</t>
  </si>
  <si>
    <t>juego incrustaciones ( 4 piezas blanco)</t>
  </si>
  <si>
    <t>laca</t>
  </si>
  <si>
    <t>ladrillo prensado</t>
  </si>
  <si>
    <t>ladrillo tolete rejilla</t>
  </si>
  <si>
    <t xml:space="preserve">ladrillo prensado macizo </t>
  </si>
  <si>
    <t xml:space="preserve">ladrillo semiprensado </t>
  </si>
  <si>
    <t>ladrillo tolete comun (25x12x7)</t>
  </si>
  <si>
    <t>lamina anolok corrugada</t>
  </si>
  <si>
    <t>lamina c.r cal.18 1.22x2.44 mt</t>
  </si>
  <si>
    <t>lamina celotex hhf-154</t>
  </si>
  <si>
    <t>lamina en dry wall</t>
  </si>
  <si>
    <t>lamina fiverplack</t>
  </si>
  <si>
    <t>lamina fiberglass</t>
  </si>
  <si>
    <t>lamina galvanizada cal. 20</t>
  </si>
  <si>
    <t>lampara. slim line 2x48</t>
  </si>
  <si>
    <t>lampara slim line 2x96</t>
  </si>
  <si>
    <t>lavamanos blanco corona</t>
  </si>
  <si>
    <t>lija pliego 9"xll"</t>
  </si>
  <si>
    <t>limatesa termoacustic (2.00 x 0.70)</t>
  </si>
  <si>
    <t>limahoya (2,00*0,70)</t>
  </si>
  <si>
    <t>limpiador pvc (12 onz)</t>
  </si>
  <si>
    <t>llave de 1/2" cromada</t>
  </si>
  <si>
    <t>lona verde</t>
  </si>
  <si>
    <t>malla de gallinero 1"</t>
  </si>
  <si>
    <t>malla electrosoldada d163</t>
  </si>
  <si>
    <t>malla eslabonada galv. cal. 10</t>
  </si>
  <si>
    <t>manto asfaltico</t>
  </si>
  <si>
    <t>manto fiberglass</t>
  </si>
  <si>
    <t>marmolina</t>
  </si>
  <si>
    <t>material para anclajes</t>
  </si>
  <si>
    <t>merulex inmunizante</t>
  </si>
  <si>
    <t>mezcladora</t>
  </si>
  <si>
    <t>meson lavamanos en marmol nal.(placa entera)</t>
  </si>
  <si>
    <t>mineral rojo</t>
  </si>
  <si>
    <t>niple 1/2"x 2 1/2" h.g.</t>
  </si>
  <si>
    <t>niple galvanizado 1/2" x 6"</t>
  </si>
  <si>
    <t>oficial</t>
  </si>
  <si>
    <t>tubo 1" cuadrado</t>
  </si>
  <si>
    <t>paral met. formaleta (20 dias)</t>
  </si>
  <si>
    <t>portacandado negro</t>
  </si>
  <si>
    <t>pasador para puerta</t>
  </si>
  <si>
    <t>pegaenchape</t>
  </si>
  <si>
    <t>perfil aluminio anod izado</t>
  </si>
  <si>
    <t>perfil metalico cal. 18 3"x11/2"</t>
  </si>
  <si>
    <t>perfileria chicago matellic</t>
  </si>
  <si>
    <t>perfil acesco cal. 16 0.15x0.05</t>
  </si>
  <si>
    <t>perfil acesco cal. 18 8x4 cm</t>
  </si>
  <si>
    <t>perfil acesco  galv.pag c 160x60mm-1.5mm</t>
  </si>
  <si>
    <t>perfil acesco  phr c 355x110-2,0mm</t>
  </si>
  <si>
    <t>perno de 5/8"</t>
  </si>
  <si>
    <t>perno maquina de 1/2" x 1½"</t>
  </si>
  <si>
    <t>perno carriaje de 5/8" x 1½"</t>
  </si>
  <si>
    <t>piedra zonga y/o media zonga(6"-10")</t>
  </si>
  <si>
    <t>piedra para filtro (1"-4")</t>
  </si>
  <si>
    <t>piola gruesa rollo 50 ml</t>
  </si>
  <si>
    <t>pintura bituminosa de aluminio</t>
  </si>
  <si>
    <t>pirlán de aluminio</t>
  </si>
  <si>
    <t>pirlan de cobre</t>
  </si>
  <si>
    <t>plafon para bombillo</t>
  </si>
  <si>
    <t>plantas ornamentales 4 especies</t>
  </si>
  <si>
    <t>plastiment bv-4 0  ( plastif icante)</t>
  </si>
  <si>
    <t>platina. 1/4 "xi"</t>
  </si>
  <si>
    <t>platina 3/16"x4"</t>
  </si>
  <si>
    <t>platína de acero para fijación</t>
  </si>
  <si>
    <t>polin de madera (5x5)</t>
  </si>
  <si>
    <t>polisec</t>
  </si>
  <si>
    <t>proyector de mercurio halógeno 400w</t>
  </si>
  <si>
    <t>proyector reflector de sodio rra 250w</t>
  </si>
  <si>
    <t>prensahilo 6"</t>
  </si>
  <si>
    <t>pulidora con piedra o disco</t>
  </si>
  <si>
    <t>pulidora manual</t>
  </si>
  <si>
    <t>pulidora + operario</t>
  </si>
  <si>
    <t>puntilla 1 1/2" a 3"</t>
  </si>
  <si>
    <t>puntilla 1 1/2" a 3" de acero</t>
  </si>
  <si>
    <t>recebo</t>
  </si>
  <si>
    <t>registro de paso directo 1"</t>
  </si>
  <si>
    <t xml:space="preserve">registro de bola 1/2" </t>
  </si>
  <si>
    <t>regla vibradora</t>
  </si>
  <si>
    <t>rejilla cupula 4"'x2" aluminio</t>
  </si>
  <si>
    <t>retroexcavadora jd - 510</t>
  </si>
  <si>
    <t>sanitario para fluxometro</t>
  </si>
  <si>
    <t>sanitario royal</t>
  </si>
  <si>
    <t>sanitario blanco</t>
  </si>
  <si>
    <t>sardinel prefabricado concr.33cc' 10x45</t>
  </si>
  <si>
    <t>segueta sin marco</t>
  </si>
  <si>
    <t>sellador eterna</t>
  </si>
  <si>
    <t>separador formaleta (20 dias)</t>
  </si>
  <si>
    <t>sifón 3" gress</t>
  </si>
  <si>
    <t>sifón 4" gres 5</t>
  </si>
  <si>
    <t>sika -'. (laperreíiil izante)</t>
  </si>
  <si>
    <t>si ka trans párente  3 kg)</t>
  </si>
  <si>
    <t>sika 1</t>
  </si>
  <si>
    <t>silicona</t>
  </si>
  <si>
    <t>silicona antihongo transparente 11 oz.</t>
  </si>
  <si>
    <t>soldadura 1/8" :-metal</t>
  </si>
  <si>
    <t>soldadura pvc [1/4 gal . )</t>
  </si>
  <si>
    <t>soldadura westar-oc 5013x1/8</t>
  </si>
  <si>
    <t>steel-deck a=0.90 o corpaloza cal. 20</t>
  </si>
  <si>
    <t>tabla (0,025x0,25x3,0)</t>
  </si>
  <si>
    <t>tablero de 18 ctos</t>
  </si>
  <si>
    <t>tablero de 12 ctos</t>
  </si>
  <si>
    <t>tablero de 8 ctos</t>
  </si>
  <si>
    <t>tablero de  4 ctos</t>
  </si>
  <si>
    <t>tablero de madera :.0.70 x 1.40 (camilla)</t>
  </si>
  <si>
    <t>tableta. 20x25, euro-cerámica</t>
  </si>
  <si>
    <t>tableta alfa 0 . 3 0x c . 3 0</t>
  </si>
  <si>
    <t>tableta cerámica</t>
  </si>
  <si>
    <t>tableta ceramica tipo granilla</t>
  </si>
  <si>
    <t>tableta de marmol</t>
  </si>
  <si>
    <t>tableta de gres</t>
  </si>
  <si>
    <t>tablilla cieloraso vetiado</t>
  </si>
  <si>
    <t>tablilla piso machiembrado abarco</t>
  </si>
  <si>
    <t>tablón  de gres alfa 33x33</t>
  </si>
  <si>
    <t>tablón liso 25x25 cucuta</t>
  </si>
  <si>
    <t>tablón liso 33x33 cucuta</t>
  </si>
  <si>
    <t>taco metalico</t>
  </si>
  <si>
    <t>tanque ajover 500 lts, incluye accesorios</t>
  </si>
  <si>
    <t>tanque ajover 1000 lts, incluye accesorios</t>
  </si>
  <si>
    <t>tapete dalton</t>
  </si>
  <si>
    <t>tee pvc 1/2 presion</t>
  </si>
  <si>
    <t>teja a.c. nc.4</t>
  </si>
  <si>
    <t>teja arquitect. acesco</t>
  </si>
  <si>
    <t>teja claraboya a.c. no . 4</t>
  </si>
  <si>
    <t>teja de zinc cal 28</t>
  </si>
  <si>
    <t>teja supertermoacustica</t>
  </si>
  <si>
    <t>teja upvc</t>
  </si>
  <si>
    <t>teja de barro</t>
  </si>
  <si>
    <t>teja de zinc cal 33</t>
  </si>
  <si>
    <t>teja master 1000</t>
  </si>
  <si>
    <t>terminal contra muro</t>
  </si>
  <si>
    <t>terminal sobre muro</t>
  </si>
  <si>
    <t>tierra negra</t>
  </si>
  <si>
    <t>toma bifásica</t>
  </si>
  <si>
    <t>toma corriente doble</t>
  </si>
  <si>
    <t>toma corriente doble gfci</t>
  </si>
  <si>
    <t>toma corriente doble naranja tipo levinton</t>
  </si>
  <si>
    <t>toma corriente proteccion de fuga a tierra gfci</t>
  </si>
  <si>
    <t>tornillo autoperforante ajover</t>
  </si>
  <si>
    <t>tornillo c-90 con acce, caballete canaleta 90</t>
  </si>
  <si>
    <t>tornillo fijador de ala c-90 con acce, canaleta 90</t>
  </si>
  <si>
    <t>tornillo para madera 2"x12"</t>
  </si>
  <si>
    <t>tornillo fijo ala</t>
  </si>
  <si>
    <t>triplex 4mm</t>
  </si>
  <si>
    <t>tranformador trifasico 30 kva</t>
  </si>
  <si>
    <t>tuberia de gres 3"</t>
  </si>
  <si>
    <t>tubería de gres 4"</t>
  </si>
  <si>
    <t>tuberia galvanizada de 2"</t>
  </si>
  <si>
    <t>tuberia galvanizada de 1"</t>
  </si>
  <si>
    <t>tubería presion pvc 1" rde 21</t>
  </si>
  <si>
    <t>tubería presion pvc ½" rde 13.5</t>
  </si>
  <si>
    <t>tubería presion pvc 3/4" rde 21</t>
  </si>
  <si>
    <t>tubería sanitaria pvc 2"</t>
  </si>
  <si>
    <t>tubería sanitaria pvc 3"</t>
  </si>
  <si>
    <t>tubería sanitaria pvc 4"</t>
  </si>
  <si>
    <t>tubería sanitaria pvc 6"</t>
  </si>
  <si>
    <t>tuberia ventilacion- a.ll. pvc 2"</t>
  </si>
  <si>
    <t>tuberia ventilacion- a.ll. pvc 3"</t>
  </si>
  <si>
    <t>tubo 1 1/2" aguas negras</t>
  </si>
  <si>
    <t>tubo 2" aguas .negras</t>
  </si>
  <si>
    <t>tubo conduit pvc 1"</t>
  </si>
  <si>
    <t>tubo conduit pvc 1/2" pesado</t>
  </si>
  <si>
    <t>tubo conduit emt 1/2" pesado</t>
  </si>
  <si>
    <t>tubo conduit emt 3/4" pesado</t>
  </si>
  <si>
    <t>tubo conduit emt 1" pesado</t>
  </si>
  <si>
    <t>tubo galvanizado ½"</t>
  </si>
  <si>
    <t>tubo galvanizado de 3/4"</t>
  </si>
  <si>
    <t>tubo metalic: 2" cal.14</t>
  </si>
  <si>
    <t>tubo me talico 3/4" cal.14</t>
  </si>
  <si>
    <t>tubo cuadrado de 1" cal 18"</t>
  </si>
  <si>
    <t>tuerca de ojo alargada fund</t>
  </si>
  <si>
    <t>universal hg 1"</t>
  </si>
  <si>
    <t>universal hg 1/2"</t>
  </si>
  <si>
    <t>universal pvc 1/2"</t>
  </si>
  <si>
    <t>union pvc sanitaria de 2"</t>
  </si>
  <si>
    <t>union pvc sanitaria de 3"</t>
  </si>
  <si>
    <t>union pvc sanitaria de 4"</t>
  </si>
  <si>
    <t>union pvc sanitaria de 6"</t>
  </si>
  <si>
    <t>union emt conduit de 1/2"</t>
  </si>
  <si>
    <t>union emt conduit de 3/4"</t>
  </si>
  <si>
    <t>union emt conduit de 1"</t>
  </si>
  <si>
    <t>urea 50kg</t>
  </si>
  <si>
    <t>vara clavo</t>
  </si>
  <si>
    <t>válvula red white 1/2"</t>
  </si>
  <si>
    <t>varilla cooper well 2.4 de 1/2"</t>
  </si>
  <si>
    <t>varilla de anclaje de 1.50 mts 5/8</t>
  </si>
  <si>
    <t>varillon esqueleto 1" x 2" (2,5 x 5,0 cm)</t>
  </si>
  <si>
    <t>varilla cw cobre 1.50 m</t>
  </si>
  <si>
    <t>vibrador de concreto eléctrico/gasolina</t>
  </si>
  <si>
    <t>vibrocompactador manual (rana 80-100 kg)</t>
  </si>
  <si>
    <t>vidrio 4 mm</t>
  </si>
  <si>
    <t>vidrio bronce 4 mm</t>
  </si>
  <si>
    <t>vidrio bronce 5 mm</t>
  </si>
  <si>
    <t>vidrio bronce 6 mm</t>
  </si>
  <si>
    <t>viniltex</t>
  </si>
  <si>
    <t>vigueta de concreto</t>
  </si>
  <si>
    <t>volqueta 5 m3</t>
  </si>
  <si>
    <t xml:space="preserve">volqueta 5 m3 </t>
  </si>
  <si>
    <t>wash primer (1/4gal.)</t>
  </si>
  <si>
    <t>wing aluminio</t>
  </si>
  <si>
    <t>yeso</t>
  </si>
  <si>
    <t xml:space="preserve">válvulas 10" de compuerta elástica- extremos lisos y junta rápida </t>
  </si>
  <si>
    <t>filtros de tamiz desmontable paso en y * 10"</t>
  </si>
  <si>
    <t>tubo pvc 10" rde 21</t>
  </si>
  <si>
    <t>tee hd de 10"*10"</t>
  </si>
  <si>
    <t>codo hd de 10"*10"</t>
  </si>
  <si>
    <t>uniones rapidas pvc de 10"*10"</t>
  </si>
  <si>
    <t xml:space="preserve">válvulas 8" de compuerta elástica- extremos lisos y junta rápida </t>
  </si>
  <si>
    <t>filtros de tamiz desmontable paso en y * 8"</t>
  </si>
  <si>
    <t>medidor agua macromedidor tipo woltman medidor de agua 10p</t>
  </si>
  <si>
    <t>tubo pvd 8" rde 21</t>
  </si>
  <si>
    <t>tee hd de 8"*8"</t>
  </si>
  <si>
    <t>codo hd de 8"*8"</t>
  </si>
  <si>
    <t>uniones rapidas pvc de 8"*8"</t>
  </si>
  <si>
    <t>aro tapa para alcantarillado</t>
  </si>
  <si>
    <t>escalera-pasos hierro 3/4"</t>
  </si>
  <si>
    <t>tuberia pvc rde 21 de 1/2"</t>
  </si>
  <si>
    <t>codo presion pvc 1/2"</t>
  </si>
  <si>
    <t>adaptador membra presion pvc 1/2"</t>
  </si>
  <si>
    <t>adaptador macho presion pvc 1/2"</t>
  </si>
  <si>
    <t>adaptador 1/2 hembra pf+uad</t>
  </si>
  <si>
    <t>valvula plastica tp 1/2"</t>
  </si>
  <si>
    <t>soldadura pvc (1/4 de gl)</t>
  </si>
  <si>
    <t xml:space="preserve">medidor de 1/2" </t>
  </si>
  <si>
    <t>cheque de 1/2"</t>
  </si>
  <si>
    <t>cajilla plastica para contardor</t>
  </si>
  <si>
    <t>tapa hf para cajilla de acueducto</t>
  </si>
  <si>
    <t xml:space="preserve">tanque séptico ecoplast 1000 lt negro </t>
  </si>
  <si>
    <t xml:space="preserve">tapa tanque séptico ecoplast 1000 lt negro </t>
  </si>
  <si>
    <t xml:space="preserve">tanque de grasas ecoplast 250 l negro </t>
  </si>
  <si>
    <t xml:space="preserve">tapa tanque de grasas ecoplast 250 l negro </t>
  </si>
  <si>
    <t xml:space="preserve">rejilla trampa de grasas </t>
  </si>
  <si>
    <t xml:space="preserve">falso fondo para tanque séptico 1000 lt negro </t>
  </si>
  <si>
    <t xml:space="preserve">tanque séptico 1000 lts </t>
  </si>
  <si>
    <t xml:space="preserve">tapa tanque séptico 1000 lts </t>
  </si>
  <si>
    <t xml:space="preserve">tanque séptico ecoplast 500 lt negro </t>
  </si>
  <si>
    <t xml:space="preserve">tapa tanque séptico anaerobico 500 lts </t>
  </si>
  <si>
    <t xml:space="preserve">tanque de grasas ecoplast 250 lts negro </t>
  </si>
  <si>
    <t xml:space="preserve">tapa tanque grasas ecoplast 250l ts negro </t>
  </si>
  <si>
    <t xml:space="preserve">falso fondo tanque séptico 500 lt negro </t>
  </si>
  <si>
    <t>tablon de madera</t>
  </si>
  <si>
    <t>cielo raso pvc 10 mm x 6 mts blanco</t>
  </si>
  <si>
    <t>angulo galvanizado para pvc</t>
  </si>
  <si>
    <t>omega para pvc</t>
  </si>
  <si>
    <t>vigueta para pvc</t>
  </si>
  <si>
    <t>perfil cornisa de pvc 2.90m, color blanco</t>
  </si>
  <si>
    <t>tornillo estructural autoperforante cabeza plana de 6x1</t>
  </si>
  <si>
    <t>tornillos 8x1 punta aguda (cabeza de lenteja)</t>
  </si>
  <si>
    <t>placa de yeso 1.22x2.44</t>
  </si>
  <si>
    <t>sanitario infantil color blanco tipo institucional</t>
  </si>
  <si>
    <t>lavamanos infantil color blanco tipo institucional</t>
  </si>
  <si>
    <t>orinal infantil color blanco tipo institucional</t>
  </si>
  <si>
    <t>base granular</t>
  </si>
  <si>
    <t>bisagra 3x3</t>
  </si>
  <si>
    <t>candado medio</t>
  </si>
  <si>
    <t>tabla comun</t>
  </si>
  <si>
    <t>comisión topografía</t>
  </si>
  <si>
    <t>portacandado 4"</t>
  </si>
  <si>
    <t>compresor de 250 cpm</t>
  </si>
  <si>
    <t>martillo demoledor 60 lb</t>
  </si>
  <si>
    <t>bobcat</t>
  </si>
  <si>
    <t>retroexcavadora 75 hp</t>
  </si>
  <si>
    <t>vibrador de concreto</t>
  </si>
  <si>
    <t>adaptador hembra presion pvc 1"</t>
  </si>
  <si>
    <t>adaptador hembra presion pvc 1/2"</t>
  </si>
  <si>
    <t>adaptador hembra presion pvc 3/4"</t>
  </si>
  <si>
    <t>codo presion pvc 3/4"</t>
  </si>
  <si>
    <t>valvula de bola 3/4"</t>
  </si>
  <si>
    <t>adaptador hembra presion pvc 1 1/2"</t>
  </si>
  <si>
    <t>codo presion pvc 1 1/2"</t>
  </si>
  <si>
    <t>tubo presion pvc 1 1/2"</t>
  </si>
  <si>
    <t>valvula de bola 1 1/2"</t>
  </si>
  <si>
    <t>adaptador hembra presion pvc 2 1/2"</t>
  </si>
  <si>
    <t>codo presion pvc 2 1/2"</t>
  </si>
  <si>
    <t>tubo presion pvc 2 1/2"</t>
  </si>
  <si>
    <t>valvula de bola 2 1/2"</t>
  </si>
  <si>
    <t>adaptador hembra presion pvc 2"</t>
  </si>
  <si>
    <t>codo presion pvc 2"</t>
  </si>
  <si>
    <t>tubo presion pvc 2"</t>
  </si>
  <si>
    <t>valvula de bola 2"</t>
  </si>
  <si>
    <t>'tuberia ventilación pvc 2"</t>
  </si>
  <si>
    <t>'tuberia ventilación pvc 3"</t>
  </si>
  <si>
    <t>'tanque plastico 250 lt</t>
  </si>
  <si>
    <t>flotador 1/2" fluidmaster</t>
  </si>
  <si>
    <t>canal 40 guia perimetral l. galv.3,05m perfileria rolada cal. 26</t>
  </si>
  <si>
    <t>angulo 29x29x2440 mm cal.26 perfileria rolada panel</t>
  </si>
  <si>
    <t>perfil omega 60 mm x2,44 m cal.26</t>
  </si>
  <si>
    <t>tornillo panel 6x1 panel yeso bolsa 100 und.</t>
  </si>
  <si>
    <t>chazo expandible 3/8" largo 7cm</t>
  </si>
  <si>
    <t>puntilla 1 1/2" ac lisa</t>
  </si>
  <si>
    <t>cinta de sello de 2" (panel yeso) cinta 75 m</t>
  </si>
  <si>
    <t>pasta mastique (panel yeso) uso interior</t>
  </si>
  <si>
    <t>lija pliego 9"x11"</t>
  </si>
  <si>
    <t>vinilo acriltex tipo 2 pintuco</t>
  </si>
  <si>
    <t>meson  lavamanos en marmol nal.</t>
  </si>
  <si>
    <t xml:space="preserve">pozo séptico integrado de 2.000 litros (incluye: tanque cilindrico horizontal de 2,000 lt negro: 1 und. material filtrante: 180 unds. tuerca 5/16: 8 unds. tornillo 5/16-pulg x long. 3 ½-pulg: 8 unds. tapa septilisto: 2 unds. trampa de grasas 105 lt: 1 und. tapa rotoplast 105 lt: 1 und. tee sanitario de 2-pulg: 2 unds. niple sanitario de 2-pulg x 20 cm: 2 unds.) </t>
  </si>
  <si>
    <t xml:space="preserve"> pozo séptico integrado de 5.000 litros (incluye: tanque cilindrico horizontal de 5,000 lt negro: 1 und.material filtrante: 920 unds.
tuerca 5/16: 8 unds.tornillo 5/16-pulg x long. 3 ½-pulg: 8 unds.tapa septilisto: 2 unds.trampa de grasas 105 lt: 1 und.tapa rotoplast 105 lt: 1 und.tee sanitario de 2-pulg: 2 unds.niple sanitario de 2-pulg x 20 cm: 2 unds.)</t>
  </si>
  <si>
    <t>tubería cobre 1/2" tipo l fundente</t>
  </si>
  <si>
    <t>fundente</t>
  </si>
  <si>
    <t>soldadura de estaño 95:5</t>
  </si>
  <si>
    <t>codo 90 cobre 1/2"</t>
  </si>
  <si>
    <t>tee cobre 1/2"</t>
  </si>
  <si>
    <t>unión cobre 1/2"</t>
  </si>
  <si>
    <t>equipo de soldadura cobre</t>
  </si>
  <si>
    <t>tubería cobre 3/4" tipo l fundente</t>
  </si>
  <si>
    <t>codo 90 cobre 3/4"</t>
  </si>
  <si>
    <t>tee cobre 3/4"</t>
  </si>
  <si>
    <t>unión cobre 3/4"</t>
  </si>
  <si>
    <t>tubería cobre 1" tipo l fundente</t>
  </si>
  <si>
    <t>codo 90 cobre 1"</t>
  </si>
  <si>
    <t>tee cobre 1"</t>
  </si>
  <si>
    <t>unión cobre 1"</t>
  </si>
  <si>
    <t>tubería polietileno 1/2"</t>
  </si>
  <si>
    <t>codo termofusión 1/2"</t>
  </si>
  <si>
    <t>tee termofusión 1/2"</t>
  </si>
  <si>
    <t>unión termofusión 1/2"</t>
  </si>
  <si>
    <t>termofusora</t>
  </si>
  <si>
    <t>tubería polietileno 3/4"</t>
  </si>
  <si>
    <t>codo termofusión 3/4"</t>
  </si>
  <si>
    <t>tee termofusión 3/4"</t>
  </si>
  <si>
    <t>unión termofusión 3/4"</t>
  </si>
  <si>
    <t>tubería polietileno 1"</t>
  </si>
  <si>
    <t>codo termofusión 1"</t>
  </si>
  <si>
    <t>tee termofusión 1"</t>
  </si>
  <si>
    <t>unión termofusión 1"</t>
  </si>
  <si>
    <t>válvula de bola gas 1/2"</t>
  </si>
  <si>
    <t>sellante fuerza alta</t>
  </si>
  <si>
    <t>válvula de bola gas 3/4"</t>
  </si>
  <si>
    <t>válvula de bola gas 1"</t>
  </si>
  <si>
    <t>tee reducida polietileno 1/2"x1"</t>
  </si>
  <si>
    <t xml:space="preserve"> tubería polietileno 1/2"</t>
  </si>
  <si>
    <t xml:space="preserve"> elevador 1/2" ips </t>
  </si>
  <si>
    <t xml:space="preserve">regulador gas </t>
  </si>
  <si>
    <t xml:space="preserve">válvula de bola gas 1/2" </t>
  </si>
  <si>
    <t>medidor de consumo de gas natural 2.5m3</t>
  </si>
  <si>
    <t xml:space="preserve"> universal galvanizada 1/2" </t>
  </si>
  <si>
    <t>codo galvanizado 1/2"</t>
  </si>
  <si>
    <t xml:space="preserve"> sellante fuerza alta </t>
  </si>
  <si>
    <t>tubería acero galvanizado 1/2" sch 40</t>
  </si>
  <si>
    <t>volqueta 6(m3)</t>
  </si>
  <si>
    <t>implementos de aseo</t>
  </si>
  <si>
    <t>ensayos</t>
  </si>
  <si>
    <t>camion o volqueta transporte de materiales</t>
  </si>
  <si>
    <t>pintura anticorrosiva gris</t>
  </si>
  <si>
    <t>cinta de enmascarar 18mm x 40 metros topex</t>
  </si>
  <si>
    <t xml:space="preserve"> sifon botella flexible metalizado</t>
  </si>
  <si>
    <t xml:space="preserve"> yee reducida 3x2 sanitaria</t>
  </si>
  <si>
    <t>lavadero prefabricado en granito</t>
  </si>
  <si>
    <t>tubo rectangular 90x50x2.5mmx6m</t>
  </si>
  <si>
    <t>arnes y/o equipo de alturas</t>
  </si>
  <si>
    <t>caballete plus blanco 0.6x1.13mt 2mm upvc</t>
  </si>
  <si>
    <t>canal metalico</t>
  </si>
  <si>
    <t>perfil c phr de 160x60mm de 2.5mm</t>
  </si>
  <si>
    <t>caballete metalico en lámina galvanizada</t>
  </si>
  <si>
    <t>mortero 1:4</t>
  </si>
  <si>
    <t>capuchon 3m</t>
  </si>
  <si>
    <t>caja cal. 20 para contador bifasico</t>
  </si>
  <si>
    <t xml:space="preserve">contador bifasico </t>
  </si>
  <si>
    <t>pozo séptico integrado de 7.500 litros (incluye: tanque cilindrico horizontal de 7,500 lt negro: 1 und.material filtrante: 920 unds.
tuerca 5/16: 8 unds.tornillo 5/16-pulg x long. 3 ½-pulg: 8 unds.tapa septilisto: 2 unds.trampa de grasas 105 lt: 1 und.tapa rotoplast 105 lt: 1 und.tee sanitario de 2-pulg: 2 unds.niple sanitario de 2-pulg x 20 cm: 2 unds.)</t>
  </si>
  <si>
    <t>M001</t>
  </si>
  <si>
    <t>M002</t>
  </si>
  <si>
    <t>M003</t>
  </si>
  <si>
    <t>M004</t>
  </si>
  <si>
    <t>M005</t>
  </si>
  <si>
    <t>M006</t>
  </si>
  <si>
    <t>M007</t>
  </si>
  <si>
    <t>M008</t>
  </si>
  <si>
    <t>M009</t>
  </si>
  <si>
    <t>M010</t>
  </si>
  <si>
    <t>M011</t>
  </si>
  <si>
    <t>M012</t>
  </si>
  <si>
    <t>M013</t>
  </si>
  <si>
    <t>M014</t>
  </si>
  <si>
    <t>M015</t>
  </si>
  <si>
    <t>M016</t>
  </si>
  <si>
    <t>M017</t>
  </si>
  <si>
    <t>M018</t>
  </si>
  <si>
    <t>M019</t>
  </si>
  <si>
    <t>M020</t>
  </si>
  <si>
    <t>M021</t>
  </si>
  <si>
    <t>M022</t>
  </si>
  <si>
    <t>M023</t>
  </si>
  <si>
    <t>M024</t>
  </si>
  <si>
    <t>M025</t>
  </si>
  <si>
    <t>M026</t>
  </si>
  <si>
    <t>M027</t>
  </si>
  <si>
    <t>M028</t>
  </si>
  <si>
    <t>M029</t>
  </si>
  <si>
    <t>M030</t>
  </si>
  <si>
    <t>M031</t>
  </si>
  <si>
    <t>M032</t>
  </si>
  <si>
    <t>M033</t>
  </si>
  <si>
    <t>M034</t>
  </si>
  <si>
    <t>M035</t>
  </si>
  <si>
    <t>M036</t>
  </si>
  <si>
    <t>M037</t>
  </si>
  <si>
    <t>M038</t>
  </si>
  <si>
    <t>M039</t>
  </si>
  <si>
    <t>M040</t>
  </si>
  <si>
    <t>M041</t>
  </si>
  <si>
    <t>M042</t>
  </si>
  <si>
    <t>M043</t>
  </si>
  <si>
    <t>M044</t>
  </si>
  <si>
    <t>M045</t>
  </si>
  <si>
    <t>M046</t>
  </si>
  <si>
    <t>M047</t>
  </si>
  <si>
    <t>M048</t>
  </si>
  <si>
    <t>M049</t>
  </si>
  <si>
    <t>M050</t>
  </si>
  <si>
    <t>M051</t>
  </si>
  <si>
    <t>M052</t>
  </si>
  <si>
    <t>M053</t>
  </si>
  <si>
    <t>M054</t>
  </si>
  <si>
    <t>M055</t>
  </si>
  <si>
    <t>M056</t>
  </si>
  <si>
    <t>M057</t>
  </si>
  <si>
    <t>M058</t>
  </si>
  <si>
    <t>M059</t>
  </si>
  <si>
    <t>M060</t>
  </si>
  <si>
    <t>M061</t>
  </si>
  <si>
    <t>M062</t>
  </si>
  <si>
    <t>M063</t>
  </si>
  <si>
    <t>M064</t>
  </si>
  <si>
    <t>M065</t>
  </si>
  <si>
    <t>M066</t>
  </si>
  <si>
    <t>M067</t>
  </si>
  <si>
    <t>M068</t>
  </si>
  <si>
    <t>M069</t>
  </si>
  <si>
    <t>M070</t>
  </si>
  <si>
    <t>M071</t>
  </si>
  <si>
    <t>M072</t>
  </si>
  <si>
    <t>M073</t>
  </si>
  <si>
    <t>M074</t>
  </si>
  <si>
    <t>M075</t>
  </si>
  <si>
    <t>M076</t>
  </si>
  <si>
    <t>M077</t>
  </si>
  <si>
    <t>M078</t>
  </si>
  <si>
    <t>M079</t>
  </si>
  <si>
    <t>M080</t>
  </si>
  <si>
    <t>M081</t>
  </si>
  <si>
    <t>M082</t>
  </si>
  <si>
    <t>M083</t>
  </si>
  <si>
    <t>M084</t>
  </si>
  <si>
    <t>M085</t>
  </si>
  <si>
    <t>M086</t>
  </si>
  <si>
    <t>M087</t>
  </si>
  <si>
    <t>M088</t>
  </si>
  <si>
    <t>M089</t>
  </si>
  <si>
    <t>M090</t>
  </si>
  <si>
    <t>M091</t>
  </si>
  <si>
    <t>M092</t>
  </si>
  <si>
    <t>M093</t>
  </si>
  <si>
    <t>M094</t>
  </si>
  <si>
    <t>M095</t>
  </si>
  <si>
    <t>M096</t>
  </si>
  <si>
    <t>M097</t>
  </si>
  <si>
    <t>M098</t>
  </si>
  <si>
    <t>M099</t>
  </si>
  <si>
    <t>M100</t>
  </si>
  <si>
    <t>varilla Corrugada 1/2"</t>
  </si>
  <si>
    <t>varilla Corrugada 3/8"</t>
  </si>
  <si>
    <t>varilla Corrugada 5/8"</t>
  </si>
  <si>
    <t>M548</t>
  </si>
  <si>
    <t>varilla Corrugada 1/4"</t>
  </si>
  <si>
    <t>M549</t>
  </si>
  <si>
    <t>varilla Corrugada 3/4"</t>
  </si>
  <si>
    <t>varilla Corrugada 7/8"</t>
  </si>
  <si>
    <t>varilla Corrugada 1"</t>
  </si>
  <si>
    <t>M550</t>
  </si>
  <si>
    <t>M551</t>
  </si>
  <si>
    <t>Buldozer D6</t>
  </si>
  <si>
    <t>Accesorio para fijacion varilla</t>
  </si>
  <si>
    <t>Accesorios empaques y tornillos</t>
  </si>
  <si>
    <t>Adaptador macho pvc 1/2"</t>
  </si>
  <si>
    <t>Adaptador terminal pvc ½" conduit</t>
  </si>
  <si>
    <t>Adaptador terminal emt  ½" conduit</t>
  </si>
  <si>
    <t>Adaptador terminal emt  3/4" conduit</t>
  </si>
  <si>
    <t>Adaptador terminal emt  1" conduit</t>
  </si>
  <si>
    <t>Adhesivo pvc</t>
  </si>
  <si>
    <t>Adoquin peatonal ·2 arcol</t>
  </si>
  <si>
    <t>Adoquin vehicular (24x12x6)</t>
  </si>
  <si>
    <t>Alambre Negro No 18</t>
  </si>
  <si>
    <t>Alfacolor</t>
  </si>
  <si>
    <t>Accesorio PVC 2" sanitario</t>
  </si>
  <si>
    <t>Accesorio PVC 3" sanitario</t>
  </si>
  <si>
    <t>Accesorio PVC 4" sanitario</t>
  </si>
  <si>
    <t>Accesorio PVC" sanitario</t>
  </si>
  <si>
    <t>lavamanos de empotrar porcelana tipo corona o similir</t>
  </si>
  <si>
    <t>orinal institucional Arrecife para fluxometro blanco</t>
  </si>
  <si>
    <t>Lampara  40x40</t>
  </si>
  <si>
    <t>varilla cw cobre 5/8" de 1,20 m</t>
  </si>
  <si>
    <t>cable negro encauchetado 3 x 8</t>
  </si>
  <si>
    <t>cera piso 4 LTS</t>
  </si>
  <si>
    <t>chapa para puertas</t>
  </si>
  <si>
    <t>malla electrosoldada  4mm 15x15</t>
  </si>
  <si>
    <t>ANÁLISIS DE PRECIOS UNITARIOS - SUBPRODUCTOS -  VIGENCIA 2025</t>
  </si>
  <si>
    <t>ok</t>
  </si>
  <si>
    <t>LAVAPLATOS SOKODA</t>
  </si>
  <si>
    <t>CUBIERTAS</t>
  </si>
  <si>
    <t>grifería lavamanos (prisma)</t>
  </si>
  <si>
    <t>interruptor doble tipo luminex galica</t>
  </si>
  <si>
    <t>INSUMOS - VIGENCIA 2025</t>
  </si>
  <si>
    <t>MUNICIPIO DE PALERMO</t>
  </si>
  <si>
    <t>PRESUPUESTO GENERAL</t>
  </si>
  <si>
    <t>FECHA</t>
  </si>
  <si>
    <t>FECHA PRESENTACION:</t>
  </si>
  <si>
    <t xml:space="preserve">DEPARTAMENTO </t>
  </si>
  <si>
    <t>HUILA</t>
  </si>
  <si>
    <t>CONTRATANTE</t>
  </si>
  <si>
    <t>DEPENDENCIA ENCARGADA</t>
  </si>
  <si>
    <t>SECRETARÍA DE PLANEACIÓN E INFRAESTRUCTURA</t>
  </si>
  <si>
    <t>NOMBRE DEL PROYECTO:</t>
  </si>
  <si>
    <t>PROYECTO / FORMULADOR</t>
  </si>
  <si>
    <t>CARGO</t>
  </si>
  <si>
    <t>Profesional Universitario de Apoyo Técnico</t>
  </si>
  <si>
    <t>MATRICULA PROFESIONAL</t>
  </si>
  <si>
    <t>PROFESIÓN</t>
  </si>
  <si>
    <t>Ingeniero Civil</t>
  </si>
  <si>
    <t>REVISÓ</t>
  </si>
  <si>
    <t>Ing. Jesus Maria Lozada Camacho</t>
  </si>
  <si>
    <t>Secretario de Planeación e Infraestructura</t>
  </si>
  <si>
    <t>CANTIDAD</t>
  </si>
  <si>
    <t>Suministro y Aplicación de Esmalte sobre sobre puertas y ventanas metalicas. Incluye anticorrosivo</t>
  </si>
  <si>
    <t>Suministro e Instalación de Cieloraso en drywall</t>
  </si>
  <si>
    <t>Ventana en aluminio existete</t>
  </si>
  <si>
    <t>Construcción de Muro en ladrillo igual al existente de 30x10 de e=0.15m</t>
  </si>
  <si>
    <t>Aula segundo piso</t>
  </si>
  <si>
    <t>Vanos de Ventanas superiores</t>
  </si>
  <si>
    <t>Vanos de Ventanas Inferiores</t>
  </si>
  <si>
    <t xml:space="preserve">Vanos de puertas </t>
  </si>
  <si>
    <t>terrazas segundo piso</t>
  </si>
  <si>
    <t>Suministro e Instalación de Puerta con marco metálico cal. 18 y vidrio 1.50-2.60x2.20</t>
  </si>
  <si>
    <t>Suministro e Instalación de Bajante en  pvc de 4"</t>
  </si>
  <si>
    <t>Desmonte de manto zetal existene</t>
  </si>
  <si>
    <t xml:space="preserve">Suministro e Instalación de Cercha  para  cubierta en perfil metalico </t>
  </si>
  <si>
    <t>NOVIEMBRE DE 2025</t>
  </si>
  <si>
    <t>ING. YOALVETH LOZANO LOSADA</t>
  </si>
  <si>
    <t>M.P 70202-137680 TLM</t>
  </si>
  <si>
    <t>VIAJE DE TRANSPORTE DE MATERIALES DE FERRETERIA</t>
  </si>
  <si>
    <t>SALARIO 2025</t>
  </si>
  <si>
    <t>V/r. UNT 2025</t>
  </si>
  <si>
    <t>7. CUBIERTA Y ESTRUCTURA DE CUBIERTA</t>
  </si>
  <si>
    <t>6. PAÑETES E IMPERMEABILIZACION</t>
  </si>
  <si>
    <t>8. ACABADOS</t>
  </si>
  <si>
    <t>1. PRELIMINARES</t>
  </si>
  <si>
    <t>2. DEMOLICIONES Y DESMONTE DE ELEMENTOS</t>
  </si>
  <si>
    <t>3. MAMPOSTERIA</t>
  </si>
  <si>
    <t>4. ESTRUCTURA</t>
  </si>
  <si>
    <t>5. INSTALACIONES ELECTRICAS</t>
  </si>
  <si>
    <t>PERFIL CORNISA DE PVC 2.90m</t>
  </si>
  <si>
    <t>TORNILLOS 8X1 PUNTA AGUDA</t>
  </si>
  <si>
    <t>9. PISOS Y ENCHAPES</t>
  </si>
  <si>
    <t>10. CARPINTERIA METALICA</t>
  </si>
  <si>
    <t>12. LIMPIEZA GENERAL</t>
  </si>
  <si>
    <t>Programa</t>
  </si>
  <si>
    <t>Producto</t>
  </si>
  <si>
    <t>Actividad</t>
  </si>
  <si>
    <t>Mano Cal</t>
  </si>
  <si>
    <t>Mano no Cal</t>
  </si>
  <si>
    <t>Materiales</t>
  </si>
  <si>
    <t>Maq, Herr, Equipos</t>
  </si>
  <si>
    <t>Transporte</t>
  </si>
  <si>
    <t>VALOR TOTAL PROYECTO</t>
  </si>
  <si>
    <t>AIU</t>
  </si>
  <si>
    <t>CADENA DE VALOR</t>
  </si>
  <si>
    <t>VR/UNITARIO</t>
  </si>
  <si>
    <t>VR/TOTAL</t>
  </si>
  <si>
    <t>CHEQUEO
(SI / NO)
(F=L)</t>
  </si>
  <si>
    <t>VR UNITARIO SEGÚN APU</t>
  </si>
  <si>
    <t>VR TOTAL COSTO DIRECTO</t>
  </si>
  <si>
    <t>VR TOTAL INCLUIDO AIU</t>
  </si>
  <si>
    <t>VR. UNITARIO
MAQUINARIA, HERRAMIENTA Y EQUIPO PUESTO EN OBRA</t>
  </si>
  <si>
    <t>VR. UNITARIO
MATERIALES PUESTOS EN OBRA</t>
  </si>
  <si>
    <t>VR UNITARIO
MANO DE OBRA</t>
  </si>
  <si>
    <t>VR TOTAL
APU</t>
  </si>
  <si>
    <t>VR TOTAL
MAQUINARIA, HERRAMIENTA Y EQUIPO PUESTO EN OBRA</t>
  </si>
  <si>
    <t>VR TOTAL
MATERIALES PUESTOS EN OBRA</t>
  </si>
  <si>
    <t>VR TOTAL
MANO DE OBRA</t>
  </si>
  <si>
    <t>VR TOTAL
OBRA
COSTO DIRECTO</t>
  </si>
  <si>
    <t>VR TOTAL
MANO DE OBRA
NO CALIFICADA</t>
  </si>
  <si>
    <t>VR TOTAL
MANO DE OBRA
CALIFICADA</t>
  </si>
  <si>
    <t>VR TOTAL
OBRA</t>
  </si>
  <si>
    <t>CHEQUEO
(SI / NO)
(G=P)</t>
  </si>
  <si>
    <t>Realizar Preliminares</t>
  </si>
  <si>
    <t>Realizar Demoliciones y desmonte de elementos</t>
  </si>
  <si>
    <t>Construir Mamposteria</t>
  </si>
  <si>
    <t>Construir Estructuras</t>
  </si>
  <si>
    <t xml:space="preserve">Construir Instalaciones Electricas </t>
  </si>
  <si>
    <t>Realizar pañetes e impermeabilizacion</t>
  </si>
  <si>
    <t>Instalar cubiertas</t>
  </si>
  <si>
    <t>Realizar acabados</t>
  </si>
  <si>
    <t xml:space="preserve">Realizar pisos y enchapes </t>
  </si>
  <si>
    <t>Instalar carpinteria metalica</t>
  </si>
  <si>
    <t>Realizar pintura general</t>
  </si>
  <si>
    <t>Realizar limpieza general</t>
  </si>
  <si>
    <t xml:space="preserve">Demolicion de muro a la vista acceso aulas y antepechos </t>
  </si>
  <si>
    <t>Puerta cceso canal</t>
  </si>
  <si>
    <t>Red electrica en tuberia pvc de 1/2", incluye 1 linea No 12 + 1 neutro No 12 + 1 Linea No 12</t>
  </si>
  <si>
    <t>Red electrica en tuberia EMT de 1/2", incluye 1 linea No 12 + 1 neutro No 12 + 1 Linea No 12</t>
  </si>
  <si>
    <t xml:space="preserve">CUBIERTA </t>
  </si>
  <si>
    <t>OK</t>
  </si>
  <si>
    <t>TOPE</t>
  </si>
  <si>
    <t>AMBORCO</t>
  </si>
  <si>
    <t>OSPINA</t>
  </si>
  <si>
    <t>TOTAL</t>
  </si>
  <si>
    <t>2201052 Infraestructura educativa mejorada</t>
  </si>
  <si>
    <t>2201 Calidad, cobertura y fortalecimiento de la educación inicial, prescolar, básica y media</t>
  </si>
  <si>
    <t>Mano O Calificada</t>
  </si>
  <si>
    <t>Mano O no Calificada</t>
  </si>
  <si>
    <t xml:space="preserve"> Realizar Preliminares </t>
  </si>
  <si>
    <t xml:space="preserve"> Realizar Demoliciones y desmonte de elementos </t>
  </si>
  <si>
    <t xml:space="preserve"> Construir Mampostería </t>
  </si>
  <si>
    <t xml:space="preserve"> Construir Estructuras </t>
  </si>
  <si>
    <t xml:space="preserve"> Construir Instalaciones Eléctricas  </t>
  </si>
  <si>
    <t xml:space="preserve"> Realizar pañetes e impermeabilización </t>
  </si>
  <si>
    <t xml:space="preserve"> Instalar cubiertas </t>
  </si>
  <si>
    <t xml:space="preserve"> Realizar acabados </t>
  </si>
  <si>
    <t xml:space="preserve"> Realizar pisos y enchapes  </t>
  </si>
  <si>
    <t xml:space="preserve"> Instalar carpintería metálica </t>
  </si>
  <si>
    <t xml:space="preserve"> Realizar pintura general </t>
  </si>
  <si>
    <t xml:space="preserve"> Realizar limpieza general </t>
  </si>
  <si>
    <t xml:space="preserve">Jose Reinel  Cerquera </t>
  </si>
  <si>
    <t>0/14 años:475</t>
  </si>
  <si>
    <t>15/19 años : 160</t>
  </si>
  <si>
    <t>20/59 años 0</t>
  </si>
  <si>
    <t>Total: 635</t>
  </si>
  <si>
    <t>Femenino: 290</t>
  </si>
  <si>
    <t>Masculino: 345</t>
  </si>
  <si>
    <t>Total 635</t>
  </si>
  <si>
    <t>AMPLIACIÓN DE LA SEDE PRINCIPAL DE LA INSTITUCIÓN EDUCATIVA JOSÉ REINEL CERQUERA DEL MUNICIPIO DE PALERMO HUILA</t>
  </si>
  <si>
    <t>AMPLIACIÓN DE LA SEDE PRINCIPAL DE LA INSTITUCION EDUCATIVA JOSÉ REINEL DEL MUNICIPIO DE PALERMO HUILA</t>
  </si>
  <si>
    <t>Fuente</t>
  </si>
  <si>
    <t>Valor</t>
  </si>
  <si>
    <t>Recursos propios</t>
  </si>
  <si>
    <t>Realizar apoyo a la supervisión</t>
  </si>
  <si>
    <t>Bienes y servicios</t>
  </si>
  <si>
    <t>ACTIVIDADES</t>
  </si>
  <si>
    <t>VALOR</t>
  </si>
  <si>
    <t>ETAPA PRECONTRACTUAL</t>
  </si>
  <si>
    <t>ETAPA DE EJECUCIÓN</t>
  </si>
  <si>
    <t>ETAPA DE LIQUIDACIÓN</t>
  </si>
  <si>
    <t>MES 1</t>
  </si>
  <si>
    <t>MES 2</t>
  </si>
  <si>
    <t>MES 3</t>
  </si>
  <si>
    <t>MES 4</t>
  </si>
  <si>
    <t>MES 5</t>
  </si>
  <si>
    <t>MES 6</t>
  </si>
  <si>
    <t>MES 7</t>
  </si>
  <si>
    <t>MES 8</t>
  </si>
  <si>
    <t>VALOR 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</si>
</sst>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1">
    <numFmt numFmtId="42" formatCode="_-&quot;$&quot;\ * #,##0_-;\-&quot;$&quot;\ * #,##0_-;_-&quot;$&quot;\ * &quot;-&quot;_-;_-@_-"/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* #,##0.00\ _€_-;\-* #,##0.00\ _€_-;_-* &quot;-&quot;??\ _€_-;_-@_-"/>
    <numFmt numFmtId="165" formatCode="_ &quot;$&quot;\ * #,##0.00_ ;_ &quot;$&quot;\ * \-#,##0.00_ ;_ &quot;$&quot;\ * &quot;-&quot;??_ ;_ @_ "/>
    <numFmt numFmtId="166" formatCode="_ * #,##0.00_ ;_ * \-#,##0.00_ ;_ * &quot;-&quot;??_ ;_ @_ "/>
    <numFmt numFmtId="167" formatCode="0.0"/>
    <numFmt numFmtId="168" formatCode="_ &quot;$&quot;\ * #,##0_ ;_ &quot;$&quot;\ * \-#,##0_ ;_ &quot;$&quot;\ * &quot;-&quot;??_ ;_ @_ "/>
    <numFmt numFmtId="169" formatCode="_-* #,##0\ _€_-;\-* #,##0\ _€_-;_-* &quot;-&quot;??\ _€_-;_-@_-"/>
    <numFmt numFmtId="170" formatCode="0.000"/>
    <numFmt numFmtId="171" formatCode="_-&quot;$&quot;\ * #,##0.00_-;\-&quot;$&quot;\ * #,##0.00_-;_-&quot;$&quot;\ * &quot;-&quot;_-;_-@_-"/>
    <numFmt numFmtId="172" formatCode="#,##0.0"/>
    <numFmt numFmtId="173" formatCode="&quot;$&quot;\ #,##0.00"/>
    <numFmt numFmtId="174" formatCode="_-&quot;$&quot;\ * #,##0.00000_-;\-&quot;$&quot;\ * #,##0.00000_-;_-&quot;$&quot;\ * &quot;-&quot;??_-;_-@_-"/>
    <numFmt numFmtId="175" formatCode="_-&quot;$&quot;\ * #,##0.000000_-;\-&quot;$&quot;\ * #,##0.000000_-;_-&quot;$&quot;\ * &quot;-&quot;??_-;_-@_-"/>
    <numFmt numFmtId="176" formatCode="0.000000"/>
    <numFmt numFmtId="177" formatCode="_(&quot;$&quot;\ * #,##0.00_);_(&quot;$&quot;\ * \(#,##0.00\);_(&quot;$&quot;\ * &quot;-&quot;??_);_(@_)"/>
    <numFmt numFmtId="178" formatCode="_-* #,##0.00_-;\-* #,##0.00_-;_-* &quot;-&quot;_-;_-@_-"/>
    <numFmt numFmtId="179" formatCode="_-&quot;$&quot;\ * #,##0_-;\-&quot;$&quot;\ * #,##0_-;_-&quot;$&quot;\ * &quot;-&quot;??_-;_-@_-"/>
    <numFmt numFmtId="180" formatCode="_-&quot;$&quot;* #,##0.00_-;\-&quot;$&quot;* #,##0.00_-;_-&quot;$&quot;* &quot;-&quot;??_-;_-@_-"/>
  </numFmts>
  <fonts count="43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i/>
      <sz val="10"/>
      <name val="Arial"/>
      <family val="2"/>
    </font>
    <font>
      <sz val="8"/>
      <name val="Arial"/>
      <family val="2"/>
    </font>
    <font>
      <sz val="10"/>
      <name val="Arial"/>
      <family val="2"/>
    </font>
    <font>
      <sz val="8"/>
      <color indexed="81"/>
      <name val="Tahoma"/>
      <family val="2"/>
    </font>
    <font>
      <b/>
      <sz val="8"/>
      <color indexed="81"/>
      <name val="Tahoma"/>
      <family val="2"/>
    </font>
    <font>
      <sz val="10"/>
      <color indexed="8"/>
      <name val="Arial"/>
      <family val="2"/>
    </font>
    <font>
      <b/>
      <i/>
      <sz val="10"/>
      <color indexed="8"/>
      <name val="Arial"/>
      <family val="2"/>
    </font>
    <font>
      <b/>
      <sz val="10"/>
      <color indexed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b/>
      <sz val="14"/>
      <color theme="1"/>
      <name val="Times New Roman"/>
      <family val="1"/>
    </font>
    <font>
      <sz val="14"/>
      <name val="Times New Roman"/>
      <family val="1"/>
    </font>
    <font>
      <b/>
      <sz val="10"/>
      <name val="Times New Roman"/>
      <family val="1"/>
    </font>
    <font>
      <sz val="10"/>
      <name val="Times New Roman"/>
      <family val="1"/>
    </font>
    <font>
      <sz val="11"/>
      <name val="Times New Roman"/>
      <family val="1"/>
    </font>
    <font>
      <b/>
      <sz val="14"/>
      <name val="Times New Roman"/>
      <family val="1"/>
    </font>
    <font>
      <b/>
      <sz val="12"/>
      <name val="Times New Roman"/>
      <family val="1"/>
    </font>
    <font>
      <b/>
      <sz val="12"/>
      <color theme="1"/>
      <name val="Arial"/>
      <family val="2"/>
    </font>
    <font>
      <sz val="12"/>
      <name val="Arial"/>
      <family val="2"/>
    </font>
    <font>
      <sz val="12"/>
      <color rgb="FF000000"/>
      <name val="Arial"/>
      <family val="2"/>
    </font>
    <font>
      <sz val="12"/>
      <name val="Times New Roman"/>
      <family val="1"/>
    </font>
    <font>
      <b/>
      <sz val="12"/>
      <color theme="1"/>
      <name val="Times New Roman"/>
      <family val="1"/>
    </font>
    <font>
      <b/>
      <sz val="11"/>
      <name val="Arial"/>
      <family val="2"/>
    </font>
    <font>
      <sz val="11"/>
      <color theme="1"/>
      <name val="Arial"/>
      <family val="2"/>
    </font>
    <font>
      <sz val="11"/>
      <name val="Arial"/>
      <family val="2"/>
    </font>
    <font>
      <sz val="11"/>
      <color theme="1"/>
      <name val="Times New Roman"/>
      <family val="1"/>
    </font>
    <font>
      <u/>
      <sz val="10"/>
      <color indexed="12"/>
      <name val="Arial"/>
      <family val="2"/>
    </font>
    <font>
      <sz val="12"/>
      <color theme="1"/>
      <name val="Times New Roman"/>
      <family val="1"/>
    </font>
    <font>
      <u/>
      <sz val="11"/>
      <color theme="10"/>
      <name val="Calibri"/>
      <family val="2"/>
      <scheme val="minor"/>
    </font>
    <font>
      <sz val="14"/>
      <color theme="1"/>
      <name val="Times New Roman"/>
      <family val="1"/>
    </font>
    <font>
      <sz val="11"/>
      <color rgb="FF000000"/>
      <name val="Arial"/>
      <family val="2"/>
    </font>
    <font>
      <b/>
      <sz val="11"/>
      <color theme="1"/>
      <name val="Arial"/>
      <family val="2"/>
    </font>
    <font>
      <b/>
      <sz val="12"/>
      <color indexed="8"/>
      <name val="Arial"/>
      <family val="2"/>
    </font>
    <font>
      <b/>
      <sz val="9"/>
      <name val="Arial"/>
      <family val="2"/>
    </font>
    <font>
      <b/>
      <sz val="9"/>
      <color indexed="8"/>
      <name val="Arial"/>
      <family val="2"/>
    </font>
    <font>
      <sz val="12"/>
      <color theme="1"/>
      <name val="Arial"/>
      <family val="2"/>
    </font>
    <font>
      <b/>
      <sz val="9"/>
      <color theme="1"/>
      <name val="Arial"/>
      <family val="2"/>
    </font>
  </fonts>
  <fills count="17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BFBFBF"/>
        <bgColor rgb="FF000000"/>
      </patternFill>
    </fill>
    <fill>
      <patternFill patternType="solid">
        <fgColor rgb="FFC0C0C0"/>
        <bgColor rgb="FF000000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66"/>
        <bgColor indexed="64"/>
      </patternFill>
    </fill>
  </fills>
  <borders count="36">
    <border>
      <left/>
      <right/>
      <top/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5">
    <xf numFmtId="0" fontId="0" fillId="0" borderId="0"/>
    <xf numFmtId="166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42" fontId="15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0" fontId="3" fillId="0" borderId="0"/>
    <xf numFmtId="0" fontId="4" fillId="0" borderId="0"/>
    <xf numFmtId="0" fontId="4" fillId="0" borderId="0"/>
    <xf numFmtId="42" fontId="4" fillId="0" borderId="0" applyFont="0" applyFill="0" applyBorder="0" applyAlignment="0" applyProtection="0"/>
    <xf numFmtId="0" fontId="2" fillId="0" borderId="0"/>
    <xf numFmtId="0" fontId="2" fillId="0" borderId="0"/>
    <xf numFmtId="177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32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0" fontId="1" fillId="0" borderId="0"/>
  </cellStyleXfs>
  <cellXfs count="640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wrapText="1"/>
    </xf>
    <xf numFmtId="0" fontId="0" fillId="0" borderId="0" xfId="0" applyAlignment="1">
      <alignment horizontal="right" wrapText="1"/>
    </xf>
    <xf numFmtId="0" fontId="0" fillId="0" borderId="0" xfId="0" applyAlignment="1">
      <alignment horizontal="right"/>
    </xf>
    <xf numFmtId="0" fontId="5" fillId="0" borderId="0" xfId="0" applyFont="1"/>
    <xf numFmtId="0" fontId="5" fillId="0" borderId="0" xfId="0" applyFont="1" applyAlignment="1">
      <alignment horizontal="right"/>
    </xf>
    <xf numFmtId="0" fontId="5" fillId="0" borderId="1" xfId="0" applyFont="1" applyBorder="1"/>
    <xf numFmtId="0" fontId="5" fillId="0" borderId="1" xfId="0" applyFont="1" applyBorder="1" applyAlignment="1">
      <alignment horizontal="right"/>
    </xf>
    <xf numFmtId="0" fontId="0" fillId="0" borderId="2" xfId="0" applyBorder="1"/>
    <xf numFmtId="0" fontId="8" fillId="0" borderId="0" xfId="0" applyFont="1"/>
    <xf numFmtId="165" fontId="0" fillId="0" borderId="0" xfId="2" applyFont="1" applyAlignment="1">
      <alignment horizontal="right"/>
    </xf>
    <xf numFmtId="165" fontId="0" fillId="0" borderId="0" xfId="2" applyFont="1" applyAlignment="1">
      <alignment horizontal="right" wrapText="1"/>
    </xf>
    <xf numFmtId="165" fontId="0" fillId="0" borderId="0" xfId="2" applyFont="1"/>
    <xf numFmtId="165" fontId="5" fillId="0" borderId="1" xfId="2" applyFont="1" applyBorder="1" applyAlignment="1">
      <alignment horizontal="right"/>
    </xf>
    <xf numFmtId="165" fontId="8" fillId="0" borderId="0" xfId="2" applyFont="1"/>
    <xf numFmtId="165" fontId="0" fillId="0" borderId="2" xfId="2" applyFont="1" applyBorder="1"/>
    <xf numFmtId="165" fontId="5" fillId="0" borderId="0" xfId="2" applyFont="1"/>
    <xf numFmtId="0" fontId="8" fillId="0" borderId="2" xfId="0" applyFont="1" applyBorder="1"/>
    <xf numFmtId="165" fontId="8" fillId="0" borderId="0" xfId="0" applyNumberFormat="1" applyFont="1"/>
    <xf numFmtId="165" fontId="0" fillId="0" borderId="2" xfId="0" applyNumberFormat="1" applyBorder="1"/>
    <xf numFmtId="165" fontId="5" fillId="0" borderId="0" xfId="2" applyFont="1" applyAlignment="1">
      <alignment horizontal="right"/>
    </xf>
    <xf numFmtId="165" fontId="0" fillId="0" borderId="0" xfId="0" applyNumberFormat="1"/>
    <xf numFmtId="165" fontId="0" fillId="0" borderId="0" xfId="0" applyNumberFormat="1" applyAlignment="1">
      <alignment horizontal="right"/>
    </xf>
    <xf numFmtId="165" fontId="0" fillId="0" borderId="2" xfId="0" applyNumberFormat="1" applyBorder="1" applyAlignment="1">
      <alignment horizontal="right"/>
    </xf>
    <xf numFmtId="165" fontId="0" fillId="0" borderId="2" xfId="2" applyFont="1" applyBorder="1" applyAlignment="1">
      <alignment horizontal="right"/>
    </xf>
    <xf numFmtId="165" fontId="0" fillId="0" borderId="0" xfId="2" applyFont="1" applyFill="1"/>
    <xf numFmtId="165" fontId="5" fillId="0" borderId="1" xfId="2" applyFont="1" applyFill="1" applyBorder="1" applyAlignment="1">
      <alignment horizontal="right"/>
    </xf>
    <xf numFmtId="165" fontId="5" fillId="0" borderId="0" xfId="2" applyFont="1" applyFill="1"/>
    <xf numFmtId="165" fontId="0" fillId="0" borderId="2" xfId="2" applyFont="1" applyFill="1" applyBorder="1"/>
    <xf numFmtId="165" fontId="8" fillId="0" borderId="0" xfId="2" applyFont="1" applyFill="1"/>
    <xf numFmtId="0" fontId="8" fillId="0" borderId="3" xfId="0" applyFont="1" applyBorder="1" applyAlignment="1">
      <alignment horizontal="center"/>
    </xf>
    <xf numFmtId="0" fontId="8" fillId="0" borderId="0" xfId="0" applyFont="1" applyAlignment="1">
      <alignment horizontal="center"/>
    </xf>
    <xf numFmtId="0" fontId="6" fillId="2" borderId="0" xfId="0" applyFont="1" applyFill="1"/>
    <xf numFmtId="0" fontId="6" fillId="2" borderId="0" xfId="0" applyFont="1" applyFill="1" applyAlignment="1">
      <alignment horizontal="right"/>
    </xf>
    <xf numFmtId="165" fontId="5" fillId="2" borderId="0" xfId="2" applyFont="1" applyFill="1" applyAlignment="1">
      <alignment horizontal="center"/>
    </xf>
    <xf numFmtId="165" fontId="5" fillId="2" borderId="0" xfId="0" applyNumberFormat="1" applyFont="1" applyFill="1" applyAlignment="1">
      <alignment horizontal="center"/>
    </xf>
    <xf numFmtId="0" fontId="11" fillId="0" borderId="0" xfId="0" applyFont="1"/>
    <xf numFmtId="49" fontId="5" fillId="0" borderId="3" xfId="0" applyNumberFormat="1" applyFont="1" applyBorder="1"/>
    <xf numFmtId="49" fontId="5" fillId="0" borderId="0" xfId="0" applyNumberFormat="1" applyFont="1"/>
    <xf numFmtId="0" fontId="0" fillId="0" borderId="0" xfId="0" quotePrefix="1" applyAlignment="1">
      <alignment horizontal="left"/>
    </xf>
    <xf numFmtId="0" fontId="5" fillId="2" borderId="0" xfId="0" applyFont="1" applyFill="1"/>
    <xf numFmtId="0" fontId="0" fillId="0" borderId="2" xfId="0" applyBorder="1" applyAlignment="1">
      <alignment horizontal="center"/>
    </xf>
    <xf numFmtId="0" fontId="12" fillId="2" borderId="0" xfId="0" applyFont="1" applyFill="1"/>
    <xf numFmtId="0" fontId="0" fillId="0" borderId="2" xfId="0" quotePrefix="1" applyBorder="1" applyAlignment="1">
      <alignment horizontal="left"/>
    </xf>
    <xf numFmtId="165" fontId="6" fillId="2" borderId="0" xfId="2" applyFont="1" applyFill="1" applyAlignment="1">
      <alignment horizontal="center"/>
    </xf>
    <xf numFmtId="0" fontId="13" fillId="0" borderId="0" xfId="0" applyFont="1" applyAlignment="1">
      <alignment horizontal="center"/>
    </xf>
    <xf numFmtId="165" fontId="5" fillId="2" borderId="0" xfId="2" applyFont="1" applyFill="1" applyAlignment="1">
      <alignment horizontal="center" vertical="center"/>
    </xf>
    <xf numFmtId="0" fontId="0" fillId="0" borderId="0" xfId="0" applyAlignment="1">
      <alignment vertical="center"/>
    </xf>
    <xf numFmtId="4" fontId="5" fillId="0" borderId="1" xfId="2" applyNumberFormat="1" applyFont="1" applyFill="1" applyBorder="1" applyAlignment="1">
      <alignment horizontal="right"/>
    </xf>
    <xf numFmtId="4" fontId="5" fillId="0" borderId="0" xfId="2" applyNumberFormat="1" applyFont="1" applyFill="1" applyBorder="1" applyAlignment="1">
      <alignment horizontal="right"/>
    </xf>
    <xf numFmtId="165" fontId="5" fillId="0" borderId="0" xfId="2" applyFont="1" applyFill="1" applyBorder="1" applyAlignment="1">
      <alignment horizontal="right"/>
    </xf>
    <xf numFmtId="167" fontId="8" fillId="0" borderId="0" xfId="0" applyNumberFormat="1" applyFont="1"/>
    <xf numFmtId="4" fontId="8" fillId="0" borderId="0" xfId="2" applyNumberFormat="1" applyFont="1" applyFill="1"/>
    <xf numFmtId="167" fontId="8" fillId="0" borderId="2" xfId="0" applyNumberFormat="1" applyFont="1" applyBorder="1"/>
    <xf numFmtId="4" fontId="8" fillId="0" borderId="2" xfId="2" applyNumberFormat="1" applyFont="1" applyFill="1" applyBorder="1"/>
    <xf numFmtId="165" fontId="8" fillId="0" borderId="2" xfId="2" applyFont="1" applyFill="1" applyBorder="1"/>
    <xf numFmtId="0" fontId="8" fillId="0" borderId="0" xfId="0" applyFont="1" applyAlignment="1">
      <alignment horizontal="center" wrapText="1"/>
    </xf>
    <xf numFmtId="0" fontId="8" fillId="0" borderId="0" xfId="0" applyFont="1" applyAlignment="1">
      <alignment horizontal="right" wrapText="1"/>
    </xf>
    <xf numFmtId="4" fontId="8" fillId="0" borderId="0" xfId="2" applyNumberFormat="1" applyFont="1" applyFill="1" applyAlignment="1">
      <alignment horizontal="right" wrapText="1"/>
    </xf>
    <xf numFmtId="165" fontId="8" fillId="0" borderId="0" xfId="2" applyFont="1" applyFill="1" applyAlignment="1">
      <alignment horizontal="right" wrapText="1"/>
    </xf>
    <xf numFmtId="0" fontId="8" fillId="0" borderId="0" xfId="0" applyFont="1" applyAlignment="1">
      <alignment horizontal="right"/>
    </xf>
    <xf numFmtId="4" fontId="8" fillId="0" borderId="0" xfId="2" applyNumberFormat="1" applyFont="1" applyFill="1" applyAlignment="1">
      <alignment horizontal="right"/>
    </xf>
    <xf numFmtId="165" fontId="8" fillId="0" borderId="0" xfId="2" applyFont="1" applyFill="1" applyAlignment="1">
      <alignment horizontal="right"/>
    </xf>
    <xf numFmtId="10" fontId="8" fillId="0" borderId="0" xfId="0" applyNumberFormat="1" applyFont="1"/>
    <xf numFmtId="164" fontId="8" fillId="0" borderId="0" xfId="0" applyNumberFormat="1" applyFont="1"/>
    <xf numFmtId="9" fontId="8" fillId="0" borderId="0" xfId="0" applyNumberFormat="1" applyFont="1"/>
    <xf numFmtId="0" fontId="4" fillId="0" borderId="0" xfId="0" applyFont="1"/>
    <xf numFmtId="165" fontId="5" fillId="0" borderId="3" xfId="2" quotePrefix="1" applyFont="1" applyFill="1" applyBorder="1" applyAlignment="1">
      <alignment horizontal="center" vertical="center" wrapText="1"/>
    </xf>
    <xf numFmtId="0" fontId="11" fillId="0" borderId="3" xfId="0" applyFont="1" applyBorder="1" applyAlignment="1">
      <alignment horizontal="center"/>
    </xf>
    <xf numFmtId="49" fontId="4" fillId="0" borderId="3" xfId="0" applyNumberFormat="1" applyFont="1" applyBorder="1"/>
    <xf numFmtId="49" fontId="4" fillId="0" borderId="3" xfId="0" applyNumberFormat="1" applyFont="1" applyBorder="1" applyAlignment="1">
      <alignment wrapText="1"/>
    </xf>
    <xf numFmtId="164" fontId="0" fillId="0" borderId="0" xfId="0" applyNumberFormat="1"/>
    <xf numFmtId="0" fontId="5" fillId="2" borderId="0" xfId="0" applyFont="1" applyFill="1" applyAlignment="1">
      <alignment horizontal="center" vertical="center"/>
    </xf>
    <xf numFmtId="0" fontId="5" fillId="0" borderId="1" xfId="0" applyFont="1" applyBorder="1" applyAlignment="1">
      <alignment horizontal="center"/>
    </xf>
    <xf numFmtId="49" fontId="4" fillId="0" borderId="3" xfId="0" quotePrefix="1" applyNumberFormat="1" applyFont="1" applyBorder="1" applyAlignment="1">
      <alignment horizontal="left" wrapText="1"/>
    </xf>
    <xf numFmtId="49" fontId="4" fillId="0" borderId="3" xfId="0" quotePrefix="1" applyNumberFormat="1" applyFont="1" applyBorder="1" applyAlignment="1">
      <alignment horizontal="left"/>
    </xf>
    <xf numFmtId="49" fontId="4" fillId="0" borderId="3" xfId="0" applyNumberFormat="1" applyFont="1" applyBorder="1" applyAlignment="1">
      <alignment horizontal="justify" vertical="top" wrapText="1"/>
    </xf>
    <xf numFmtId="49" fontId="4" fillId="0" borderId="3" xfId="0" applyNumberFormat="1" applyFont="1" applyBorder="1" applyAlignment="1">
      <alignment horizontal="left" wrapText="1"/>
    </xf>
    <xf numFmtId="0" fontId="4" fillId="0" borderId="0" xfId="0" quotePrefix="1" applyFont="1" applyAlignment="1">
      <alignment horizontal="left" wrapText="1"/>
    </xf>
    <xf numFmtId="0" fontId="4" fillId="0" borderId="0" xfId="0" applyFont="1" applyAlignment="1">
      <alignment horizontal="left" wrapText="1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49" fontId="5" fillId="0" borderId="3" xfId="0" applyNumberFormat="1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169" fontId="5" fillId="0" borderId="3" xfId="2" applyNumberFormat="1" applyFont="1" applyFill="1" applyBorder="1" applyAlignment="1">
      <alignment horizontal="center" vertical="center" wrapText="1"/>
    </xf>
    <xf numFmtId="49" fontId="4" fillId="0" borderId="0" xfId="0" applyNumberFormat="1" applyFont="1" applyAlignment="1">
      <alignment horizontal="left" vertical="top"/>
    </xf>
    <xf numFmtId="49" fontId="5" fillId="0" borderId="0" xfId="0" applyNumberFormat="1" applyFont="1" applyAlignment="1">
      <alignment horizontal="left" vertical="top"/>
    </xf>
    <xf numFmtId="49" fontId="4" fillId="0" borderId="3" xfId="0" applyNumberFormat="1" applyFont="1" applyBorder="1" applyAlignment="1">
      <alignment horizontal="left" vertical="top"/>
    </xf>
    <xf numFmtId="0" fontId="4" fillId="0" borderId="3" xfId="0" applyFont="1" applyBorder="1"/>
    <xf numFmtId="49" fontId="4" fillId="0" borderId="3" xfId="0" quotePrefix="1" applyNumberFormat="1" applyFont="1" applyBorder="1" applyAlignment="1">
      <alignment horizontal="left" vertical="top"/>
    </xf>
    <xf numFmtId="49" fontId="4" fillId="0" borderId="3" xfId="0" applyNumberFormat="1" applyFont="1" applyBorder="1" applyAlignment="1">
      <alignment horizontal="left"/>
    </xf>
    <xf numFmtId="0" fontId="4" fillId="0" borderId="3" xfId="0" applyFont="1" applyBorder="1" applyAlignment="1">
      <alignment wrapText="1"/>
    </xf>
    <xf numFmtId="49" fontId="4" fillId="0" borderId="3" xfId="0" quotePrefix="1" applyNumberFormat="1" applyFont="1" applyBorder="1" applyAlignment="1">
      <alignment horizontal="left" vertical="top" wrapText="1"/>
    </xf>
    <xf numFmtId="49" fontId="4" fillId="0" borderId="3" xfId="0" applyNumberFormat="1" applyFont="1" applyBorder="1" applyAlignment="1">
      <alignment horizontal="justify" wrapText="1"/>
    </xf>
    <xf numFmtId="0" fontId="4" fillId="0" borderId="3" xfId="0" applyFont="1" applyBorder="1" applyAlignment="1">
      <alignment horizontal="center" vertical="center"/>
    </xf>
    <xf numFmtId="168" fontId="4" fillId="0" borderId="3" xfId="2" applyNumberFormat="1" applyFont="1" applyBorder="1" applyAlignment="1">
      <alignment vertical="center"/>
    </xf>
    <xf numFmtId="49" fontId="4" fillId="0" borderId="0" xfId="0" applyNumberFormat="1" applyFont="1"/>
    <xf numFmtId="0" fontId="11" fillId="0" borderId="3" xfId="0" applyFont="1" applyBorder="1"/>
    <xf numFmtId="0" fontId="11" fillId="0" borderId="0" xfId="0" applyFont="1" applyAlignment="1">
      <alignment horizontal="center"/>
    </xf>
    <xf numFmtId="0" fontId="5" fillId="0" borderId="3" xfId="0" applyFont="1" applyBorder="1" applyAlignment="1">
      <alignment vertical="center"/>
    </xf>
    <xf numFmtId="165" fontId="5" fillId="0" borderId="3" xfId="2" applyFont="1" applyBorder="1" applyAlignment="1">
      <alignment horizontal="right" vertical="center"/>
    </xf>
    <xf numFmtId="169" fontId="5" fillId="0" borderId="3" xfId="0" applyNumberFormat="1" applyFont="1" applyBorder="1" applyAlignment="1">
      <alignment horizontal="center" vertical="center"/>
    </xf>
    <xf numFmtId="165" fontId="4" fillId="0" borderId="3" xfId="2" applyFont="1" applyBorder="1" applyAlignment="1">
      <alignment horizontal="right" vertical="center"/>
    </xf>
    <xf numFmtId="4" fontId="4" fillId="0" borderId="3" xfId="2" applyNumberFormat="1" applyFont="1" applyFill="1" applyBorder="1" applyAlignment="1">
      <alignment vertical="center"/>
    </xf>
    <xf numFmtId="168" fontId="4" fillId="0" borderId="3" xfId="2" applyNumberFormat="1" applyFont="1" applyFill="1" applyBorder="1" applyAlignment="1">
      <alignment vertical="center"/>
    </xf>
    <xf numFmtId="0" fontId="5" fillId="0" borderId="3" xfId="0" applyFont="1" applyBorder="1" applyAlignment="1">
      <alignment horizontal="center" vertical="center"/>
    </xf>
    <xf numFmtId="165" fontId="4" fillId="0" borderId="3" xfId="2" applyFont="1" applyFill="1" applyBorder="1" applyAlignment="1">
      <alignment horizontal="right" vertical="center"/>
    </xf>
    <xf numFmtId="165" fontId="4" fillId="0" borderId="3" xfId="2" applyFont="1" applyBorder="1" applyAlignment="1">
      <alignment vertical="center"/>
    </xf>
    <xf numFmtId="165" fontId="5" fillId="0" borderId="3" xfId="2" applyFont="1" applyBorder="1" applyAlignment="1">
      <alignment vertical="center"/>
    </xf>
    <xf numFmtId="165" fontId="4" fillId="0" borderId="3" xfId="2" applyFont="1" applyFill="1" applyBorder="1" applyAlignment="1">
      <alignment vertical="center"/>
    </xf>
    <xf numFmtId="0" fontId="4" fillId="0" borderId="3" xfId="0" applyFont="1" applyBorder="1" applyAlignment="1">
      <alignment vertical="center"/>
    </xf>
    <xf numFmtId="168" fontId="5" fillId="0" borderId="3" xfId="0" applyNumberFormat="1" applyFont="1" applyBorder="1" applyAlignment="1">
      <alignment horizontal="center" vertical="center"/>
    </xf>
    <xf numFmtId="9" fontId="5" fillId="0" borderId="3" xfId="0" applyNumberFormat="1" applyFont="1" applyBorder="1" applyAlignment="1">
      <alignment horizontal="center" vertical="center"/>
    </xf>
    <xf numFmtId="168" fontId="4" fillId="0" borderId="3" xfId="0" applyNumberFormat="1" applyFont="1" applyBorder="1" applyAlignment="1">
      <alignment horizontal="center" vertical="center"/>
    </xf>
    <xf numFmtId="0" fontId="4" fillId="0" borderId="0" xfId="0" applyFont="1" applyAlignment="1">
      <alignment vertical="center"/>
    </xf>
    <xf numFmtId="165" fontId="4" fillId="0" borderId="0" xfId="2" applyFont="1" applyAlignment="1">
      <alignment horizontal="right" vertical="center"/>
    </xf>
    <xf numFmtId="0" fontId="4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9" fontId="8" fillId="0" borderId="0" xfId="3" applyFont="1" applyFill="1"/>
    <xf numFmtId="10" fontId="8" fillId="0" borderId="3" xfId="3" applyNumberFormat="1" applyFont="1" applyFill="1" applyBorder="1"/>
    <xf numFmtId="10" fontId="5" fillId="0" borderId="4" xfId="3" applyNumberFormat="1" applyFont="1" applyFill="1" applyBorder="1"/>
    <xf numFmtId="0" fontId="8" fillId="0" borderId="3" xfId="0" applyFont="1" applyBorder="1"/>
    <xf numFmtId="10" fontId="8" fillId="0" borderId="3" xfId="0" applyNumberFormat="1" applyFont="1" applyBorder="1"/>
    <xf numFmtId="10" fontId="8" fillId="0" borderId="5" xfId="3" applyNumberFormat="1" applyFont="1" applyFill="1" applyBorder="1"/>
    <xf numFmtId="10" fontId="8" fillId="0" borderId="5" xfId="0" applyNumberFormat="1" applyFont="1" applyBorder="1"/>
    <xf numFmtId="10" fontId="5" fillId="0" borderId="6" xfId="3" applyNumberFormat="1" applyFont="1" applyFill="1" applyBorder="1"/>
    <xf numFmtId="10" fontId="8" fillId="0" borderId="7" xfId="0" applyNumberFormat="1" applyFont="1" applyBorder="1"/>
    <xf numFmtId="0" fontId="4" fillId="0" borderId="2" xfId="0" applyFont="1" applyBorder="1"/>
    <xf numFmtId="4" fontId="8" fillId="0" borderId="0" xfId="2" applyNumberFormat="1" applyFont="1" applyFill="1" applyBorder="1"/>
    <xf numFmtId="165" fontId="8" fillId="0" borderId="0" xfId="2" applyFont="1" applyFill="1" applyBorder="1"/>
    <xf numFmtId="167" fontId="5" fillId="0" borderId="0" xfId="0" applyNumberFormat="1" applyFont="1" applyAlignment="1">
      <alignment horizontal="center"/>
    </xf>
    <xf numFmtId="0" fontId="4" fillId="0" borderId="0" xfId="0" applyFont="1" applyAlignment="1">
      <alignment horizontal="center" wrapText="1"/>
    </xf>
    <xf numFmtId="165" fontId="4" fillId="0" borderId="0" xfId="2" applyFont="1" applyFill="1"/>
    <xf numFmtId="0" fontId="4" fillId="0" borderId="2" xfId="0" applyFont="1" applyBorder="1" applyAlignment="1">
      <alignment horizontal="center"/>
    </xf>
    <xf numFmtId="2" fontId="4" fillId="0" borderId="2" xfId="0" applyNumberFormat="1" applyFont="1" applyBorder="1" applyAlignment="1">
      <alignment horizontal="center"/>
    </xf>
    <xf numFmtId="167" fontId="4" fillId="0" borderId="0" xfId="0" applyNumberFormat="1" applyFont="1" applyAlignment="1">
      <alignment horizontal="center"/>
    </xf>
    <xf numFmtId="0" fontId="4" fillId="0" borderId="0" xfId="0" quotePrefix="1" applyFont="1" applyAlignment="1">
      <alignment horizontal="left"/>
    </xf>
    <xf numFmtId="167" fontId="4" fillId="0" borderId="2" xfId="0" applyNumberFormat="1" applyFont="1" applyBorder="1" applyAlignment="1">
      <alignment horizontal="center"/>
    </xf>
    <xf numFmtId="0" fontId="5" fillId="2" borderId="0" xfId="0" applyFont="1" applyFill="1" applyAlignment="1">
      <alignment horizontal="center"/>
    </xf>
    <xf numFmtId="4" fontId="4" fillId="0" borderId="0" xfId="2" applyNumberFormat="1" applyFont="1" applyFill="1"/>
    <xf numFmtId="9" fontId="4" fillId="0" borderId="0" xfId="0" applyNumberFormat="1" applyFont="1"/>
    <xf numFmtId="0" fontId="6" fillId="0" borderId="0" xfId="0" applyFont="1" applyAlignment="1">
      <alignment horizontal="center"/>
    </xf>
    <xf numFmtId="0" fontId="11" fillId="0" borderId="3" xfId="0" quotePrefix="1" applyFont="1" applyBorder="1" applyAlignment="1">
      <alignment horizontal="left"/>
    </xf>
    <xf numFmtId="0" fontId="11" fillId="0" borderId="3" xfId="0" applyFont="1" applyBorder="1" applyAlignment="1">
      <alignment horizontal="left"/>
    </xf>
    <xf numFmtId="0" fontId="4" fillId="0" borderId="0" xfId="0" applyFont="1" applyAlignment="1">
      <alignment wrapText="1"/>
    </xf>
    <xf numFmtId="0" fontId="5" fillId="0" borderId="0" xfId="0" applyFont="1" applyAlignment="1">
      <alignment wrapText="1"/>
    </xf>
    <xf numFmtId="3" fontId="4" fillId="0" borderId="3" xfId="1" applyNumberFormat="1" applyFont="1" applyFill="1" applyBorder="1" applyAlignment="1">
      <alignment horizontal="center" vertical="center" wrapText="1"/>
    </xf>
    <xf numFmtId="166" fontId="4" fillId="0" borderId="3" xfId="1" applyFont="1" applyFill="1" applyBorder="1" applyAlignment="1">
      <alignment horizontal="center" vertical="center" wrapText="1"/>
    </xf>
    <xf numFmtId="49" fontId="4" fillId="0" borderId="0" xfId="0" applyNumberFormat="1" applyFont="1" applyAlignment="1">
      <alignment horizontal="left" vertical="top" wrapText="1"/>
    </xf>
    <xf numFmtId="49" fontId="4" fillId="0" borderId="0" xfId="0" applyNumberFormat="1" applyFont="1" applyAlignment="1">
      <alignment horizontal="left" wrapText="1"/>
    </xf>
    <xf numFmtId="0" fontId="4" fillId="0" borderId="0" xfId="0" applyFont="1" applyAlignment="1">
      <alignment vertical="center" wrapText="1"/>
    </xf>
    <xf numFmtId="166" fontId="4" fillId="0" borderId="0" xfId="1" applyFont="1" applyFill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42" fontId="0" fillId="0" borderId="0" xfId="4" applyFont="1" applyAlignment="1">
      <alignment horizontal="right"/>
    </xf>
    <xf numFmtId="167" fontId="0" fillId="0" borderId="0" xfId="0" applyNumberFormat="1" applyAlignment="1">
      <alignment horizontal="center"/>
    </xf>
    <xf numFmtId="167" fontId="0" fillId="0" borderId="2" xfId="0" applyNumberFormat="1" applyBorder="1" applyAlignment="1">
      <alignment horizontal="center"/>
    </xf>
    <xf numFmtId="2" fontId="0" fillId="0" borderId="0" xfId="0" applyNumberFormat="1" applyAlignment="1">
      <alignment horizontal="center"/>
    </xf>
    <xf numFmtId="0" fontId="8" fillId="5" borderId="2" xfId="0" applyFont="1" applyFill="1" applyBorder="1"/>
    <xf numFmtId="9" fontId="4" fillId="5" borderId="2" xfId="3" applyFont="1" applyFill="1" applyBorder="1" applyAlignment="1">
      <alignment horizontal="center" vertical="center"/>
    </xf>
    <xf numFmtId="10" fontId="5" fillId="5" borderId="2" xfId="0" applyNumberFormat="1" applyFont="1" applyFill="1" applyBorder="1"/>
    <xf numFmtId="4" fontId="8" fillId="5" borderId="2" xfId="2" applyNumberFormat="1" applyFont="1" applyFill="1" applyBorder="1"/>
    <xf numFmtId="165" fontId="8" fillId="5" borderId="2" xfId="2" applyFont="1" applyFill="1" applyBorder="1"/>
    <xf numFmtId="0" fontId="4" fillId="5" borderId="2" xfId="0" applyFont="1" applyFill="1" applyBorder="1" applyAlignment="1">
      <alignment horizontal="center" vertical="center"/>
    </xf>
    <xf numFmtId="0" fontId="5" fillId="9" borderId="0" xfId="0" applyFont="1" applyFill="1" applyAlignment="1">
      <alignment horizontal="left" vertical="center"/>
    </xf>
    <xf numFmtId="0" fontId="5" fillId="9" borderId="0" xfId="0" applyFont="1" applyFill="1" applyAlignment="1">
      <alignment horizontal="center" vertical="center"/>
    </xf>
    <xf numFmtId="165" fontId="5" fillId="9" borderId="0" xfId="2" applyFont="1" applyFill="1" applyAlignment="1">
      <alignment horizontal="center" vertical="center"/>
    </xf>
    <xf numFmtId="2" fontId="4" fillId="0" borderId="3" xfId="0" applyNumberFormat="1" applyFont="1" applyBorder="1" applyAlignment="1">
      <alignment horizontal="center" vertical="center" wrapText="1"/>
    </xf>
    <xf numFmtId="165" fontId="5" fillId="0" borderId="1" xfId="2" applyFont="1" applyBorder="1" applyAlignment="1">
      <alignment horizontal="center"/>
    </xf>
    <xf numFmtId="165" fontId="4" fillId="0" borderId="0" xfId="2" applyFont="1" applyAlignment="1">
      <alignment horizontal="center"/>
    </xf>
    <xf numFmtId="165" fontId="5" fillId="0" borderId="0" xfId="2" applyFont="1" applyAlignment="1">
      <alignment horizontal="center"/>
    </xf>
    <xf numFmtId="165" fontId="4" fillId="0" borderId="2" xfId="2" applyFont="1" applyBorder="1" applyAlignment="1">
      <alignment horizontal="center"/>
    </xf>
    <xf numFmtId="165" fontId="4" fillId="0" borderId="0" xfId="0" applyNumberFormat="1" applyFont="1"/>
    <xf numFmtId="165" fontId="4" fillId="0" borderId="2" xfId="0" applyNumberFormat="1" applyFont="1" applyBorder="1"/>
    <xf numFmtId="0" fontId="5" fillId="2" borderId="0" xfId="7" applyFont="1" applyFill="1" applyAlignment="1">
      <alignment horizontal="center" vertical="center"/>
    </xf>
    <xf numFmtId="0" fontId="0" fillId="2" borderId="0" xfId="0" applyFill="1" applyAlignment="1">
      <alignment horizontal="center"/>
    </xf>
    <xf numFmtId="0" fontId="6" fillId="9" borderId="0" xfId="0" applyFont="1" applyFill="1"/>
    <xf numFmtId="0" fontId="0" fillId="9" borderId="0" xfId="0" applyFill="1" applyAlignment="1">
      <alignment horizontal="center"/>
    </xf>
    <xf numFmtId="0" fontId="4" fillId="0" borderId="3" xfId="0" applyFont="1" applyBorder="1" applyAlignment="1">
      <alignment horizontal="center"/>
    </xf>
    <xf numFmtId="165" fontId="0" fillId="0" borderId="0" xfId="2" applyFont="1" applyAlignment="1">
      <alignment horizontal="center" wrapText="1"/>
    </xf>
    <xf numFmtId="165" fontId="0" fillId="0" borderId="0" xfId="2" applyFont="1" applyAlignment="1">
      <alignment horizontal="center"/>
    </xf>
    <xf numFmtId="165" fontId="0" fillId="0" borderId="2" xfId="2" applyFont="1" applyBorder="1" applyAlignment="1">
      <alignment horizontal="center"/>
    </xf>
    <xf numFmtId="165" fontId="0" fillId="0" borderId="0" xfId="2" applyFont="1" applyFill="1" applyAlignment="1">
      <alignment horizontal="center"/>
    </xf>
    <xf numFmtId="165" fontId="5" fillId="0" borderId="1" xfId="2" applyFont="1" applyFill="1" applyBorder="1" applyAlignment="1">
      <alignment horizontal="center"/>
    </xf>
    <xf numFmtId="165" fontId="5" fillId="0" borderId="0" xfId="2" applyFont="1" applyFill="1" applyAlignment="1">
      <alignment horizontal="center"/>
    </xf>
    <xf numFmtId="165" fontId="0" fillId="0" borderId="2" xfId="2" applyFont="1" applyFill="1" applyBorder="1" applyAlignment="1">
      <alignment horizontal="center"/>
    </xf>
    <xf numFmtId="170" fontId="4" fillId="0" borderId="2" xfId="0" applyNumberFormat="1" applyFont="1" applyBorder="1" applyAlignment="1">
      <alignment horizontal="center"/>
    </xf>
    <xf numFmtId="165" fontId="8" fillId="0" borderId="0" xfId="2" applyFont="1" applyAlignment="1">
      <alignment horizontal="center"/>
    </xf>
    <xf numFmtId="165" fontId="4" fillId="0" borderId="0" xfId="2" applyFont="1" applyAlignment="1">
      <alignment horizontal="center" wrapText="1"/>
    </xf>
    <xf numFmtId="165" fontId="4" fillId="0" borderId="0" xfId="2" applyFont="1" applyFill="1" applyAlignment="1">
      <alignment horizontal="center"/>
    </xf>
    <xf numFmtId="165" fontId="4" fillId="0" borderId="2" xfId="2" applyFont="1" applyFill="1" applyBorder="1" applyAlignment="1">
      <alignment horizontal="center"/>
    </xf>
    <xf numFmtId="165" fontId="11" fillId="0" borderId="0" xfId="2" applyFont="1" applyFill="1"/>
    <xf numFmtId="0" fontId="5" fillId="2" borderId="0" xfId="7" applyFont="1" applyFill="1" applyAlignment="1">
      <alignment vertical="center" wrapText="1"/>
    </xf>
    <xf numFmtId="0" fontId="4" fillId="2" borderId="0" xfId="7" applyFill="1" applyAlignment="1">
      <alignment horizontal="center" vertical="center" wrapText="1"/>
    </xf>
    <xf numFmtId="0" fontId="4" fillId="0" borderId="3" xfId="0" quotePrefix="1" applyFont="1" applyBorder="1" applyAlignment="1">
      <alignment horizontal="left"/>
    </xf>
    <xf numFmtId="0" fontId="4" fillId="4" borderId="0" xfId="0" applyFont="1" applyFill="1"/>
    <xf numFmtId="165" fontId="4" fillId="4" borderId="0" xfId="2" applyFont="1" applyFill="1" applyAlignment="1">
      <alignment horizontal="center"/>
    </xf>
    <xf numFmtId="4" fontId="4" fillId="0" borderId="3" xfId="1" applyNumberFormat="1" applyFont="1" applyFill="1" applyBorder="1" applyAlignment="1">
      <alignment horizontal="center" vertical="center" wrapText="1"/>
    </xf>
    <xf numFmtId="4" fontId="4" fillId="0" borderId="0" xfId="1" applyNumberFormat="1" applyFont="1" applyFill="1" applyAlignment="1">
      <alignment horizontal="center" vertical="center" wrapText="1"/>
    </xf>
    <xf numFmtId="0" fontId="11" fillId="0" borderId="3" xfId="5" applyFont="1" applyBorder="1"/>
    <xf numFmtId="0" fontId="11" fillId="0" borderId="3" xfId="5" applyFont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3" xfId="0" applyBorder="1"/>
    <xf numFmtId="0" fontId="4" fillId="0" borderId="3" xfId="0" applyFont="1" applyBorder="1" applyAlignment="1">
      <alignment horizontal="left" wrapText="1"/>
    </xf>
    <xf numFmtId="0" fontId="4" fillId="0" borderId="3" xfId="0" quotePrefix="1" applyFont="1" applyBorder="1" applyAlignment="1">
      <alignment horizontal="left" wrapText="1"/>
    </xf>
    <xf numFmtId="0" fontId="11" fillId="0" borderId="3" xfId="0" applyFont="1" applyBorder="1" applyAlignment="1">
      <alignment wrapText="1"/>
    </xf>
    <xf numFmtId="0" fontId="4" fillId="0" borderId="3" xfId="1" applyNumberFormat="1" applyFont="1" applyFill="1" applyBorder="1" applyAlignment="1">
      <alignment horizontal="center" vertical="center" wrapText="1"/>
    </xf>
    <xf numFmtId="0" fontId="4" fillId="0" borderId="0" xfId="1" applyNumberFormat="1" applyFont="1" applyFill="1" applyAlignment="1">
      <alignment horizontal="center" vertical="center" wrapText="1"/>
    </xf>
    <xf numFmtId="2" fontId="4" fillId="0" borderId="3" xfId="1" applyNumberFormat="1" applyFont="1" applyFill="1" applyBorder="1" applyAlignment="1">
      <alignment horizontal="center" vertical="center" wrapText="1"/>
    </xf>
    <xf numFmtId="2" fontId="4" fillId="0" borderId="3" xfId="0" applyNumberFormat="1" applyFont="1" applyBorder="1" applyAlignment="1">
      <alignment horizontal="center" vertical="center"/>
    </xf>
    <xf numFmtId="4" fontId="4" fillId="0" borderId="3" xfId="1" applyNumberFormat="1" applyFont="1" applyFill="1" applyBorder="1" applyAlignment="1">
      <alignment horizontal="center" vertical="center"/>
    </xf>
    <xf numFmtId="2" fontId="4" fillId="0" borderId="3" xfId="1" applyNumberFormat="1" applyFont="1" applyFill="1" applyBorder="1" applyAlignment="1">
      <alignment horizontal="center" vertical="center"/>
    </xf>
    <xf numFmtId="0" fontId="4" fillId="0" borderId="0" xfId="0" applyFont="1" applyAlignment="1">
      <alignment horizontal="right"/>
    </xf>
    <xf numFmtId="165" fontId="4" fillId="0" borderId="0" xfId="2" applyFont="1"/>
    <xf numFmtId="165" fontId="4" fillId="0" borderId="2" xfId="2" applyFont="1" applyBorder="1"/>
    <xf numFmtId="165" fontId="0" fillId="0" borderId="0" xfId="2" applyFont="1" applyFill="1" applyBorder="1"/>
    <xf numFmtId="165" fontId="0" fillId="0" borderId="0" xfId="2" applyFont="1" applyFill="1" applyBorder="1" applyAlignment="1">
      <alignment horizontal="right"/>
    </xf>
    <xf numFmtId="165" fontId="0" fillId="0" borderId="2" xfId="2" applyFont="1" applyFill="1" applyBorder="1" applyAlignment="1">
      <alignment horizontal="right"/>
    </xf>
    <xf numFmtId="0" fontId="11" fillId="0" borderId="5" xfId="0" applyFont="1" applyBorder="1" applyAlignment="1">
      <alignment horizontal="center"/>
    </xf>
    <xf numFmtId="42" fontId="8" fillId="0" borderId="3" xfId="4" applyFont="1" applyFill="1" applyBorder="1"/>
    <xf numFmtId="0" fontId="4" fillId="5" borderId="3" xfId="0" applyFont="1" applyFill="1" applyBorder="1"/>
    <xf numFmtId="42" fontId="8" fillId="5" borderId="3" xfId="4" applyFont="1" applyFill="1" applyBorder="1"/>
    <xf numFmtId="0" fontId="5" fillId="5" borderId="1" xfId="0" applyFont="1" applyFill="1" applyBorder="1"/>
    <xf numFmtId="0" fontId="5" fillId="5" borderId="1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right"/>
    </xf>
    <xf numFmtId="4" fontId="5" fillId="5" borderId="1" xfId="2" applyNumberFormat="1" applyFont="1" applyFill="1" applyBorder="1" applyAlignment="1">
      <alignment horizontal="right"/>
    </xf>
    <xf numFmtId="165" fontId="5" fillId="5" borderId="1" xfId="2" applyFont="1" applyFill="1" applyBorder="1" applyAlignment="1">
      <alignment horizontal="right"/>
    </xf>
    <xf numFmtId="0" fontId="5" fillId="5" borderId="0" xfId="0" applyFont="1" applyFill="1"/>
    <xf numFmtId="0" fontId="5" fillId="5" borderId="3" xfId="0" applyFont="1" applyFill="1" applyBorder="1" applyAlignment="1">
      <alignment horizontal="center"/>
    </xf>
    <xf numFmtId="0" fontId="5" fillId="5" borderId="3" xfId="0" applyFont="1" applyFill="1" applyBorder="1"/>
    <xf numFmtId="0" fontId="13" fillId="5" borderId="3" xfId="0" applyFont="1" applyFill="1" applyBorder="1" applyAlignment="1">
      <alignment horizontal="center" vertical="center"/>
    </xf>
    <xf numFmtId="165" fontId="13" fillId="5" borderId="3" xfId="2" quotePrefix="1" applyFont="1" applyFill="1" applyBorder="1" applyAlignment="1">
      <alignment horizontal="center" vertical="center" wrapText="1"/>
    </xf>
    <xf numFmtId="0" fontId="11" fillId="4" borderId="0" xfId="0" applyFont="1" applyFill="1"/>
    <xf numFmtId="0" fontId="13" fillId="4" borderId="0" xfId="0" applyFont="1" applyFill="1" applyAlignment="1">
      <alignment horizontal="center"/>
    </xf>
    <xf numFmtId="165" fontId="11" fillId="4" borderId="0" xfId="0" applyNumberFormat="1" applyFont="1" applyFill="1"/>
    <xf numFmtId="0" fontId="4" fillId="4" borderId="3" xfId="0" applyFont="1" applyFill="1" applyBorder="1"/>
    <xf numFmtId="0" fontId="11" fillId="4" borderId="3" xfId="0" applyFont="1" applyFill="1" applyBorder="1" applyAlignment="1">
      <alignment horizontal="center"/>
    </xf>
    <xf numFmtId="0" fontId="11" fillId="4" borderId="5" xfId="0" applyFont="1" applyFill="1" applyBorder="1" applyAlignment="1">
      <alignment horizontal="center"/>
    </xf>
    <xf numFmtId="0" fontId="11" fillId="4" borderId="3" xfId="0" applyFont="1" applyFill="1" applyBorder="1"/>
    <xf numFmtId="0" fontId="4" fillId="9" borderId="3" xfId="0" applyFont="1" applyFill="1" applyBorder="1"/>
    <xf numFmtId="42" fontId="8" fillId="9" borderId="3" xfId="4" applyFont="1" applyFill="1" applyBorder="1"/>
    <xf numFmtId="0" fontId="11" fillId="4" borderId="3" xfId="0" quotePrefix="1" applyFont="1" applyFill="1" applyBorder="1" applyAlignment="1">
      <alignment horizontal="left"/>
    </xf>
    <xf numFmtId="0" fontId="4" fillId="0" borderId="3" xfId="0" applyFont="1" applyBorder="1" applyAlignment="1">
      <alignment horizontal="left"/>
    </xf>
    <xf numFmtId="0" fontId="17" fillId="0" borderId="0" xfId="10" applyFont="1" applyAlignment="1">
      <alignment vertical="center"/>
    </xf>
    <xf numFmtId="0" fontId="18" fillId="4" borderId="0" xfId="0" applyFont="1" applyFill="1" applyAlignment="1">
      <alignment horizontal="center" wrapText="1"/>
    </xf>
    <xf numFmtId="0" fontId="19" fillId="4" borderId="0" xfId="0" applyFont="1" applyFill="1" applyAlignment="1">
      <alignment wrapText="1"/>
    </xf>
    <xf numFmtId="49" fontId="18" fillId="9" borderId="3" xfId="0" applyNumberFormat="1" applyFont="1" applyFill="1" applyBorder="1" applyAlignment="1">
      <alignment horizontal="center" vertical="center" wrapText="1"/>
    </xf>
    <xf numFmtId="0" fontId="18" fillId="9" borderId="3" xfId="0" applyFont="1" applyFill="1" applyBorder="1" applyAlignment="1">
      <alignment horizontal="center" vertical="center" wrapText="1"/>
    </xf>
    <xf numFmtId="171" fontId="18" fillId="9" borderId="3" xfId="4" applyNumberFormat="1" applyFont="1" applyFill="1" applyBorder="1" applyAlignment="1">
      <alignment horizontal="center" vertical="center" wrapText="1"/>
    </xf>
    <xf numFmtId="0" fontId="18" fillId="4" borderId="0" xfId="0" applyFont="1" applyFill="1" applyAlignment="1">
      <alignment wrapText="1"/>
    </xf>
    <xf numFmtId="0" fontId="18" fillId="4" borderId="0" xfId="0" applyFont="1" applyFill="1" applyAlignment="1">
      <alignment horizontal="center" vertical="center" wrapText="1"/>
    </xf>
    <xf numFmtId="49" fontId="19" fillId="4" borderId="3" xfId="0" applyNumberFormat="1" applyFont="1" applyFill="1" applyBorder="1" applyAlignment="1">
      <alignment horizontal="center" vertical="center" wrapText="1"/>
    </xf>
    <xf numFmtId="0" fontId="19" fillId="4" borderId="3" xfId="0" applyFont="1" applyFill="1" applyBorder="1" applyAlignment="1">
      <alignment horizontal="justify" vertical="center" wrapText="1"/>
    </xf>
    <xf numFmtId="0" fontId="19" fillId="4" borderId="3" xfId="0" applyFont="1" applyFill="1" applyBorder="1" applyAlignment="1">
      <alignment horizontal="center" vertical="center" wrapText="1"/>
    </xf>
    <xf numFmtId="171" fontId="19" fillId="4" borderId="3" xfId="4" applyNumberFormat="1" applyFont="1" applyFill="1" applyBorder="1" applyAlignment="1">
      <alignment horizontal="center" vertical="center" wrapText="1"/>
    </xf>
    <xf numFmtId="171" fontId="19" fillId="4" borderId="3" xfId="4" applyNumberFormat="1" applyFont="1" applyFill="1" applyBorder="1" applyAlignment="1">
      <alignment horizontal="right" vertical="center" wrapText="1"/>
    </xf>
    <xf numFmtId="0" fontId="19" fillId="4" borderId="0" xfId="0" applyFont="1" applyFill="1" applyAlignment="1">
      <alignment horizontal="center" vertical="center" wrapText="1"/>
    </xf>
    <xf numFmtId="43" fontId="19" fillId="4" borderId="3" xfId="0" applyNumberFormat="1" applyFont="1" applyFill="1" applyBorder="1" applyAlignment="1">
      <alignment horizontal="center" vertical="center" wrapText="1"/>
    </xf>
    <xf numFmtId="4" fontId="19" fillId="4" borderId="3" xfId="0" applyNumberFormat="1" applyFont="1" applyFill="1" applyBorder="1" applyAlignment="1">
      <alignment horizontal="center" vertical="center" wrapText="1"/>
    </xf>
    <xf numFmtId="49" fontId="18" fillId="9" borderId="3" xfId="0" applyNumberFormat="1" applyFont="1" applyFill="1" applyBorder="1" applyAlignment="1">
      <alignment horizontal="left" vertical="center" wrapText="1"/>
    </xf>
    <xf numFmtId="171" fontId="19" fillId="9" borderId="3" xfId="4" applyNumberFormat="1" applyFont="1" applyFill="1" applyBorder="1" applyAlignment="1">
      <alignment horizontal="right" vertical="center" wrapText="1"/>
    </xf>
    <xf numFmtId="0" fontId="19" fillId="4" borderId="3" xfId="0" applyFont="1" applyFill="1" applyBorder="1" applyAlignment="1">
      <alignment horizontal="left" vertical="center" wrapText="1"/>
    </xf>
    <xf numFmtId="0" fontId="19" fillId="9" borderId="3" xfId="0" applyFont="1" applyFill="1" applyBorder="1" applyAlignment="1">
      <alignment horizontal="center" vertical="center" wrapText="1"/>
    </xf>
    <xf numFmtId="49" fontId="19" fillId="4" borderId="3" xfId="0" applyNumberFormat="1" applyFont="1" applyFill="1" applyBorder="1" applyAlignment="1">
      <alignment horizontal="left" vertical="center" wrapText="1"/>
    </xf>
    <xf numFmtId="49" fontId="19" fillId="4" borderId="0" xfId="0" applyNumberFormat="1" applyFont="1" applyFill="1" applyAlignment="1">
      <alignment horizontal="left" vertical="top" wrapText="1"/>
    </xf>
    <xf numFmtId="49" fontId="19" fillId="4" borderId="0" xfId="0" applyNumberFormat="1" applyFont="1" applyFill="1" applyAlignment="1">
      <alignment horizontal="left" wrapText="1"/>
    </xf>
    <xf numFmtId="0" fontId="18" fillId="4" borderId="3" xfId="0" applyFont="1" applyFill="1" applyBorder="1" applyAlignment="1">
      <alignment vertical="center" wrapText="1"/>
    </xf>
    <xf numFmtId="171" fontId="18" fillId="4" borderId="3" xfId="4" applyNumberFormat="1" applyFont="1" applyFill="1" applyBorder="1" applyAlignment="1">
      <alignment horizontal="right" vertical="center" wrapText="1"/>
    </xf>
    <xf numFmtId="173" fontId="19" fillId="4" borderId="0" xfId="0" applyNumberFormat="1" applyFont="1" applyFill="1" applyAlignment="1">
      <alignment horizontal="center" vertical="center" wrapText="1"/>
    </xf>
    <xf numFmtId="0" fontId="19" fillId="4" borderId="0" xfId="0" applyFont="1" applyFill="1" applyAlignment="1">
      <alignment vertical="center" wrapText="1"/>
    </xf>
    <xf numFmtId="171" fontId="19" fillId="4" borderId="0" xfId="4" applyNumberFormat="1" applyFont="1" applyFill="1" applyAlignment="1">
      <alignment horizontal="center" vertical="center" wrapText="1"/>
    </xf>
    <xf numFmtId="171" fontId="19" fillId="4" borderId="0" xfId="4" applyNumberFormat="1" applyFont="1" applyFill="1" applyAlignment="1">
      <alignment horizontal="right" wrapText="1"/>
    </xf>
    <xf numFmtId="9" fontId="18" fillId="4" borderId="3" xfId="0" applyNumberFormat="1" applyFont="1" applyFill="1" applyBorder="1" applyAlignment="1">
      <alignment horizontal="center" vertical="center" wrapText="1"/>
    </xf>
    <xf numFmtId="49" fontId="19" fillId="0" borderId="3" xfId="0" applyNumberFormat="1" applyFont="1" applyBorder="1" applyAlignment="1">
      <alignment horizontal="center" vertical="center" wrapText="1"/>
    </xf>
    <xf numFmtId="0" fontId="19" fillId="0" borderId="3" xfId="0" applyFont="1" applyBorder="1" applyAlignment="1">
      <alignment horizontal="justify" vertical="center" wrapText="1"/>
    </xf>
    <xf numFmtId="2" fontId="19" fillId="0" borderId="3" xfId="0" applyNumberFormat="1" applyFont="1" applyBorder="1" applyAlignment="1">
      <alignment horizontal="center" vertical="center" wrapText="1"/>
    </xf>
    <xf numFmtId="0" fontId="19" fillId="0" borderId="3" xfId="0" applyFont="1" applyBorder="1" applyAlignment="1">
      <alignment horizontal="center" vertical="center" wrapText="1"/>
    </xf>
    <xf numFmtId="171" fontId="19" fillId="0" borderId="3" xfId="4" applyNumberFormat="1" applyFont="1" applyFill="1" applyBorder="1" applyAlignment="1">
      <alignment horizontal="center" vertical="center" wrapText="1"/>
    </xf>
    <xf numFmtId="171" fontId="19" fillId="0" borderId="3" xfId="4" applyNumberFormat="1" applyFont="1" applyFill="1" applyBorder="1" applyAlignment="1">
      <alignment horizontal="right" vertical="center" wrapText="1"/>
    </xf>
    <xf numFmtId="2" fontId="19" fillId="4" borderId="3" xfId="0" applyNumberFormat="1" applyFont="1" applyFill="1" applyBorder="1" applyAlignment="1">
      <alignment horizontal="center" vertical="center" wrapText="1"/>
    </xf>
    <xf numFmtId="0" fontId="19" fillId="0" borderId="0" xfId="0" applyFont="1" applyAlignment="1">
      <alignment horizontal="center" vertical="center" wrapText="1"/>
    </xf>
    <xf numFmtId="0" fontId="19" fillId="4" borderId="3" xfId="0" applyFont="1" applyFill="1" applyBorder="1" applyAlignment="1">
      <alignment horizontal="justify" vertical="justify" wrapText="1"/>
    </xf>
    <xf numFmtId="0" fontId="20" fillId="0" borderId="0" xfId="0" applyFont="1"/>
    <xf numFmtId="0" fontId="22" fillId="7" borderId="3" xfId="0" applyFont="1" applyFill="1" applyBorder="1" applyAlignment="1">
      <alignment horizontal="center" vertical="center"/>
    </xf>
    <xf numFmtId="14" fontId="22" fillId="7" borderId="3" xfId="0" applyNumberFormat="1" applyFont="1" applyFill="1" applyBorder="1" applyAlignment="1">
      <alignment horizontal="center" vertical="center"/>
    </xf>
    <xf numFmtId="0" fontId="23" fillId="5" borderId="3" xfId="11" applyFont="1" applyFill="1" applyBorder="1" applyAlignment="1">
      <alignment vertical="center"/>
    </xf>
    <xf numFmtId="14" fontId="24" fillId="0" borderId="3" xfId="11" applyNumberFormat="1" applyFont="1" applyBorder="1" applyAlignment="1">
      <alignment horizontal="left" vertical="center"/>
    </xf>
    <xf numFmtId="0" fontId="24" fillId="0" borderId="3" xfId="11" applyFont="1" applyBorder="1" applyAlignment="1">
      <alignment vertical="center"/>
    </xf>
    <xf numFmtId="0" fontId="24" fillId="0" borderId="3" xfId="11" applyFont="1" applyBorder="1" applyAlignment="1">
      <alignment vertical="center" wrapText="1"/>
    </xf>
    <xf numFmtId="0" fontId="23" fillId="5" borderId="3" xfId="11" applyFont="1" applyFill="1" applyBorder="1" applyAlignment="1">
      <alignment vertical="center" wrapText="1"/>
    </xf>
    <xf numFmtId="0" fontId="23" fillId="0" borderId="3" xfId="11" applyFont="1" applyBorder="1" applyAlignment="1">
      <alignment vertical="center"/>
    </xf>
    <xf numFmtId="0" fontId="25" fillId="0" borderId="3" xfId="0" applyFont="1" applyBorder="1" applyAlignment="1">
      <alignment horizontal="left" vertical="top"/>
    </xf>
    <xf numFmtId="49" fontId="4" fillId="0" borderId="3" xfId="0" applyNumberFormat="1" applyFont="1" applyBorder="1" applyAlignment="1">
      <alignment horizontal="center" vertical="center" wrapText="1"/>
    </xf>
    <xf numFmtId="44" fontId="11" fillId="0" borderId="3" xfId="2" applyNumberFormat="1" applyFont="1" applyFill="1" applyBorder="1"/>
    <xf numFmtId="165" fontId="11" fillId="0" borderId="3" xfId="2" applyFont="1" applyFill="1" applyBorder="1"/>
    <xf numFmtId="0" fontId="5" fillId="9" borderId="0" xfId="2" applyNumberFormat="1" applyFont="1" applyFill="1" applyAlignment="1">
      <alignment horizontal="center" vertical="center"/>
    </xf>
    <xf numFmtId="43" fontId="5" fillId="9" borderId="0" xfId="2" applyNumberFormat="1" applyFont="1" applyFill="1" applyAlignment="1">
      <alignment horizontal="center" vertical="center"/>
    </xf>
    <xf numFmtId="165" fontId="5" fillId="0" borderId="0" xfId="6" applyFont="1" applyAlignment="1">
      <alignment horizontal="center"/>
    </xf>
    <xf numFmtId="174" fontId="0" fillId="0" borderId="0" xfId="0" applyNumberFormat="1"/>
    <xf numFmtId="175" fontId="0" fillId="0" borderId="0" xfId="0" applyNumberFormat="1"/>
    <xf numFmtId="0" fontId="5" fillId="10" borderId="0" xfId="0" applyFont="1" applyFill="1" applyAlignment="1">
      <alignment horizontal="center" vertical="center"/>
    </xf>
    <xf numFmtId="0" fontId="5" fillId="11" borderId="0" xfId="0" applyFont="1" applyFill="1" applyAlignment="1">
      <alignment horizontal="center" vertical="center"/>
    </xf>
    <xf numFmtId="0" fontId="5" fillId="10" borderId="0" xfId="2" applyNumberFormat="1" applyFont="1" applyFill="1" applyBorder="1" applyAlignment="1">
      <alignment horizontal="center" vertical="center"/>
    </xf>
    <xf numFmtId="0" fontId="5" fillId="10" borderId="0" xfId="0" applyFont="1" applyFill="1" applyAlignment="1">
      <alignment horizontal="left" vertical="center"/>
    </xf>
    <xf numFmtId="49" fontId="5" fillId="0" borderId="0" xfId="0" applyNumberFormat="1" applyFont="1" applyAlignment="1">
      <alignment horizontal="center" vertical="center"/>
    </xf>
    <xf numFmtId="2" fontId="5" fillId="0" borderId="0" xfId="0" applyNumberFormat="1" applyFont="1" applyAlignment="1">
      <alignment horizontal="center" vertical="center"/>
    </xf>
    <xf numFmtId="0" fontId="5" fillId="2" borderId="0" xfId="2" applyNumberFormat="1" applyFont="1" applyFill="1" applyAlignment="1">
      <alignment horizontal="center" vertical="center"/>
    </xf>
    <xf numFmtId="49" fontId="5" fillId="0" borderId="0" xfId="7" applyNumberFormat="1" applyFont="1" applyAlignment="1">
      <alignment horizontal="center" vertical="center"/>
    </xf>
    <xf numFmtId="2" fontId="5" fillId="0" borderId="0" xfId="7" applyNumberFormat="1" applyFont="1" applyAlignment="1">
      <alignment horizontal="center" vertical="center"/>
    </xf>
    <xf numFmtId="165" fontId="5" fillId="0" borderId="0" xfId="2" applyFont="1" applyFill="1" applyAlignment="1">
      <alignment horizontal="right"/>
    </xf>
    <xf numFmtId="44" fontId="0" fillId="0" borderId="0" xfId="0" applyNumberFormat="1"/>
    <xf numFmtId="49" fontId="4" fillId="0" borderId="3" xfId="0" applyNumberFormat="1" applyFont="1" applyBorder="1" applyAlignment="1">
      <alignment horizontal="left" vertical="center" wrapText="1"/>
    </xf>
    <xf numFmtId="2" fontId="5" fillId="0" borderId="3" xfId="0" applyNumberFormat="1" applyFont="1" applyBorder="1" applyAlignment="1">
      <alignment horizontal="center" vertical="center" wrapText="1"/>
    </xf>
    <xf numFmtId="172" fontId="4" fillId="0" borderId="3" xfId="1" applyNumberFormat="1" applyFont="1" applyFill="1" applyBorder="1" applyAlignment="1">
      <alignment horizontal="center" vertical="center" wrapText="1"/>
    </xf>
    <xf numFmtId="49" fontId="4" fillId="4" borderId="3" xfId="0" applyNumberFormat="1" applyFont="1" applyFill="1" applyBorder="1" applyAlignment="1">
      <alignment horizontal="center" vertical="center" wrapText="1"/>
    </xf>
    <xf numFmtId="49" fontId="5" fillId="9" borderId="3" xfId="0" applyNumberFormat="1" applyFont="1" applyFill="1" applyBorder="1" applyAlignment="1">
      <alignment horizontal="center" vertical="center" wrapText="1"/>
    </xf>
    <xf numFmtId="173" fontId="0" fillId="0" borderId="0" xfId="2" applyNumberFormat="1" applyFont="1" applyAlignment="1">
      <alignment horizontal="right"/>
    </xf>
    <xf numFmtId="176" fontId="0" fillId="0" borderId="0" xfId="0" applyNumberFormat="1"/>
    <xf numFmtId="49" fontId="26" fillId="4" borderId="0" xfId="0" applyNumberFormat="1" applyFont="1" applyFill="1" applyAlignment="1">
      <alignment horizontal="left" vertical="top" wrapText="1"/>
    </xf>
    <xf numFmtId="49" fontId="26" fillId="4" borderId="0" xfId="0" applyNumberFormat="1" applyFont="1" applyFill="1" applyAlignment="1">
      <alignment horizontal="left" wrapText="1"/>
    </xf>
    <xf numFmtId="0" fontId="26" fillId="4" borderId="0" xfId="0" applyFont="1" applyFill="1" applyAlignment="1">
      <alignment vertical="center" wrapText="1"/>
    </xf>
    <xf numFmtId="171" fontId="26" fillId="4" borderId="0" xfId="4" applyNumberFormat="1" applyFont="1" applyFill="1" applyAlignment="1">
      <alignment horizontal="center" vertical="center" wrapText="1"/>
    </xf>
    <xf numFmtId="171" fontId="26" fillId="4" borderId="0" xfId="4" applyNumberFormat="1" applyFont="1" applyFill="1" applyAlignment="1">
      <alignment horizontal="right" wrapText="1"/>
    </xf>
    <xf numFmtId="0" fontId="26" fillId="4" borderId="0" xfId="0" applyFont="1" applyFill="1" applyAlignment="1">
      <alignment wrapText="1"/>
    </xf>
    <xf numFmtId="0" fontId="22" fillId="0" borderId="0" xfId="0" applyFont="1"/>
    <xf numFmtId="0" fontId="26" fillId="0" borderId="0" xfId="0" applyFont="1"/>
    <xf numFmtId="0" fontId="28" fillId="0" borderId="3" xfId="14" applyFont="1" applyBorder="1" applyAlignment="1">
      <alignment horizontal="center" vertical="center" wrapText="1"/>
    </xf>
    <xf numFmtId="41" fontId="28" fillId="0" borderId="3" xfId="15" applyNumberFormat="1" applyFont="1" applyFill="1" applyBorder="1" applyAlignment="1">
      <alignment horizontal="center" vertical="center" wrapText="1"/>
    </xf>
    <xf numFmtId="41" fontId="29" fillId="0" borderId="0" xfId="14" applyNumberFormat="1" applyFont="1"/>
    <xf numFmtId="41" fontId="28" fillId="0" borderId="3" xfId="14" applyNumberFormat="1" applyFont="1" applyBorder="1" applyAlignment="1">
      <alignment horizontal="center" vertical="center"/>
    </xf>
    <xf numFmtId="41" fontId="28" fillId="0" borderId="3" xfId="16" applyNumberFormat="1" applyFont="1" applyFill="1" applyBorder="1" applyAlignment="1">
      <alignment horizontal="center" vertical="center"/>
    </xf>
    <xf numFmtId="0" fontId="29" fillId="0" borderId="0" xfId="14" applyFont="1"/>
    <xf numFmtId="41" fontId="31" fillId="0" borderId="0" xfId="14" applyNumberFormat="1" applyFont="1"/>
    <xf numFmtId="0" fontId="31" fillId="0" borderId="0" xfId="14" applyFont="1"/>
    <xf numFmtId="0" fontId="31" fillId="0" borderId="0" xfId="14" applyFont="1" applyAlignment="1">
      <alignment wrapText="1"/>
    </xf>
    <xf numFmtId="2" fontId="31" fillId="0" borderId="0" xfId="14" applyNumberFormat="1" applyFont="1"/>
    <xf numFmtId="44" fontId="31" fillId="0" borderId="0" xfId="16" applyFont="1"/>
    <xf numFmtId="44" fontId="31" fillId="0" borderId="0" xfId="16" applyFont="1" applyAlignment="1">
      <alignment horizontal="center" vertical="center"/>
    </xf>
    <xf numFmtId="0" fontId="31" fillId="0" borderId="0" xfId="14" applyFont="1" applyAlignment="1">
      <alignment horizontal="center" vertical="center"/>
    </xf>
    <xf numFmtId="0" fontId="19" fillId="0" borderId="0" xfId="7" applyFont="1" applyAlignment="1">
      <alignment horizontal="center"/>
    </xf>
    <xf numFmtId="0" fontId="22" fillId="0" borderId="0" xfId="8" applyFont="1" applyAlignment="1">
      <alignment horizontal="center" vertical="center" wrapText="1"/>
    </xf>
    <xf numFmtId="0" fontId="27" fillId="12" borderId="24" xfId="14" applyFont="1" applyFill="1" applyBorder="1" applyAlignment="1">
      <alignment horizontal="center" vertical="center" wrapText="1"/>
    </xf>
    <xf numFmtId="0" fontId="27" fillId="6" borderId="25" xfId="14" applyFont="1" applyFill="1" applyBorder="1" applyAlignment="1">
      <alignment horizontal="center" vertical="center" wrapText="1"/>
    </xf>
    <xf numFmtId="0" fontId="27" fillId="7" borderId="26" xfId="14" applyFont="1" applyFill="1" applyBorder="1" applyAlignment="1">
      <alignment horizontal="center" vertical="center" wrapText="1"/>
    </xf>
    <xf numFmtId="0" fontId="27" fillId="0" borderId="27" xfId="14" applyFont="1" applyBorder="1" applyAlignment="1">
      <alignment horizontal="center" vertical="center" wrapText="1"/>
    </xf>
    <xf numFmtId="44" fontId="27" fillId="12" borderId="24" xfId="16" applyFont="1" applyFill="1" applyBorder="1" applyAlignment="1">
      <alignment horizontal="center" vertical="center" wrapText="1"/>
    </xf>
    <xf numFmtId="44" fontId="27" fillId="6" borderId="25" xfId="16" applyFont="1" applyFill="1" applyBorder="1" applyAlignment="1">
      <alignment horizontal="center" vertical="center" wrapText="1"/>
    </xf>
    <xf numFmtId="44" fontId="27" fillId="7" borderId="26" xfId="16" applyFont="1" applyFill="1" applyBorder="1" applyAlignment="1">
      <alignment horizontal="center" vertical="center" wrapText="1"/>
    </xf>
    <xf numFmtId="44" fontId="27" fillId="0" borderId="27" xfId="16" applyFont="1" applyBorder="1" applyAlignment="1">
      <alignment horizontal="center" vertical="center" wrapText="1"/>
    </xf>
    <xf numFmtId="0" fontId="27" fillId="0" borderId="28" xfId="14" applyFont="1" applyBorder="1" applyAlignment="1">
      <alignment horizontal="center" vertical="center" wrapText="1"/>
    </xf>
    <xf numFmtId="0" fontId="26" fillId="0" borderId="0" xfId="14" applyFont="1" applyAlignment="1">
      <alignment horizontal="center" vertical="center"/>
    </xf>
    <xf numFmtId="49" fontId="22" fillId="6" borderId="15" xfId="14" applyNumberFormat="1" applyFont="1" applyFill="1" applyBorder="1" applyAlignment="1">
      <alignment horizontal="center" vertical="center" wrapText="1"/>
    </xf>
    <xf numFmtId="44" fontId="22" fillId="6" borderId="3" xfId="16" applyFont="1" applyFill="1" applyBorder="1" applyAlignment="1">
      <alignment horizontal="center" vertical="center" wrapText="1"/>
    </xf>
    <xf numFmtId="0" fontId="33" fillId="0" borderId="10" xfId="14" applyFont="1" applyBorder="1"/>
    <xf numFmtId="0" fontId="33" fillId="0" borderId="15" xfId="14" applyFont="1" applyBorder="1"/>
    <xf numFmtId="0" fontId="33" fillId="0" borderId="3" xfId="14" applyFont="1" applyBorder="1"/>
    <xf numFmtId="0" fontId="33" fillId="0" borderId="16" xfId="14" applyFont="1" applyBorder="1"/>
    <xf numFmtId="0" fontId="33" fillId="0" borderId="29" xfId="14" applyFont="1" applyBorder="1" applyAlignment="1">
      <alignment horizontal="center" vertical="center"/>
    </xf>
    <xf numFmtId="44" fontId="33" fillId="0" borderId="15" xfId="16" applyFont="1" applyFill="1" applyBorder="1" applyAlignment="1">
      <alignment horizontal="center" vertical="center"/>
    </xf>
    <xf numFmtId="44" fontId="33" fillId="0" borderId="3" xfId="16" applyFont="1" applyFill="1" applyBorder="1" applyAlignment="1">
      <alignment horizontal="center" vertical="center"/>
    </xf>
    <xf numFmtId="44" fontId="33" fillId="0" borderId="16" xfId="16" applyFont="1" applyFill="1" applyBorder="1" applyAlignment="1">
      <alignment horizontal="center" vertical="center"/>
    </xf>
    <xf numFmtId="44" fontId="33" fillId="0" borderId="29" xfId="16" applyFont="1" applyFill="1" applyBorder="1" applyAlignment="1">
      <alignment horizontal="center" vertical="center"/>
    </xf>
    <xf numFmtId="0" fontId="33" fillId="0" borderId="29" xfId="14" applyFont="1" applyBorder="1"/>
    <xf numFmtId="170" fontId="26" fillId="0" borderId="3" xfId="17" applyNumberFormat="1" applyFont="1" applyFill="1" applyBorder="1" applyAlignment="1" applyProtection="1">
      <alignment horizontal="justify" vertical="center" wrapText="1"/>
    </xf>
    <xf numFmtId="0" fontId="33" fillId="0" borderId="3" xfId="14" applyFont="1" applyBorder="1" applyAlignment="1">
      <alignment horizontal="center" vertical="center" wrapText="1"/>
    </xf>
    <xf numFmtId="2" fontId="33" fillId="0" borderId="3" xfId="14" applyNumberFormat="1" applyFont="1" applyBorder="1" applyAlignment="1">
      <alignment horizontal="center" vertical="center" wrapText="1"/>
    </xf>
    <xf numFmtId="44" fontId="26" fillId="0" borderId="3" xfId="16" applyFont="1" applyBorder="1" applyAlignment="1">
      <alignment horizontal="center" vertical="center"/>
    </xf>
    <xf numFmtId="44" fontId="26" fillId="0" borderId="3" xfId="16" applyFont="1" applyFill="1" applyBorder="1" applyAlignment="1">
      <alignment horizontal="center" vertical="center" wrapText="1"/>
    </xf>
    <xf numFmtId="0" fontId="26" fillId="0" borderId="10" xfId="14" applyFont="1" applyBorder="1" applyAlignment="1">
      <alignment horizontal="center" vertical="center" wrapText="1"/>
    </xf>
    <xf numFmtId="44" fontId="33" fillId="12" borderId="15" xfId="14" applyNumberFormat="1" applyFont="1" applyFill="1" applyBorder="1" applyAlignment="1">
      <alignment horizontal="center" vertical="center"/>
    </xf>
    <xf numFmtId="44" fontId="33" fillId="6" borderId="3" xfId="14" applyNumberFormat="1" applyFont="1" applyFill="1" applyBorder="1" applyAlignment="1">
      <alignment horizontal="center" vertical="center"/>
    </xf>
    <xf numFmtId="44" fontId="33" fillId="7" borderId="16" xfId="14" applyNumberFormat="1" applyFont="1" applyFill="1" applyBorder="1" applyAlignment="1">
      <alignment horizontal="center" vertical="center"/>
    </xf>
    <xf numFmtId="44" fontId="33" fillId="0" borderId="29" xfId="16" applyFont="1" applyBorder="1" applyAlignment="1">
      <alignment horizontal="center" vertical="center"/>
    </xf>
    <xf numFmtId="44" fontId="33" fillId="12" borderId="30" xfId="16" applyFont="1" applyFill="1" applyBorder="1" applyAlignment="1">
      <alignment horizontal="center" vertical="center"/>
    </xf>
    <xf numFmtId="44" fontId="33" fillId="6" borderId="3" xfId="16" applyFont="1" applyFill="1" applyBorder="1" applyAlignment="1">
      <alignment horizontal="center" vertical="center"/>
    </xf>
    <xf numFmtId="44" fontId="33" fillId="7" borderId="16" xfId="16" applyFont="1" applyFill="1" applyBorder="1" applyAlignment="1">
      <alignment horizontal="center" vertical="center"/>
    </xf>
    <xf numFmtId="0" fontId="26" fillId="0" borderId="29" xfId="14" applyFont="1" applyBorder="1" applyAlignment="1">
      <alignment horizontal="center" vertical="center" wrapText="1"/>
    </xf>
    <xf numFmtId="44" fontId="31" fillId="0" borderId="0" xfId="14" applyNumberFormat="1" applyFont="1"/>
    <xf numFmtId="0" fontId="22" fillId="6" borderId="15" xfId="14" applyFont="1" applyFill="1" applyBorder="1" applyAlignment="1">
      <alignment horizontal="center" vertical="center" wrapText="1"/>
    </xf>
    <xf numFmtId="0" fontId="27" fillId="6" borderId="3" xfId="14" applyFont="1" applyFill="1" applyBorder="1" applyAlignment="1">
      <alignment horizontal="justify" vertical="center" wrapText="1"/>
    </xf>
    <xf numFmtId="0" fontId="27" fillId="6" borderId="3" xfId="14" applyFont="1" applyFill="1" applyBorder="1" applyAlignment="1">
      <alignment horizontal="center" vertical="center" wrapText="1"/>
    </xf>
    <xf numFmtId="2" fontId="27" fillId="6" borderId="3" xfId="14" applyNumberFormat="1" applyFont="1" applyFill="1" applyBorder="1" applyAlignment="1">
      <alignment horizontal="center" vertical="center" wrapText="1"/>
    </xf>
    <xf numFmtId="170" fontId="26" fillId="0" borderId="3" xfId="17" applyNumberFormat="1" applyFont="1" applyFill="1" applyBorder="1" applyAlignment="1" applyProtection="1">
      <alignment horizontal="center" vertical="center"/>
    </xf>
    <xf numFmtId="2" fontId="26" fillId="0" borderId="3" xfId="17" applyNumberFormat="1" applyFont="1" applyFill="1" applyBorder="1" applyAlignment="1" applyProtection="1">
      <alignment horizontal="center" vertical="center"/>
    </xf>
    <xf numFmtId="44" fontId="26" fillId="4" borderId="3" xfId="16" applyFont="1" applyFill="1" applyBorder="1" applyAlignment="1">
      <alignment horizontal="center" vertical="center"/>
    </xf>
    <xf numFmtId="44" fontId="33" fillId="12" borderId="15" xfId="16" applyFont="1" applyFill="1" applyBorder="1" applyAlignment="1">
      <alignment horizontal="center" vertical="center"/>
    </xf>
    <xf numFmtId="0" fontId="26" fillId="0" borderId="15" xfId="18" applyFont="1" applyFill="1" applyBorder="1" applyAlignment="1">
      <alignment horizontal="center" vertical="center" wrapText="1"/>
    </xf>
    <xf numFmtId="0" fontId="33" fillId="0" borderId="3" xfId="14" applyFont="1" applyBorder="1" applyAlignment="1">
      <alignment horizontal="justify" vertical="center" wrapText="1"/>
    </xf>
    <xf numFmtId="0" fontId="26" fillId="0" borderId="17" xfId="18" applyFont="1" applyFill="1" applyBorder="1" applyAlignment="1">
      <alignment horizontal="center" vertical="center" wrapText="1"/>
    </xf>
    <xf numFmtId="0" fontId="16" fillId="0" borderId="18" xfId="14" applyFont="1" applyBorder="1" applyAlignment="1">
      <alignment horizontal="left" vertical="center" wrapText="1"/>
    </xf>
    <xf numFmtId="0" fontId="31" fillId="0" borderId="18" xfId="14" applyFont="1" applyBorder="1"/>
    <xf numFmtId="2" fontId="31" fillId="0" borderId="18" xfId="14" applyNumberFormat="1" applyFont="1" applyBorder="1"/>
    <xf numFmtId="44" fontId="31" fillId="0" borderId="18" xfId="16" applyFont="1" applyBorder="1"/>
    <xf numFmtId="44" fontId="31" fillId="0" borderId="18" xfId="16" applyFont="1" applyBorder="1" applyAlignment="1">
      <alignment horizontal="center" vertical="center"/>
    </xf>
    <xf numFmtId="0" fontId="26" fillId="0" borderId="18" xfId="14" applyFont="1" applyBorder="1" applyAlignment="1">
      <alignment horizontal="center" vertical="center" wrapText="1"/>
    </xf>
    <xf numFmtId="44" fontId="33" fillId="0" borderId="18" xfId="14" applyNumberFormat="1" applyFont="1" applyBorder="1" applyAlignment="1">
      <alignment horizontal="center" vertical="center"/>
    </xf>
    <xf numFmtId="44" fontId="33" fillId="0" borderId="18" xfId="16" applyFont="1" applyFill="1" applyBorder="1" applyAlignment="1">
      <alignment horizontal="center" vertical="center"/>
    </xf>
    <xf numFmtId="44" fontId="33" fillId="0" borderId="0" xfId="14" applyNumberFormat="1" applyFont="1" applyAlignment="1">
      <alignment horizontal="center" vertical="center"/>
    </xf>
    <xf numFmtId="0" fontId="26" fillId="0" borderId="31" xfId="14" applyFont="1" applyBorder="1" applyAlignment="1">
      <alignment horizontal="center" vertical="center" wrapText="1"/>
    </xf>
    <xf numFmtId="0" fontId="16" fillId="0" borderId="0" xfId="14" applyFont="1" applyAlignment="1">
      <alignment horizontal="left" vertical="center" wrapText="1"/>
    </xf>
    <xf numFmtId="0" fontId="26" fillId="0" borderId="0" xfId="14" applyFont="1" applyAlignment="1">
      <alignment horizontal="center" vertical="center" wrapText="1"/>
    </xf>
    <xf numFmtId="0" fontId="21" fillId="0" borderId="0" xfId="7" applyFont="1"/>
    <xf numFmtId="0" fontId="35" fillId="0" borderId="0" xfId="14" applyFont="1" applyAlignment="1">
      <alignment horizontal="center" vertical="center"/>
    </xf>
    <xf numFmtId="44" fontId="35" fillId="0" borderId="0" xfId="16" applyFont="1" applyBorder="1" applyAlignment="1">
      <alignment horizontal="center" vertical="center"/>
    </xf>
    <xf numFmtId="44" fontId="33" fillId="0" borderId="0" xfId="16" applyFont="1" applyAlignment="1">
      <alignment horizontal="center" vertical="center"/>
    </xf>
    <xf numFmtId="0" fontId="35" fillId="0" borderId="0" xfId="14" applyFont="1"/>
    <xf numFmtId="44" fontId="16" fillId="0" borderId="0" xfId="16" applyFont="1" applyBorder="1" applyAlignment="1">
      <alignment horizontal="center" vertical="center"/>
    </xf>
    <xf numFmtId="0" fontId="33" fillId="0" borderId="0" xfId="14" applyFont="1"/>
    <xf numFmtId="2" fontId="35" fillId="0" borderId="0" xfId="14" applyNumberFormat="1" applyFont="1"/>
    <xf numFmtId="44" fontId="35" fillId="0" borderId="0" xfId="16" applyFont="1"/>
    <xf numFmtId="44" fontId="35" fillId="0" borderId="0" xfId="16" applyFont="1" applyAlignment="1">
      <alignment horizontal="center" vertical="center"/>
    </xf>
    <xf numFmtId="0" fontId="21" fillId="0" borderId="0" xfId="19" applyFont="1" applyAlignment="1">
      <alignment horizontal="left" vertical="center"/>
    </xf>
    <xf numFmtId="0" fontId="17" fillId="0" borderId="0" xfId="19" applyFont="1" applyAlignment="1">
      <alignment horizontal="left" vertical="center"/>
    </xf>
    <xf numFmtId="0" fontId="17" fillId="0" borderId="3" xfId="10" applyFont="1" applyBorder="1" applyAlignment="1">
      <alignment horizontal="center" vertical="center"/>
    </xf>
    <xf numFmtId="9" fontId="21" fillId="0" borderId="3" xfId="10" applyNumberFormat="1" applyFont="1" applyBorder="1" applyAlignment="1">
      <alignment horizontal="center" vertical="center"/>
    </xf>
    <xf numFmtId="0" fontId="27" fillId="6" borderId="3" xfId="14" applyFont="1" applyFill="1" applyBorder="1" applyAlignment="1">
      <alignment horizontal="left" vertical="center" wrapText="1"/>
    </xf>
    <xf numFmtId="0" fontId="26" fillId="4" borderId="15" xfId="18" applyFont="1" applyFill="1" applyBorder="1" applyAlignment="1">
      <alignment horizontal="center" vertical="center" wrapText="1"/>
    </xf>
    <xf numFmtId="0" fontId="33" fillId="4" borderId="3" xfId="14" applyFont="1" applyFill="1" applyBorder="1" applyAlignment="1">
      <alignment horizontal="justify" vertical="center" wrapText="1"/>
    </xf>
    <xf numFmtId="0" fontId="33" fillId="4" borderId="3" xfId="14" applyFont="1" applyFill="1" applyBorder="1" applyAlignment="1">
      <alignment horizontal="center" vertical="center" wrapText="1"/>
    </xf>
    <xf numFmtId="2" fontId="33" fillId="4" borderId="3" xfId="14" applyNumberFormat="1" applyFont="1" applyFill="1" applyBorder="1" applyAlignment="1">
      <alignment horizontal="center" vertical="center" wrapText="1"/>
    </xf>
    <xf numFmtId="44" fontId="26" fillId="4" borderId="3" xfId="16" applyFont="1" applyFill="1" applyBorder="1" applyAlignment="1">
      <alignment horizontal="center" vertical="center" wrapText="1"/>
    </xf>
    <xf numFmtId="0" fontId="26" fillId="0" borderId="32" xfId="14" applyFont="1" applyBorder="1" applyAlignment="1">
      <alignment horizontal="center" vertical="center" wrapText="1"/>
    </xf>
    <xf numFmtId="0" fontId="26" fillId="4" borderId="17" xfId="18" applyFont="1" applyFill="1" applyBorder="1" applyAlignment="1">
      <alignment horizontal="center" vertical="center" wrapText="1"/>
    </xf>
    <xf numFmtId="0" fontId="33" fillId="4" borderId="18" xfId="14" applyFont="1" applyFill="1" applyBorder="1" applyAlignment="1">
      <alignment horizontal="justify" vertical="center" wrapText="1"/>
    </xf>
    <xf numFmtId="0" fontId="33" fillId="4" borderId="18" xfId="14" applyFont="1" applyFill="1" applyBorder="1" applyAlignment="1">
      <alignment horizontal="center" vertical="center" wrapText="1"/>
    </xf>
    <xf numFmtId="2" fontId="33" fillId="4" borderId="18" xfId="14" applyNumberFormat="1" applyFont="1" applyFill="1" applyBorder="1" applyAlignment="1">
      <alignment horizontal="center" vertical="center" wrapText="1"/>
    </xf>
    <xf numFmtId="44" fontId="26" fillId="4" borderId="18" xfId="16" applyFont="1" applyFill="1" applyBorder="1" applyAlignment="1">
      <alignment horizontal="center" vertical="center"/>
    </xf>
    <xf numFmtId="44" fontId="26" fillId="4" borderId="18" xfId="16" applyFont="1" applyFill="1" applyBorder="1" applyAlignment="1">
      <alignment horizontal="center" vertical="center" wrapText="1"/>
    </xf>
    <xf numFmtId="0" fontId="26" fillId="0" borderId="33" xfId="14" applyFont="1" applyBorder="1" applyAlignment="1">
      <alignment horizontal="center" vertical="center" wrapText="1"/>
    </xf>
    <xf numFmtId="44" fontId="33" fillId="12" borderId="17" xfId="14" applyNumberFormat="1" applyFont="1" applyFill="1" applyBorder="1" applyAlignment="1">
      <alignment horizontal="center" vertical="center"/>
    </xf>
    <xf numFmtId="44" fontId="33" fillId="6" borderId="18" xfId="14" applyNumberFormat="1" applyFont="1" applyFill="1" applyBorder="1" applyAlignment="1">
      <alignment horizontal="center" vertical="center"/>
    </xf>
    <xf numFmtId="44" fontId="33" fillId="7" borderId="19" xfId="14" applyNumberFormat="1" applyFont="1" applyFill="1" applyBorder="1" applyAlignment="1">
      <alignment horizontal="center" vertical="center"/>
    </xf>
    <xf numFmtId="44" fontId="33" fillId="0" borderId="34" xfId="16" applyFont="1" applyBorder="1" applyAlignment="1">
      <alignment horizontal="center" vertical="center"/>
    </xf>
    <xf numFmtId="44" fontId="33" fillId="12" borderId="17" xfId="16" applyFont="1" applyFill="1" applyBorder="1" applyAlignment="1">
      <alignment horizontal="center" vertical="center"/>
    </xf>
    <xf numFmtId="44" fontId="33" fillId="6" borderId="18" xfId="16" applyFont="1" applyFill="1" applyBorder="1" applyAlignment="1">
      <alignment horizontal="center" vertical="center"/>
    </xf>
    <xf numFmtId="44" fontId="33" fillId="7" borderId="19" xfId="16" applyFont="1" applyFill="1" applyBorder="1" applyAlignment="1">
      <alignment horizontal="center" vertical="center"/>
    </xf>
    <xf numFmtId="0" fontId="26" fillId="0" borderId="0" xfId="10" applyFont="1" applyAlignment="1">
      <alignment vertical="center"/>
    </xf>
    <xf numFmtId="44" fontId="26" fillId="4" borderId="0" xfId="0" applyNumberFormat="1" applyFont="1" applyFill="1" applyAlignment="1">
      <alignment wrapText="1"/>
    </xf>
    <xf numFmtId="165" fontId="26" fillId="4" borderId="0" xfId="2" applyFont="1" applyFill="1" applyAlignment="1">
      <alignment wrapText="1"/>
    </xf>
    <xf numFmtId="0" fontId="27" fillId="6" borderId="3" xfId="14" applyFont="1" applyFill="1" applyBorder="1" applyAlignment="1">
      <alignment horizontal="justify" vertical="center"/>
    </xf>
    <xf numFmtId="179" fontId="33" fillId="0" borderId="18" xfId="16" applyNumberFormat="1" applyFont="1" applyFill="1" applyBorder="1" applyAlignment="1">
      <alignment horizontal="center" vertical="center"/>
    </xf>
    <xf numFmtId="179" fontId="31" fillId="0" borderId="18" xfId="16" applyNumberFormat="1" applyFont="1" applyFill="1" applyBorder="1" applyAlignment="1">
      <alignment horizontal="center" vertical="center"/>
    </xf>
    <xf numFmtId="179" fontId="27" fillId="13" borderId="19" xfId="16" applyNumberFormat="1" applyFont="1" applyFill="1" applyBorder="1" applyAlignment="1">
      <alignment horizontal="center" vertical="center"/>
    </xf>
    <xf numFmtId="44" fontId="27" fillId="12" borderId="15" xfId="16" applyFont="1" applyFill="1" applyBorder="1" applyAlignment="1">
      <alignment horizontal="center" vertical="center" wrapText="1"/>
    </xf>
    <xf numFmtId="44" fontId="27" fillId="6" borderId="3" xfId="16" applyFont="1" applyFill="1" applyBorder="1" applyAlignment="1">
      <alignment horizontal="center" vertical="center" wrapText="1"/>
    </xf>
    <xf numFmtId="44" fontId="27" fillId="7" borderId="3" xfId="16" applyFont="1" applyFill="1" applyBorder="1" applyAlignment="1">
      <alignment horizontal="center" vertical="center" wrapText="1"/>
    </xf>
    <xf numFmtId="44" fontId="22" fillId="8" borderId="3" xfId="14" applyNumberFormat="1" applyFont="1" applyFill="1" applyBorder="1" applyAlignment="1">
      <alignment horizontal="center" vertical="center" wrapText="1"/>
    </xf>
    <xf numFmtId="44" fontId="31" fillId="0" borderId="3" xfId="16" applyFont="1" applyFill="1" applyBorder="1" applyAlignment="1">
      <alignment horizontal="center" vertical="center"/>
    </xf>
    <xf numFmtId="44" fontId="33" fillId="7" borderId="3" xfId="16" applyFont="1" applyFill="1" applyBorder="1" applyAlignment="1">
      <alignment horizontal="center" vertical="center"/>
    </xf>
    <xf numFmtId="44" fontId="31" fillId="8" borderId="3" xfId="16" applyFont="1" applyFill="1" applyBorder="1" applyAlignment="1">
      <alignment horizontal="center" vertical="center"/>
    </xf>
    <xf numFmtId="44" fontId="33" fillId="7" borderId="18" xfId="16" applyFont="1" applyFill="1" applyBorder="1" applyAlignment="1">
      <alignment horizontal="center" vertical="center"/>
    </xf>
    <xf numFmtId="44" fontId="31" fillId="8" borderId="18" xfId="16" applyFont="1" applyFill="1" applyBorder="1" applyAlignment="1">
      <alignment horizontal="center" vertical="center"/>
    </xf>
    <xf numFmtId="44" fontId="27" fillId="0" borderId="16" xfId="16" applyFont="1" applyBorder="1" applyAlignment="1">
      <alignment horizontal="center" vertical="center" wrapText="1"/>
    </xf>
    <xf numFmtId="44" fontId="22" fillId="6" borderId="16" xfId="16" applyFont="1" applyFill="1" applyBorder="1" applyAlignment="1">
      <alignment horizontal="center" vertical="center" wrapText="1"/>
    </xf>
    <xf numFmtId="44" fontId="33" fillId="0" borderId="16" xfId="16" applyFont="1" applyBorder="1" applyAlignment="1">
      <alignment horizontal="center" vertical="center"/>
    </xf>
    <xf numFmtId="44" fontId="33" fillId="0" borderId="19" xfId="16" applyFont="1" applyBorder="1" applyAlignment="1">
      <alignment horizontal="center" vertical="center"/>
    </xf>
    <xf numFmtId="0" fontId="29" fillId="0" borderId="9" xfId="14" applyFont="1" applyBorder="1" applyAlignment="1">
      <alignment horizontal="left" vertical="center" wrapText="1"/>
    </xf>
    <xf numFmtId="41" fontId="30" fillId="0" borderId="35" xfId="17" applyNumberFormat="1" applyFont="1" applyFill="1" applyBorder="1" applyAlignment="1" applyProtection="1">
      <alignment horizontal="left" vertical="center" wrapText="1"/>
    </xf>
    <xf numFmtId="165" fontId="30" fillId="0" borderId="3" xfId="2" applyFont="1" applyFill="1" applyBorder="1" applyAlignment="1">
      <alignment horizontal="right" vertical="center"/>
    </xf>
    <xf numFmtId="165" fontId="30" fillId="0" borderId="3" xfId="2" applyFont="1" applyBorder="1" applyAlignment="1">
      <alignment horizontal="center" vertical="center"/>
    </xf>
    <xf numFmtId="165" fontId="30" fillId="0" borderId="3" xfId="2" applyFont="1" applyBorder="1" applyAlignment="1">
      <alignment horizontal="center" vertical="center" wrapText="1"/>
    </xf>
    <xf numFmtId="178" fontId="14" fillId="0" borderId="3" xfId="16" applyNumberFormat="1" applyFont="1" applyFill="1" applyBorder="1" applyAlignment="1">
      <alignment horizontal="right" vertical="center"/>
    </xf>
    <xf numFmtId="0" fontId="0" fillId="0" borderId="3" xfId="0" applyBorder="1" applyAlignment="1">
      <alignment horizontal="left" vertical="center" wrapText="1"/>
    </xf>
    <xf numFmtId="0" fontId="5" fillId="9" borderId="3" xfId="0" applyFont="1" applyFill="1" applyBorder="1" applyAlignment="1">
      <alignment horizontal="center" vertical="center" wrapText="1"/>
    </xf>
    <xf numFmtId="0" fontId="0" fillId="4" borderId="3" xfId="0" applyFill="1" applyBorder="1" applyAlignment="1">
      <alignment horizontal="left" vertical="center" wrapText="1"/>
    </xf>
    <xf numFmtId="171" fontId="26" fillId="4" borderId="0" xfId="0" applyNumberFormat="1" applyFont="1" applyFill="1" applyAlignment="1">
      <alignment wrapText="1"/>
    </xf>
    <xf numFmtId="165" fontId="29" fillId="0" borderId="0" xfId="14" applyNumberFormat="1" applyFont="1"/>
    <xf numFmtId="10" fontId="29" fillId="0" borderId="0" xfId="3" applyNumberFormat="1" applyFont="1" applyAlignment="1">
      <alignment horizontal="center" vertical="center"/>
    </xf>
    <xf numFmtId="49" fontId="26" fillId="0" borderId="0" xfId="0" applyNumberFormat="1" applyFont="1" applyAlignment="1">
      <alignment horizontal="left" wrapText="1"/>
    </xf>
    <xf numFmtId="44" fontId="35" fillId="0" borderId="0" xfId="16" applyFont="1" applyFill="1"/>
    <xf numFmtId="44" fontId="35" fillId="0" borderId="0" xfId="16" applyFont="1" applyFill="1" applyAlignment="1">
      <alignment horizontal="center" vertical="center"/>
    </xf>
    <xf numFmtId="0" fontId="17" fillId="0" borderId="0" xfId="19" applyFont="1" applyAlignment="1">
      <alignment horizontal="center" vertical="center"/>
    </xf>
    <xf numFmtId="165" fontId="31" fillId="0" borderId="0" xfId="2" applyFont="1"/>
    <xf numFmtId="165" fontId="17" fillId="0" borderId="0" xfId="2" applyFont="1" applyAlignment="1">
      <alignment vertical="center"/>
    </xf>
    <xf numFmtId="165" fontId="26" fillId="0" borderId="0" xfId="2" applyFont="1" applyAlignment="1">
      <alignment horizontal="center" vertical="center"/>
    </xf>
    <xf numFmtId="165" fontId="33" fillId="0" borderId="0" xfId="2" applyFont="1"/>
    <xf numFmtId="165" fontId="35" fillId="0" borderId="0" xfId="2" applyFont="1"/>
    <xf numFmtId="165" fontId="35" fillId="0" borderId="0" xfId="2" applyFont="1" applyFill="1"/>
    <xf numFmtId="44" fontId="18" fillId="4" borderId="0" xfId="0" applyNumberFormat="1" applyFont="1" applyFill="1" applyAlignment="1">
      <alignment horizontal="center" vertical="center" wrapText="1"/>
    </xf>
    <xf numFmtId="168" fontId="30" fillId="0" borderId="3" xfId="2" applyNumberFormat="1" applyFont="1" applyFill="1" applyBorder="1" applyAlignment="1">
      <alignment horizontal="right" vertical="center"/>
    </xf>
    <xf numFmtId="168" fontId="30" fillId="0" borderId="3" xfId="2" applyNumberFormat="1" applyFont="1" applyBorder="1" applyAlignment="1">
      <alignment horizontal="center" vertical="center"/>
    </xf>
    <xf numFmtId="168" fontId="30" fillId="0" borderId="3" xfId="2" applyNumberFormat="1" applyFont="1" applyBorder="1" applyAlignment="1">
      <alignment horizontal="center" vertical="center" wrapText="1"/>
    </xf>
    <xf numFmtId="41" fontId="30" fillId="0" borderId="3" xfId="2" applyNumberFormat="1" applyFont="1" applyFill="1" applyBorder="1" applyAlignment="1">
      <alignment horizontal="right" vertical="center"/>
    </xf>
    <xf numFmtId="41" fontId="30" fillId="0" borderId="3" xfId="2" applyNumberFormat="1" applyFont="1" applyBorder="1" applyAlignment="1">
      <alignment horizontal="center" vertical="center"/>
    </xf>
    <xf numFmtId="41" fontId="30" fillId="0" borderId="3" xfId="2" applyNumberFormat="1" applyFont="1" applyBorder="1" applyAlignment="1">
      <alignment horizontal="center" vertical="center" wrapText="1"/>
    </xf>
    <xf numFmtId="41" fontId="14" fillId="0" borderId="3" xfId="16" applyNumberFormat="1" applyFont="1" applyFill="1" applyBorder="1" applyAlignment="1">
      <alignment horizontal="right" vertical="center"/>
    </xf>
    <xf numFmtId="41" fontId="30" fillId="0" borderId="9" xfId="2" applyNumberFormat="1" applyFont="1" applyFill="1" applyBorder="1" applyAlignment="1">
      <alignment horizontal="right" vertical="center"/>
    </xf>
    <xf numFmtId="41" fontId="30" fillId="0" borderId="9" xfId="2" applyNumberFormat="1" applyFont="1" applyBorder="1" applyAlignment="1">
      <alignment horizontal="center" vertical="center"/>
    </xf>
    <xf numFmtId="41" fontId="28" fillId="0" borderId="5" xfId="14" applyNumberFormat="1" applyFont="1" applyBorder="1" applyAlignment="1">
      <alignment horizontal="center" vertical="center" wrapText="1"/>
    </xf>
    <xf numFmtId="41" fontId="29" fillId="0" borderId="3" xfId="14" applyNumberFormat="1" applyFont="1" applyBorder="1"/>
    <xf numFmtId="41" fontId="37" fillId="0" borderId="3" xfId="14" applyNumberFormat="1" applyFont="1" applyBorder="1" applyAlignment="1">
      <alignment horizontal="center"/>
    </xf>
    <xf numFmtId="41" fontId="37" fillId="0" borderId="3" xfId="14" applyNumberFormat="1" applyFont="1" applyBorder="1"/>
    <xf numFmtId="41" fontId="37" fillId="0" borderId="3" xfId="14" applyNumberFormat="1" applyFont="1" applyBorder="1" applyAlignment="1">
      <alignment horizontal="right"/>
    </xf>
    <xf numFmtId="0" fontId="30" fillId="0" borderId="35" xfId="0" applyFont="1" applyBorder="1" applyAlignment="1">
      <alignment vertical="center" wrapText="1"/>
    </xf>
    <xf numFmtId="0" fontId="36" fillId="0" borderId="9" xfId="0" applyFont="1" applyBorder="1" applyAlignment="1">
      <alignment vertical="center" wrapText="1"/>
    </xf>
    <xf numFmtId="0" fontId="30" fillId="0" borderId="9" xfId="0" applyFont="1" applyBorder="1" applyAlignment="1">
      <alignment vertical="center" wrapText="1"/>
    </xf>
    <xf numFmtId="49" fontId="4" fillId="0" borderId="0" xfId="0" applyNumberFormat="1" applyFont="1" applyAlignment="1">
      <alignment horizontal="left" vertical="top"/>
    </xf>
    <xf numFmtId="49" fontId="5" fillId="0" borderId="0" xfId="0" applyNumberFormat="1" applyFont="1" applyAlignment="1">
      <alignment horizontal="left" vertical="top"/>
    </xf>
    <xf numFmtId="0" fontId="5" fillId="0" borderId="3" xfId="0" applyFont="1" applyBorder="1" applyAlignment="1">
      <alignment horizontal="right" vertical="center"/>
    </xf>
    <xf numFmtId="0" fontId="5" fillId="0" borderId="0" xfId="0" applyFont="1" applyAlignment="1">
      <alignment horizontal="center"/>
    </xf>
    <xf numFmtId="0" fontId="5" fillId="0" borderId="8" xfId="0" quotePrefix="1" applyFont="1" applyBorder="1" applyAlignment="1">
      <alignment horizontal="center" vertical="center" wrapText="1"/>
    </xf>
    <xf numFmtId="0" fontId="5" fillId="0" borderId="3" xfId="0" quotePrefix="1" applyFont="1" applyBorder="1" applyAlignment="1">
      <alignment horizontal="right" vertical="center"/>
    </xf>
    <xf numFmtId="0" fontId="28" fillId="0" borderId="10" xfId="14" applyFont="1" applyBorder="1" applyAlignment="1">
      <alignment horizontal="right" vertical="center"/>
    </xf>
    <xf numFmtId="0" fontId="28" fillId="0" borderId="11" xfId="14" applyFont="1" applyBorder="1" applyAlignment="1">
      <alignment horizontal="right" vertical="center"/>
    </xf>
    <xf numFmtId="0" fontId="28" fillId="0" borderId="35" xfId="14" applyFont="1" applyBorder="1" applyAlignment="1">
      <alignment horizontal="right" vertical="center"/>
    </xf>
    <xf numFmtId="1" fontId="30" fillId="0" borderId="3" xfId="14" applyNumberFormat="1" applyFont="1" applyBorder="1" applyAlignment="1">
      <alignment horizontal="center" vertical="center" wrapText="1"/>
    </xf>
    <xf numFmtId="0" fontId="28" fillId="0" borderId="9" xfId="14" applyFont="1" applyBorder="1" applyAlignment="1">
      <alignment horizontal="right" vertical="center"/>
    </xf>
    <xf numFmtId="1" fontId="30" fillId="3" borderId="3" xfId="14" applyNumberFormat="1" applyFont="1" applyFill="1" applyBorder="1" applyAlignment="1">
      <alignment horizontal="center" vertical="center" wrapText="1"/>
    </xf>
    <xf numFmtId="44" fontId="22" fillId="0" borderId="13" xfId="16" applyFont="1" applyFill="1" applyBorder="1" applyAlignment="1" applyProtection="1">
      <alignment horizontal="center" vertical="center" wrapText="1"/>
    </xf>
    <xf numFmtId="44" fontId="22" fillId="0" borderId="3" xfId="16" applyFont="1" applyFill="1" applyBorder="1" applyAlignment="1" applyProtection="1">
      <alignment horizontal="center" vertical="center" wrapText="1"/>
    </xf>
    <xf numFmtId="0" fontId="27" fillId="0" borderId="20" xfId="14" applyFont="1" applyBorder="1" applyAlignment="1">
      <alignment horizontal="center" vertical="center" wrapText="1"/>
    </xf>
    <xf numFmtId="0" fontId="27" fillId="0" borderId="10" xfId="14" applyFont="1" applyBorder="1" applyAlignment="1">
      <alignment horizontal="center" vertical="center" wrapText="1"/>
    </xf>
    <xf numFmtId="0" fontId="16" fillId="0" borderId="21" xfId="14" applyFont="1" applyBorder="1" applyAlignment="1">
      <alignment horizontal="center" vertical="center"/>
    </xf>
    <xf numFmtId="0" fontId="16" fillId="0" borderId="22" xfId="14" applyFont="1" applyBorder="1" applyAlignment="1">
      <alignment horizontal="center" vertical="center"/>
    </xf>
    <xf numFmtId="0" fontId="16" fillId="0" borderId="23" xfId="14" applyFont="1" applyBorder="1" applyAlignment="1">
      <alignment horizontal="center" vertical="center"/>
    </xf>
    <xf numFmtId="179" fontId="16" fillId="0" borderId="21" xfId="14" applyNumberFormat="1" applyFont="1" applyBorder="1" applyAlignment="1">
      <alignment horizontal="center" vertical="center"/>
    </xf>
    <xf numFmtId="179" fontId="16" fillId="0" borderId="22" xfId="14" applyNumberFormat="1" applyFont="1" applyBorder="1" applyAlignment="1">
      <alignment horizontal="center" vertical="center"/>
    </xf>
    <xf numFmtId="179" fontId="16" fillId="0" borderId="23" xfId="14" applyNumberFormat="1" applyFont="1" applyBorder="1" applyAlignment="1">
      <alignment horizontal="center" vertical="center"/>
    </xf>
    <xf numFmtId="0" fontId="19" fillId="0" borderId="12" xfId="7" applyFont="1" applyBorder="1" applyAlignment="1">
      <alignment horizontal="center"/>
    </xf>
    <xf numFmtId="0" fontId="19" fillId="0" borderId="13" xfId="7" applyFont="1" applyBorder="1" applyAlignment="1">
      <alignment horizontal="center"/>
    </xf>
    <xf numFmtId="0" fontId="19" fillId="0" borderId="14" xfId="7" applyFont="1" applyBorder="1" applyAlignment="1">
      <alignment horizontal="center"/>
    </xf>
    <xf numFmtId="0" fontId="22" fillId="0" borderId="15" xfId="8" applyFont="1" applyBorder="1" applyAlignment="1">
      <alignment horizontal="center" vertical="center" wrapText="1"/>
    </xf>
    <xf numFmtId="0" fontId="22" fillId="0" borderId="3" xfId="8" applyFont="1" applyBorder="1" applyAlignment="1">
      <alignment horizontal="center" vertical="center" wrapText="1"/>
    </xf>
    <xf numFmtId="0" fontId="22" fillId="0" borderId="16" xfId="8" applyFont="1" applyBorder="1" applyAlignment="1">
      <alignment horizontal="center" vertical="center" wrapText="1"/>
    </xf>
    <xf numFmtId="0" fontId="16" fillId="0" borderId="17" xfId="14" applyFont="1" applyBorder="1" applyAlignment="1">
      <alignment horizontal="center" vertical="center"/>
    </xf>
    <xf numFmtId="0" fontId="16" fillId="0" borderId="18" xfId="14" applyFont="1" applyBorder="1" applyAlignment="1">
      <alignment horizontal="center" vertical="center"/>
    </xf>
    <xf numFmtId="0" fontId="16" fillId="0" borderId="19" xfId="14" applyFont="1" applyBorder="1" applyAlignment="1">
      <alignment horizontal="center" vertical="center"/>
    </xf>
    <xf numFmtId="0" fontId="22" fillId="0" borderId="12" xfId="17" applyNumberFormat="1" applyFont="1" applyFill="1" applyBorder="1" applyAlignment="1" applyProtection="1">
      <alignment horizontal="center" vertical="center"/>
    </xf>
    <xf numFmtId="0" fontId="22" fillId="0" borderId="15" xfId="17" applyNumberFormat="1" applyFont="1" applyFill="1" applyBorder="1" applyAlignment="1" applyProtection="1">
      <alignment horizontal="center" vertical="center"/>
    </xf>
    <xf numFmtId="170" fontId="22" fillId="0" borderId="13" xfId="17" applyNumberFormat="1" applyFont="1" applyFill="1" applyBorder="1" applyAlignment="1" applyProtection="1">
      <alignment horizontal="center" vertical="center" wrapText="1"/>
    </xf>
    <xf numFmtId="170" fontId="22" fillId="0" borderId="3" xfId="17" applyNumberFormat="1" applyFont="1" applyFill="1" applyBorder="1" applyAlignment="1" applyProtection="1">
      <alignment horizontal="center" vertical="center" wrapText="1"/>
    </xf>
    <xf numFmtId="170" fontId="22" fillId="0" borderId="13" xfId="17" applyNumberFormat="1" applyFont="1" applyFill="1" applyBorder="1" applyAlignment="1" applyProtection="1">
      <alignment horizontal="center" vertical="center"/>
    </xf>
    <xf numFmtId="170" fontId="22" fillId="0" borderId="3" xfId="17" applyNumberFormat="1" applyFont="1" applyFill="1" applyBorder="1" applyAlignment="1" applyProtection="1">
      <alignment horizontal="center" vertical="center"/>
    </xf>
    <xf numFmtId="2" fontId="22" fillId="0" borderId="13" xfId="17" applyNumberFormat="1" applyFont="1" applyFill="1" applyBorder="1" applyAlignment="1" applyProtection="1">
      <alignment horizontal="center" vertical="center"/>
    </xf>
    <xf numFmtId="2" fontId="22" fillId="0" borderId="3" xfId="17" applyNumberFormat="1" applyFont="1" applyFill="1" applyBorder="1" applyAlignment="1" applyProtection="1">
      <alignment horizontal="center" vertical="center"/>
    </xf>
    <xf numFmtId="0" fontId="14" fillId="0" borderId="3" xfId="0" applyFont="1" applyBorder="1" applyAlignment="1">
      <alignment horizontal="center" vertical="center"/>
    </xf>
    <xf numFmtId="0" fontId="14" fillId="0" borderId="3" xfId="0" applyFont="1" applyBorder="1" applyAlignment="1">
      <alignment horizontal="center" vertical="center" wrapText="1"/>
    </xf>
    <xf numFmtId="0" fontId="18" fillId="4" borderId="3" xfId="0" applyFont="1" applyFill="1" applyBorder="1" applyAlignment="1">
      <alignment horizontal="center" vertical="center" wrapText="1"/>
    </xf>
    <xf numFmtId="0" fontId="21" fillId="0" borderId="10" xfId="0" applyFont="1" applyBorder="1" applyAlignment="1">
      <alignment horizontal="center" vertical="center" wrapText="1"/>
    </xf>
    <xf numFmtId="0" fontId="21" fillId="0" borderId="11" xfId="0" applyFont="1" applyBorder="1" applyAlignment="1">
      <alignment horizontal="center" vertical="center" wrapText="1"/>
    </xf>
    <xf numFmtId="0" fontId="21" fillId="0" borderId="9" xfId="0" applyFont="1" applyBorder="1" applyAlignment="1">
      <alignment horizontal="center" vertical="center" wrapText="1"/>
    </xf>
    <xf numFmtId="0" fontId="20" fillId="0" borderId="10" xfId="0" applyFont="1" applyBorder="1" applyAlignment="1">
      <alignment horizontal="center" vertical="center" wrapText="1"/>
    </xf>
    <xf numFmtId="0" fontId="20" fillId="0" borderId="11" xfId="0" applyFont="1" applyBorder="1" applyAlignment="1">
      <alignment horizontal="center" vertical="center" wrapText="1"/>
    </xf>
    <xf numFmtId="0" fontId="20" fillId="0" borderId="9" xfId="0" applyFont="1" applyBorder="1" applyAlignment="1">
      <alignment horizontal="center" vertical="center" wrapText="1"/>
    </xf>
    <xf numFmtId="0" fontId="22" fillId="7" borderId="10" xfId="0" applyFont="1" applyFill="1" applyBorder="1" applyAlignment="1">
      <alignment horizontal="center" vertical="center"/>
    </xf>
    <xf numFmtId="0" fontId="22" fillId="7" borderId="11" xfId="0" applyFont="1" applyFill="1" applyBorder="1" applyAlignment="1">
      <alignment horizontal="center" vertical="center"/>
    </xf>
    <xf numFmtId="0" fontId="22" fillId="7" borderId="9" xfId="0" applyFont="1" applyFill="1" applyBorder="1" applyAlignment="1">
      <alignment horizontal="center" vertical="center"/>
    </xf>
    <xf numFmtId="0" fontId="18" fillId="4" borderId="3" xfId="0" applyFont="1" applyFill="1" applyBorder="1" applyAlignment="1">
      <alignment horizontal="center" vertical="center"/>
    </xf>
    <xf numFmtId="0" fontId="18" fillId="4" borderId="3" xfId="0" quotePrefix="1" applyFont="1" applyFill="1" applyBorder="1" applyAlignment="1">
      <alignment horizontal="center" vertical="center" wrapText="1"/>
    </xf>
    <xf numFmtId="49" fontId="5" fillId="9" borderId="10" xfId="0" applyNumberFormat="1" applyFont="1" applyFill="1" applyBorder="1" applyAlignment="1">
      <alignment horizontal="left" vertical="center" wrapText="1"/>
    </xf>
    <xf numFmtId="0" fontId="5" fillId="9" borderId="11" xfId="0" applyFont="1" applyFill="1" applyBorder="1" applyAlignment="1">
      <alignment horizontal="left" vertical="center" wrapText="1"/>
    </xf>
    <xf numFmtId="0" fontId="5" fillId="9" borderId="9" xfId="0" applyFont="1" applyFill="1" applyBorder="1" applyAlignment="1">
      <alignment horizontal="left" vertical="center" wrapText="1"/>
    </xf>
    <xf numFmtId="0" fontId="4" fillId="0" borderId="3" xfId="0" applyFont="1" applyBorder="1" applyAlignment="1">
      <alignment horizontal="center" vertical="center" wrapText="1"/>
    </xf>
    <xf numFmtId="49" fontId="4" fillId="0" borderId="3" xfId="0" applyNumberFormat="1" applyFont="1" applyBorder="1" applyAlignment="1">
      <alignment horizontal="center" vertical="center" wrapText="1"/>
    </xf>
    <xf numFmtId="49" fontId="5" fillId="0" borderId="10" xfId="0" applyNumberFormat="1" applyFont="1" applyBorder="1" applyAlignment="1">
      <alignment horizontal="right" vertical="center" wrapText="1"/>
    </xf>
    <xf numFmtId="49" fontId="5" fillId="0" borderId="11" xfId="0" applyNumberFormat="1" applyFont="1" applyBorder="1" applyAlignment="1">
      <alignment horizontal="right" vertical="center" wrapText="1"/>
    </xf>
    <xf numFmtId="49" fontId="5" fillId="0" borderId="9" xfId="0" applyNumberFormat="1" applyFont="1" applyBorder="1" applyAlignment="1">
      <alignment horizontal="right" vertical="center" wrapText="1"/>
    </xf>
    <xf numFmtId="0" fontId="5" fillId="0" borderId="3" xfId="0" quotePrefix="1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49" fontId="5" fillId="9" borderId="3" xfId="0" applyNumberFormat="1" applyFont="1" applyFill="1" applyBorder="1" applyAlignment="1">
      <alignment horizontal="left" vertical="center" wrapText="1"/>
    </xf>
    <xf numFmtId="0" fontId="5" fillId="9" borderId="3" xfId="0" applyFont="1" applyFill="1" applyBorder="1" applyAlignment="1">
      <alignment horizontal="left" vertical="center" wrapText="1"/>
    </xf>
    <xf numFmtId="49" fontId="4" fillId="0" borderId="10" xfId="0" applyNumberFormat="1" applyFont="1" applyBorder="1" applyAlignment="1">
      <alignment horizontal="center" vertical="center" wrapText="1"/>
    </xf>
    <xf numFmtId="49" fontId="4" fillId="0" borderId="9" xfId="0" applyNumberFormat="1" applyFont="1" applyBorder="1" applyAlignment="1">
      <alignment horizontal="center" vertical="center" wrapText="1"/>
    </xf>
    <xf numFmtId="0" fontId="5" fillId="9" borderId="10" xfId="0" applyFont="1" applyFill="1" applyBorder="1" applyAlignment="1">
      <alignment horizontal="left" vertical="center" wrapText="1"/>
    </xf>
    <xf numFmtId="49" fontId="5" fillId="0" borderId="3" xfId="0" applyNumberFormat="1" applyFont="1" applyBorder="1" applyAlignment="1">
      <alignment horizontal="right" vertical="center" wrapText="1"/>
    </xf>
    <xf numFmtId="0" fontId="5" fillId="9" borderId="3" xfId="0" applyFont="1" applyFill="1" applyBorder="1" applyAlignment="1">
      <alignment horizontal="center" vertical="center" wrapText="1"/>
    </xf>
    <xf numFmtId="43" fontId="4" fillId="0" borderId="3" xfId="0" applyNumberFormat="1" applyFont="1" applyBorder="1" applyAlignment="1">
      <alignment horizontal="center" vertical="center" wrapText="1"/>
    </xf>
    <xf numFmtId="0" fontId="13" fillId="0" borderId="3" xfId="0" applyFont="1" applyBorder="1" applyAlignment="1">
      <alignment horizontal="center"/>
    </xf>
    <xf numFmtId="0" fontId="13" fillId="5" borderId="3" xfId="0" quotePrefix="1" applyFont="1" applyFill="1" applyBorder="1" applyAlignment="1">
      <alignment horizontal="center"/>
    </xf>
    <xf numFmtId="0" fontId="13" fillId="5" borderId="3" xfId="0" applyFont="1" applyFill="1" applyBorder="1" applyAlignment="1">
      <alignment horizontal="center"/>
    </xf>
    <xf numFmtId="0" fontId="11" fillId="0" borderId="3" xfId="0" quotePrefix="1" applyFont="1" applyBorder="1" applyAlignment="1">
      <alignment horizontal="center" wrapText="1"/>
    </xf>
    <xf numFmtId="0" fontId="11" fillId="0" borderId="3" xfId="0" applyFont="1" applyBorder="1" applyAlignment="1">
      <alignment horizontal="center" wrapText="1"/>
    </xf>
    <xf numFmtId="0" fontId="8" fillId="0" borderId="3" xfId="0" applyFont="1" applyBorder="1" applyAlignment="1">
      <alignment horizontal="center" vertical="center"/>
    </xf>
    <xf numFmtId="0" fontId="8" fillId="0" borderId="3" xfId="0" quotePrefix="1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6" fillId="5" borderId="0" xfId="0" quotePrefix="1" applyFont="1" applyFill="1" applyAlignment="1">
      <alignment horizontal="center"/>
    </xf>
    <xf numFmtId="0" fontId="6" fillId="5" borderId="0" xfId="0" applyFont="1" applyFill="1" applyAlignment="1">
      <alignment horizontal="center"/>
    </xf>
    <xf numFmtId="0" fontId="0" fillId="0" borderId="0" xfId="0" applyAlignment="1">
      <alignment horizontal="right"/>
    </xf>
    <xf numFmtId="0" fontId="5" fillId="0" borderId="0" xfId="0" applyFont="1" applyAlignment="1">
      <alignment horizontal="center" vertical="center"/>
    </xf>
    <xf numFmtId="0" fontId="13" fillId="0" borderId="0" xfId="0" quotePrefix="1" applyFont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5" fillId="0" borderId="0" xfId="0" applyFont="1" applyAlignment="1">
      <alignment horizontal="right"/>
    </xf>
    <xf numFmtId="0" fontId="5" fillId="0" borderId="0" xfId="0" quotePrefix="1" applyFont="1" applyAlignment="1">
      <alignment horizontal="center"/>
    </xf>
    <xf numFmtId="0" fontId="5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5" fillId="2" borderId="0" xfId="0" applyFont="1" applyFill="1" applyAlignment="1">
      <alignment horizontal="left" vertical="center" wrapText="1"/>
    </xf>
    <xf numFmtId="0" fontId="5" fillId="9" borderId="0" xfId="0" applyFont="1" applyFill="1" applyAlignment="1">
      <alignment horizontal="left" vertical="center" wrapText="1"/>
    </xf>
    <xf numFmtId="0" fontId="5" fillId="2" borderId="0" xfId="7" applyFont="1" applyFill="1" applyAlignment="1">
      <alignment vertical="center" wrapText="1"/>
    </xf>
    <xf numFmtId="0" fontId="4" fillId="0" borderId="0" xfId="0" applyFont="1" applyAlignment="1">
      <alignment horizontal="right"/>
    </xf>
    <xf numFmtId="0" fontId="5" fillId="2" borderId="0" xfId="7" applyFont="1" applyFill="1" applyAlignment="1">
      <alignment horizontal="left" vertical="center" wrapText="1"/>
    </xf>
    <xf numFmtId="0" fontId="13" fillId="0" borderId="0" xfId="0" quotePrefix="1" applyFont="1" applyAlignment="1">
      <alignment horizontal="center" wrapText="1"/>
    </xf>
    <xf numFmtId="0" fontId="13" fillId="0" borderId="0" xfId="0" applyFont="1" applyAlignment="1">
      <alignment horizontal="center" wrapText="1"/>
    </xf>
    <xf numFmtId="49" fontId="5" fillId="2" borderId="0" xfId="7" applyNumberFormat="1" applyFont="1" applyFill="1" applyAlignment="1">
      <alignment horizontal="left" vertical="center" wrapText="1"/>
    </xf>
    <xf numFmtId="0" fontId="29" fillId="0" borderId="0" xfId="21" applyFont="1"/>
    <xf numFmtId="0" fontId="24" fillId="0" borderId="0" xfId="21" applyFont="1" applyAlignment="1">
      <alignment horizontal="center" vertical="center"/>
    </xf>
    <xf numFmtId="170" fontId="5" fillId="14" borderId="3" xfId="17" applyNumberFormat="1" applyFont="1" applyFill="1" applyBorder="1" applyAlignment="1" applyProtection="1">
      <alignment horizontal="left" vertical="center" wrapText="1"/>
    </xf>
    <xf numFmtId="41" fontId="28" fillId="0" borderId="3" xfId="17" applyNumberFormat="1" applyFont="1" applyFill="1" applyBorder="1" applyAlignment="1" applyProtection="1">
      <alignment horizontal="center" vertical="center"/>
    </xf>
    <xf numFmtId="41" fontId="38" fillId="4" borderId="3" xfId="21" applyNumberFormat="1" applyFont="1" applyFill="1" applyBorder="1" applyAlignment="1">
      <alignment horizontal="center" vertical="center" wrapText="1"/>
    </xf>
    <xf numFmtId="170" fontId="39" fillId="15" borderId="3" xfId="17" applyNumberFormat="1" applyFont="1" applyFill="1" applyBorder="1" applyAlignment="1" applyProtection="1">
      <alignment horizontal="left" vertical="center" wrapText="1"/>
    </xf>
    <xf numFmtId="41" fontId="39" fillId="0" borderId="3" xfId="17" applyNumberFormat="1" applyFont="1" applyFill="1" applyBorder="1" applyAlignment="1" applyProtection="1">
      <alignment horizontal="center" vertical="center"/>
    </xf>
    <xf numFmtId="41" fontId="40" fillId="4" borderId="3" xfId="21" applyNumberFormat="1" applyFont="1" applyFill="1" applyBorder="1" applyAlignment="1">
      <alignment horizontal="center" vertical="center" wrapText="1"/>
    </xf>
    <xf numFmtId="41" fontId="29" fillId="15" borderId="3" xfId="22" applyNumberFormat="1" applyFont="1" applyFill="1" applyBorder="1" applyAlignment="1">
      <alignment horizontal="center" vertical="center" wrapText="1"/>
    </xf>
    <xf numFmtId="41" fontId="30" fillId="0" borderId="3" xfId="23" applyNumberFormat="1" applyFont="1" applyFill="1" applyBorder="1" applyAlignment="1">
      <alignment horizontal="center" vertical="center" wrapText="1"/>
    </xf>
    <xf numFmtId="41" fontId="30" fillId="15" borderId="3" xfId="23" applyNumberFormat="1" applyFont="1" applyFill="1" applyBorder="1" applyAlignment="1">
      <alignment horizontal="center" vertical="center" wrapText="1"/>
    </xf>
    <xf numFmtId="2" fontId="14" fillId="0" borderId="3" xfId="23" applyNumberFormat="1" applyFont="1" applyFill="1" applyBorder="1" applyAlignment="1">
      <alignment horizontal="center" vertical="center" wrapText="1"/>
    </xf>
    <xf numFmtId="41" fontId="29" fillId="0" borderId="3" xfId="21" applyNumberFormat="1" applyFont="1" applyBorder="1"/>
    <xf numFmtId="0" fontId="29" fillId="0" borderId="3" xfId="21" applyFont="1" applyBorder="1" applyAlignment="1">
      <alignment horizontal="center" vertical="center"/>
    </xf>
    <xf numFmtId="41" fontId="30" fillId="15" borderId="3" xfId="21" applyNumberFormat="1" applyFont="1" applyFill="1" applyBorder="1" applyAlignment="1">
      <alignment vertical="center"/>
    </xf>
    <xf numFmtId="0" fontId="29" fillId="0" borderId="3" xfId="21" applyFont="1" applyBorder="1"/>
    <xf numFmtId="170" fontId="39" fillId="15" borderId="3" xfId="17" applyNumberFormat="1" applyFont="1" applyFill="1" applyBorder="1" applyAlignment="1" applyProtection="1">
      <alignment horizontal="right" vertical="center" wrapText="1"/>
    </xf>
    <xf numFmtId="0" fontId="5" fillId="16" borderId="3" xfId="5" applyFont="1" applyFill="1" applyBorder="1" applyAlignment="1">
      <alignment horizontal="left"/>
    </xf>
    <xf numFmtId="41" fontId="41" fillId="0" borderId="3" xfId="21" applyNumberFormat="1" applyFont="1" applyBorder="1"/>
    <xf numFmtId="41" fontId="24" fillId="0" borderId="3" xfId="24" applyNumberFormat="1" applyFont="1" applyBorder="1" applyAlignment="1">
      <alignment horizontal="left" vertical="center"/>
    </xf>
    <xf numFmtId="0" fontId="41" fillId="0" borderId="0" xfId="21" applyFont="1"/>
    <xf numFmtId="0" fontId="24" fillId="0" borderId="0" xfId="5" applyFont="1" applyAlignment="1">
      <alignment horizontal="center"/>
    </xf>
    <xf numFmtId="41" fontId="41" fillId="0" borderId="0" xfId="21" applyNumberFormat="1" applyFont="1"/>
    <xf numFmtId="41" fontId="24" fillId="0" borderId="0" xfId="24" applyNumberFormat="1" applyFont="1" applyAlignment="1">
      <alignment horizontal="left" vertical="center"/>
    </xf>
    <xf numFmtId="0" fontId="24" fillId="0" borderId="0" xfId="5" applyFont="1" applyAlignment="1">
      <alignment vertical="center" wrapText="1"/>
    </xf>
    <xf numFmtId="49" fontId="14" fillId="0" borderId="0" xfId="5" applyNumberFormat="1" applyFont="1" applyAlignment="1">
      <alignment horizontal="left" vertical="center" wrapText="1"/>
    </xf>
    <xf numFmtId="41" fontId="14" fillId="0" borderId="0" xfId="24" applyNumberFormat="1" applyFont="1" applyAlignment="1">
      <alignment horizontal="left" vertical="center"/>
    </xf>
    <xf numFmtId="0" fontId="14" fillId="0" borderId="0" xfId="5" applyFont="1" applyAlignment="1">
      <alignment horizontal="left" vertical="center" wrapText="1"/>
    </xf>
    <xf numFmtId="0" fontId="24" fillId="0" borderId="0" xfId="5" applyFont="1" applyAlignment="1">
      <alignment horizontal="left" vertical="center" wrapText="1"/>
    </xf>
    <xf numFmtId="0" fontId="29" fillId="0" borderId="0" xfId="21" applyFont="1" applyAlignment="1">
      <alignment wrapText="1"/>
    </xf>
    <xf numFmtId="41" fontId="29" fillId="0" borderId="0" xfId="21" applyNumberFormat="1" applyFont="1"/>
    <xf numFmtId="0" fontId="0" fillId="0" borderId="0" xfId="0" applyFill="1"/>
    <xf numFmtId="41" fontId="0" fillId="0" borderId="0" xfId="0" applyNumberFormat="1"/>
    <xf numFmtId="0" fontId="41" fillId="16" borderId="3" xfId="21" applyFont="1" applyFill="1" applyBorder="1"/>
    <xf numFmtId="170" fontId="5" fillId="0" borderId="3" xfId="17" applyNumberFormat="1" applyFont="1" applyFill="1" applyBorder="1" applyAlignment="1" applyProtection="1">
      <alignment horizontal="center" vertical="center" wrapText="1"/>
    </xf>
    <xf numFmtId="41" fontId="5" fillId="0" borderId="3" xfId="17" applyNumberFormat="1" applyFont="1" applyFill="1" applyBorder="1" applyAlignment="1" applyProtection="1">
      <alignment horizontal="center" vertical="center"/>
    </xf>
    <xf numFmtId="41" fontId="42" fillId="14" borderId="3" xfId="21" applyNumberFormat="1" applyFont="1" applyFill="1" applyBorder="1" applyAlignment="1">
      <alignment horizontal="center" vertical="justify"/>
    </xf>
    <xf numFmtId="0" fontId="42" fillId="16" borderId="3" xfId="21" applyFont="1" applyFill="1" applyBorder="1" applyAlignment="1">
      <alignment horizontal="center" vertical="center"/>
    </xf>
    <xf numFmtId="41" fontId="42" fillId="15" borderId="3" xfId="21" applyNumberFormat="1" applyFont="1" applyFill="1" applyBorder="1" applyAlignment="1">
      <alignment horizontal="center" vertical="center"/>
    </xf>
    <xf numFmtId="0" fontId="36" fillId="15" borderId="3" xfId="0" applyFont="1" applyFill="1" applyBorder="1" applyAlignment="1">
      <alignment vertical="center" wrapText="1"/>
    </xf>
    <xf numFmtId="0" fontId="30" fillId="15" borderId="3" xfId="0" applyFont="1" applyFill="1" applyBorder="1" applyAlignment="1">
      <alignment vertical="center" wrapText="1"/>
    </xf>
  </cellXfs>
  <cellStyles count="25">
    <cellStyle name="Hipervínculo 2" xfId="18" xr:uid="{FDA4A3A9-E599-4770-B029-918B3C8B36E0}"/>
    <cellStyle name="Hipervínculo 3" xfId="17" xr:uid="{C2452F61-89F5-4600-BAF3-D4895AD57C61}"/>
    <cellStyle name="Millares" xfId="1" builtinId="3"/>
    <cellStyle name="Moneda" xfId="2" builtinId="4"/>
    <cellStyle name="Moneda [0]" xfId="4" builtinId="7"/>
    <cellStyle name="Moneda [0] 2" xfId="12" xr:uid="{AB6EF0CA-129A-4F10-B9C8-DE9433CD74CB}"/>
    <cellStyle name="Moneda 2" xfId="16" xr:uid="{33ACB531-8B4D-414C-B2E6-A9D6CC6941E4}"/>
    <cellStyle name="Moneda 2 2" xfId="6" xr:uid="{00000000-0005-0000-0000-000003000000}"/>
    <cellStyle name="Moneda 2 3" xfId="23" xr:uid="{0272A2DB-99D2-43D3-920D-9D01AA3C8F14}"/>
    <cellStyle name="Moneda 3" xfId="22" xr:uid="{4215C0F0-DE43-4006-85AB-76F4DE31A7B6}"/>
    <cellStyle name="Moneda 5" xfId="15" xr:uid="{C2601A20-8FAE-4ACA-84F8-C1CCD177E63C}"/>
    <cellStyle name="Normal" xfId="0" builtinId="0"/>
    <cellStyle name="Normal 10" xfId="7" xr:uid="{00000000-0005-0000-0000-000005000000}"/>
    <cellStyle name="Normal 2" xfId="5" xr:uid="{00000000-0005-0000-0000-000006000000}"/>
    <cellStyle name="Normal 2 2" xfId="8" xr:uid="{00000000-0005-0000-0000-000007000000}"/>
    <cellStyle name="Normal 20 2 2" xfId="14" xr:uid="{5E01702D-AB20-4BEB-A889-7FD71BBBBFF9}"/>
    <cellStyle name="Normal 22 2" xfId="19" xr:uid="{AAF6F3BC-F7DA-401F-BD67-7BB204E7A9CC}"/>
    <cellStyle name="Normal 22 2 2" xfId="24" xr:uid="{9BFD3F74-96EA-4B6A-86F0-6171D24C904B}"/>
    <cellStyle name="Normal 3" xfId="9" xr:uid="{00000000-0005-0000-0000-000008000000}"/>
    <cellStyle name="Normal 3 2" xfId="10" xr:uid="{00000000-0005-0000-0000-000009000000}"/>
    <cellStyle name="Normal 3 2 2" xfId="11" xr:uid="{51FE371F-84A5-461E-889D-EFFCC94AF650}"/>
    <cellStyle name="Normal 3 3" xfId="13" xr:uid="{9FA97A40-66DF-416C-A91A-2EF36099FBCD}"/>
    <cellStyle name="Normal 4" xfId="21" xr:uid="{1F25AB21-2006-43CA-9DDB-882A0FC128EA}"/>
    <cellStyle name="Porcentaje" xfId="3" builtinId="5"/>
    <cellStyle name="Porcentaje 2" xfId="20" xr:uid="{E69D6E36-A3CF-47AD-A4DF-3C591362EB16}"/>
  </cellStyles>
  <dxfs count="35">
    <dxf>
      <font>
        <b/>
        <i val="0"/>
        <color theme="1"/>
      </font>
      <fill>
        <patternFill>
          <bgColor rgb="FF00B0F0"/>
        </patternFill>
      </fill>
    </dxf>
    <dxf>
      <font>
        <b/>
        <i val="0"/>
        <color theme="1"/>
      </font>
      <fill>
        <patternFill>
          <bgColor rgb="FF00B0F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theme="1"/>
      </font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colors>
    <mruColors>
      <color rgb="FFFFFF66"/>
      <color rgb="FFFF00FF"/>
      <color rgb="FFCC99FF"/>
      <color rgb="FF9999FF"/>
      <color rgb="FF66FF66"/>
      <color rgb="FF00CCFF"/>
      <color rgb="FFFF505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17" Type="http://schemas.openxmlformats.org/officeDocument/2006/relationships/externalLink" Target="externalLinks/externalLink98.xml"/><Relationship Id="rId21" Type="http://schemas.openxmlformats.org/officeDocument/2006/relationships/externalLink" Target="externalLinks/externalLink2.xml"/><Relationship Id="rId42" Type="http://schemas.openxmlformats.org/officeDocument/2006/relationships/externalLink" Target="externalLinks/externalLink23.xml"/><Relationship Id="rId63" Type="http://schemas.openxmlformats.org/officeDocument/2006/relationships/externalLink" Target="externalLinks/externalLink44.xml"/><Relationship Id="rId84" Type="http://schemas.openxmlformats.org/officeDocument/2006/relationships/externalLink" Target="externalLinks/externalLink65.xml"/><Relationship Id="rId138" Type="http://schemas.openxmlformats.org/officeDocument/2006/relationships/externalLink" Target="externalLinks/externalLink119.xml"/><Relationship Id="rId107" Type="http://schemas.openxmlformats.org/officeDocument/2006/relationships/externalLink" Target="externalLinks/externalLink88.xml"/><Relationship Id="rId11" Type="http://schemas.openxmlformats.org/officeDocument/2006/relationships/worksheet" Target="worksheets/sheet11.xml"/><Relationship Id="rId32" Type="http://schemas.openxmlformats.org/officeDocument/2006/relationships/externalLink" Target="externalLinks/externalLink13.xml"/><Relationship Id="rId53" Type="http://schemas.openxmlformats.org/officeDocument/2006/relationships/externalLink" Target="externalLinks/externalLink34.xml"/><Relationship Id="rId74" Type="http://schemas.openxmlformats.org/officeDocument/2006/relationships/externalLink" Target="externalLinks/externalLink55.xml"/><Relationship Id="rId128" Type="http://schemas.openxmlformats.org/officeDocument/2006/relationships/externalLink" Target="externalLinks/externalLink109.xml"/><Relationship Id="rId149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95" Type="http://schemas.openxmlformats.org/officeDocument/2006/relationships/externalLink" Target="externalLinks/externalLink76.xml"/><Relationship Id="rId22" Type="http://schemas.openxmlformats.org/officeDocument/2006/relationships/externalLink" Target="externalLinks/externalLink3.xml"/><Relationship Id="rId27" Type="http://schemas.openxmlformats.org/officeDocument/2006/relationships/externalLink" Target="externalLinks/externalLink8.xml"/><Relationship Id="rId43" Type="http://schemas.openxmlformats.org/officeDocument/2006/relationships/externalLink" Target="externalLinks/externalLink24.xml"/><Relationship Id="rId48" Type="http://schemas.openxmlformats.org/officeDocument/2006/relationships/externalLink" Target="externalLinks/externalLink29.xml"/><Relationship Id="rId64" Type="http://schemas.openxmlformats.org/officeDocument/2006/relationships/externalLink" Target="externalLinks/externalLink45.xml"/><Relationship Id="rId69" Type="http://schemas.openxmlformats.org/officeDocument/2006/relationships/externalLink" Target="externalLinks/externalLink50.xml"/><Relationship Id="rId113" Type="http://schemas.openxmlformats.org/officeDocument/2006/relationships/externalLink" Target="externalLinks/externalLink94.xml"/><Relationship Id="rId118" Type="http://schemas.openxmlformats.org/officeDocument/2006/relationships/externalLink" Target="externalLinks/externalLink99.xml"/><Relationship Id="rId134" Type="http://schemas.openxmlformats.org/officeDocument/2006/relationships/externalLink" Target="externalLinks/externalLink115.xml"/><Relationship Id="rId139" Type="http://schemas.openxmlformats.org/officeDocument/2006/relationships/externalLink" Target="externalLinks/externalLink120.xml"/><Relationship Id="rId80" Type="http://schemas.openxmlformats.org/officeDocument/2006/relationships/externalLink" Target="externalLinks/externalLink61.xml"/><Relationship Id="rId85" Type="http://schemas.openxmlformats.org/officeDocument/2006/relationships/externalLink" Target="externalLinks/externalLink66.xml"/><Relationship Id="rId150" Type="http://schemas.openxmlformats.org/officeDocument/2006/relationships/calcChain" Target="calcChain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33" Type="http://schemas.openxmlformats.org/officeDocument/2006/relationships/externalLink" Target="externalLinks/externalLink14.xml"/><Relationship Id="rId38" Type="http://schemas.openxmlformats.org/officeDocument/2006/relationships/externalLink" Target="externalLinks/externalLink19.xml"/><Relationship Id="rId59" Type="http://schemas.openxmlformats.org/officeDocument/2006/relationships/externalLink" Target="externalLinks/externalLink40.xml"/><Relationship Id="rId103" Type="http://schemas.openxmlformats.org/officeDocument/2006/relationships/externalLink" Target="externalLinks/externalLink84.xml"/><Relationship Id="rId108" Type="http://schemas.openxmlformats.org/officeDocument/2006/relationships/externalLink" Target="externalLinks/externalLink89.xml"/><Relationship Id="rId124" Type="http://schemas.openxmlformats.org/officeDocument/2006/relationships/externalLink" Target="externalLinks/externalLink105.xml"/><Relationship Id="rId129" Type="http://schemas.openxmlformats.org/officeDocument/2006/relationships/externalLink" Target="externalLinks/externalLink110.xml"/><Relationship Id="rId54" Type="http://schemas.openxmlformats.org/officeDocument/2006/relationships/externalLink" Target="externalLinks/externalLink35.xml"/><Relationship Id="rId70" Type="http://schemas.openxmlformats.org/officeDocument/2006/relationships/externalLink" Target="externalLinks/externalLink51.xml"/><Relationship Id="rId75" Type="http://schemas.openxmlformats.org/officeDocument/2006/relationships/externalLink" Target="externalLinks/externalLink56.xml"/><Relationship Id="rId91" Type="http://schemas.openxmlformats.org/officeDocument/2006/relationships/externalLink" Target="externalLinks/externalLink72.xml"/><Relationship Id="rId96" Type="http://schemas.openxmlformats.org/officeDocument/2006/relationships/externalLink" Target="externalLinks/externalLink77.xml"/><Relationship Id="rId140" Type="http://schemas.openxmlformats.org/officeDocument/2006/relationships/externalLink" Target="externalLinks/externalLink121.xml"/><Relationship Id="rId145" Type="http://schemas.openxmlformats.org/officeDocument/2006/relationships/externalLink" Target="externalLinks/externalLink12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23" Type="http://schemas.openxmlformats.org/officeDocument/2006/relationships/externalLink" Target="externalLinks/externalLink4.xml"/><Relationship Id="rId28" Type="http://schemas.openxmlformats.org/officeDocument/2006/relationships/externalLink" Target="externalLinks/externalLink9.xml"/><Relationship Id="rId49" Type="http://schemas.openxmlformats.org/officeDocument/2006/relationships/externalLink" Target="externalLinks/externalLink30.xml"/><Relationship Id="rId114" Type="http://schemas.openxmlformats.org/officeDocument/2006/relationships/externalLink" Target="externalLinks/externalLink95.xml"/><Relationship Id="rId119" Type="http://schemas.openxmlformats.org/officeDocument/2006/relationships/externalLink" Target="externalLinks/externalLink100.xml"/><Relationship Id="rId44" Type="http://schemas.openxmlformats.org/officeDocument/2006/relationships/externalLink" Target="externalLinks/externalLink25.xml"/><Relationship Id="rId60" Type="http://schemas.openxmlformats.org/officeDocument/2006/relationships/externalLink" Target="externalLinks/externalLink41.xml"/><Relationship Id="rId65" Type="http://schemas.openxmlformats.org/officeDocument/2006/relationships/externalLink" Target="externalLinks/externalLink46.xml"/><Relationship Id="rId81" Type="http://schemas.openxmlformats.org/officeDocument/2006/relationships/externalLink" Target="externalLinks/externalLink62.xml"/><Relationship Id="rId86" Type="http://schemas.openxmlformats.org/officeDocument/2006/relationships/externalLink" Target="externalLinks/externalLink67.xml"/><Relationship Id="rId130" Type="http://schemas.openxmlformats.org/officeDocument/2006/relationships/externalLink" Target="externalLinks/externalLink111.xml"/><Relationship Id="rId135" Type="http://schemas.openxmlformats.org/officeDocument/2006/relationships/externalLink" Target="externalLinks/externalLink116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externalLink" Target="externalLinks/externalLink20.xml"/><Relationship Id="rId109" Type="http://schemas.openxmlformats.org/officeDocument/2006/relationships/externalLink" Target="externalLinks/externalLink90.xml"/><Relationship Id="rId34" Type="http://schemas.openxmlformats.org/officeDocument/2006/relationships/externalLink" Target="externalLinks/externalLink15.xml"/><Relationship Id="rId50" Type="http://schemas.openxmlformats.org/officeDocument/2006/relationships/externalLink" Target="externalLinks/externalLink31.xml"/><Relationship Id="rId55" Type="http://schemas.openxmlformats.org/officeDocument/2006/relationships/externalLink" Target="externalLinks/externalLink36.xml"/><Relationship Id="rId76" Type="http://schemas.openxmlformats.org/officeDocument/2006/relationships/externalLink" Target="externalLinks/externalLink57.xml"/><Relationship Id="rId97" Type="http://schemas.openxmlformats.org/officeDocument/2006/relationships/externalLink" Target="externalLinks/externalLink78.xml"/><Relationship Id="rId104" Type="http://schemas.openxmlformats.org/officeDocument/2006/relationships/externalLink" Target="externalLinks/externalLink85.xml"/><Relationship Id="rId120" Type="http://schemas.openxmlformats.org/officeDocument/2006/relationships/externalLink" Target="externalLinks/externalLink101.xml"/><Relationship Id="rId125" Type="http://schemas.openxmlformats.org/officeDocument/2006/relationships/externalLink" Target="externalLinks/externalLink106.xml"/><Relationship Id="rId141" Type="http://schemas.openxmlformats.org/officeDocument/2006/relationships/externalLink" Target="externalLinks/externalLink122.xml"/><Relationship Id="rId146" Type="http://schemas.openxmlformats.org/officeDocument/2006/relationships/externalLink" Target="externalLinks/externalLink127.xml"/><Relationship Id="rId7" Type="http://schemas.openxmlformats.org/officeDocument/2006/relationships/worksheet" Target="worksheets/sheet7.xml"/><Relationship Id="rId71" Type="http://schemas.openxmlformats.org/officeDocument/2006/relationships/externalLink" Target="externalLinks/externalLink52.xml"/><Relationship Id="rId92" Type="http://schemas.openxmlformats.org/officeDocument/2006/relationships/externalLink" Target="externalLinks/externalLink73.xml"/><Relationship Id="rId2" Type="http://schemas.openxmlformats.org/officeDocument/2006/relationships/worksheet" Target="worksheets/sheet2.xml"/><Relationship Id="rId29" Type="http://schemas.openxmlformats.org/officeDocument/2006/relationships/externalLink" Target="externalLinks/externalLink10.xml"/><Relationship Id="rId24" Type="http://schemas.openxmlformats.org/officeDocument/2006/relationships/externalLink" Target="externalLinks/externalLink5.xml"/><Relationship Id="rId40" Type="http://schemas.openxmlformats.org/officeDocument/2006/relationships/externalLink" Target="externalLinks/externalLink21.xml"/><Relationship Id="rId45" Type="http://schemas.openxmlformats.org/officeDocument/2006/relationships/externalLink" Target="externalLinks/externalLink26.xml"/><Relationship Id="rId66" Type="http://schemas.openxmlformats.org/officeDocument/2006/relationships/externalLink" Target="externalLinks/externalLink47.xml"/><Relationship Id="rId87" Type="http://schemas.openxmlformats.org/officeDocument/2006/relationships/externalLink" Target="externalLinks/externalLink68.xml"/><Relationship Id="rId110" Type="http://schemas.openxmlformats.org/officeDocument/2006/relationships/externalLink" Target="externalLinks/externalLink91.xml"/><Relationship Id="rId115" Type="http://schemas.openxmlformats.org/officeDocument/2006/relationships/externalLink" Target="externalLinks/externalLink96.xml"/><Relationship Id="rId131" Type="http://schemas.openxmlformats.org/officeDocument/2006/relationships/externalLink" Target="externalLinks/externalLink112.xml"/><Relationship Id="rId136" Type="http://schemas.openxmlformats.org/officeDocument/2006/relationships/externalLink" Target="externalLinks/externalLink117.xml"/><Relationship Id="rId61" Type="http://schemas.openxmlformats.org/officeDocument/2006/relationships/externalLink" Target="externalLinks/externalLink42.xml"/><Relationship Id="rId82" Type="http://schemas.openxmlformats.org/officeDocument/2006/relationships/externalLink" Target="externalLinks/externalLink63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30" Type="http://schemas.openxmlformats.org/officeDocument/2006/relationships/externalLink" Target="externalLinks/externalLink11.xml"/><Relationship Id="rId35" Type="http://schemas.openxmlformats.org/officeDocument/2006/relationships/externalLink" Target="externalLinks/externalLink16.xml"/><Relationship Id="rId56" Type="http://schemas.openxmlformats.org/officeDocument/2006/relationships/externalLink" Target="externalLinks/externalLink37.xml"/><Relationship Id="rId77" Type="http://schemas.openxmlformats.org/officeDocument/2006/relationships/externalLink" Target="externalLinks/externalLink58.xml"/><Relationship Id="rId100" Type="http://schemas.openxmlformats.org/officeDocument/2006/relationships/externalLink" Target="externalLinks/externalLink81.xml"/><Relationship Id="rId105" Type="http://schemas.openxmlformats.org/officeDocument/2006/relationships/externalLink" Target="externalLinks/externalLink86.xml"/><Relationship Id="rId126" Type="http://schemas.openxmlformats.org/officeDocument/2006/relationships/externalLink" Target="externalLinks/externalLink107.xml"/><Relationship Id="rId147" Type="http://schemas.openxmlformats.org/officeDocument/2006/relationships/theme" Target="theme/theme1.xml"/><Relationship Id="rId8" Type="http://schemas.openxmlformats.org/officeDocument/2006/relationships/worksheet" Target="worksheets/sheet8.xml"/><Relationship Id="rId51" Type="http://schemas.openxmlformats.org/officeDocument/2006/relationships/externalLink" Target="externalLinks/externalLink32.xml"/><Relationship Id="rId72" Type="http://schemas.openxmlformats.org/officeDocument/2006/relationships/externalLink" Target="externalLinks/externalLink53.xml"/><Relationship Id="rId93" Type="http://schemas.openxmlformats.org/officeDocument/2006/relationships/externalLink" Target="externalLinks/externalLink74.xml"/><Relationship Id="rId98" Type="http://schemas.openxmlformats.org/officeDocument/2006/relationships/externalLink" Target="externalLinks/externalLink79.xml"/><Relationship Id="rId121" Type="http://schemas.openxmlformats.org/officeDocument/2006/relationships/externalLink" Target="externalLinks/externalLink102.xml"/><Relationship Id="rId142" Type="http://schemas.openxmlformats.org/officeDocument/2006/relationships/externalLink" Target="externalLinks/externalLink123.xml"/><Relationship Id="rId3" Type="http://schemas.openxmlformats.org/officeDocument/2006/relationships/worksheet" Target="worksheets/sheet3.xml"/><Relationship Id="rId25" Type="http://schemas.openxmlformats.org/officeDocument/2006/relationships/externalLink" Target="externalLinks/externalLink6.xml"/><Relationship Id="rId46" Type="http://schemas.openxmlformats.org/officeDocument/2006/relationships/externalLink" Target="externalLinks/externalLink27.xml"/><Relationship Id="rId67" Type="http://schemas.openxmlformats.org/officeDocument/2006/relationships/externalLink" Target="externalLinks/externalLink48.xml"/><Relationship Id="rId116" Type="http://schemas.openxmlformats.org/officeDocument/2006/relationships/externalLink" Target="externalLinks/externalLink97.xml"/><Relationship Id="rId137" Type="http://schemas.openxmlformats.org/officeDocument/2006/relationships/externalLink" Target="externalLinks/externalLink118.xml"/><Relationship Id="rId20" Type="http://schemas.openxmlformats.org/officeDocument/2006/relationships/externalLink" Target="externalLinks/externalLink1.xml"/><Relationship Id="rId41" Type="http://schemas.openxmlformats.org/officeDocument/2006/relationships/externalLink" Target="externalLinks/externalLink22.xml"/><Relationship Id="rId62" Type="http://schemas.openxmlformats.org/officeDocument/2006/relationships/externalLink" Target="externalLinks/externalLink43.xml"/><Relationship Id="rId83" Type="http://schemas.openxmlformats.org/officeDocument/2006/relationships/externalLink" Target="externalLinks/externalLink64.xml"/><Relationship Id="rId88" Type="http://schemas.openxmlformats.org/officeDocument/2006/relationships/externalLink" Target="externalLinks/externalLink69.xml"/><Relationship Id="rId111" Type="http://schemas.openxmlformats.org/officeDocument/2006/relationships/externalLink" Target="externalLinks/externalLink92.xml"/><Relationship Id="rId132" Type="http://schemas.openxmlformats.org/officeDocument/2006/relationships/externalLink" Target="externalLinks/externalLink113.xml"/><Relationship Id="rId15" Type="http://schemas.openxmlformats.org/officeDocument/2006/relationships/worksheet" Target="worksheets/sheet15.xml"/><Relationship Id="rId36" Type="http://schemas.openxmlformats.org/officeDocument/2006/relationships/externalLink" Target="externalLinks/externalLink17.xml"/><Relationship Id="rId57" Type="http://schemas.openxmlformats.org/officeDocument/2006/relationships/externalLink" Target="externalLinks/externalLink38.xml"/><Relationship Id="rId106" Type="http://schemas.openxmlformats.org/officeDocument/2006/relationships/externalLink" Target="externalLinks/externalLink87.xml"/><Relationship Id="rId127" Type="http://schemas.openxmlformats.org/officeDocument/2006/relationships/externalLink" Target="externalLinks/externalLink108.xml"/><Relationship Id="rId10" Type="http://schemas.openxmlformats.org/officeDocument/2006/relationships/worksheet" Target="worksheets/sheet10.xml"/><Relationship Id="rId31" Type="http://schemas.openxmlformats.org/officeDocument/2006/relationships/externalLink" Target="externalLinks/externalLink12.xml"/><Relationship Id="rId52" Type="http://schemas.openxmlformats.org/officeDocument/2006/relationships/externalLink" Target="externalLinks/externalLink33.xml"/><Relationship Id="rId73" Type="http://schemas.openxmlformats.org/officeDocument/2006/relationships/externalLink" Target="externalLinks/externalLink54.xml"/><Relationship Id="rId78" Type="http://schemas.openxmlformats.org/officeDocument/2006/relationships/externalLink" Target="externalLinks/externalLink59.xml"/><Relationship Id="rId94" Type="http://schemas.openxmlformats.org/officeDocument/2006/relationships/externalLink" Target="externalLinks/externalLink75.xml"/><Relationship Id="rId99" Type="http://schemas.openxmlformats.org/officeDocument/2006/relationships/externalLink" Target="externalLinks/externalLink80.xml"/><Relationship Id="rId101" Type="http://schemas.openxmlformats.org/officeDocument/2006/relationships/externalLink" Target="externalLinks/externalLink82.xml"/><Relationship Id="rId122" Type="http://schemas.openxmlformats.org/officeDocument/2006/relationships/externalLink" Target="externalLinks/externalLink103.xml"/><Relationship Id="rId143" Type="http://schemas.openxmlformats.org/officeDocument/2006/relationships/externalLink" Target="externalLinks/externalLink124.xml"/><Relationship Id="rId148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26" Type="http://schemas.openxmlformats.org/officeDocument/2006/relationships/externalLink" Target="externalLinks/externalLink7.xml"/><Relationship Id="rId47" Type="http://schemas.openxmlformats.org/officeDocument/2006/relationships/externalLink" Target="externalLinks/externalLink28.xml"/><Relationship Id="rId68" Type="http://schemas.openxmlformats.org/officeDocument/2006/relationships/externalLink" Target="externalLinks/externalLink49.xml"/><Relationship Id="rId89" Type="http://schemas.openxmlformats.org/officeDocument/2006/relationships/externalLink" Target="externalLinks/externalLink70.xml"/><Relationship Id="rId112" Type="http://schemas.openxmlformats.org/officeDocument/2006/relationships/externalLink" Target="externalLinks/externalLink93.xml"/><Relationship Id="rId133" Type="http://schemas.openxmlformats.org/officeDocument/2006/relationships/externalLink" Target="externalLinks/externalLink114.xml"/><Relationship Id="rId16" Type="http://schemas.openxmlformats.org/officeDocument/2006/relationships/worksheet" Target="worksheets/sheet16.xml"/><Relationship Id="rId37" Type="http://schemas.openxmlformats.org/officeDocument/2006/relationships/externalLink" Target="externalLinks/externalLink18.xml"/><Relationship Id="rId58" Type="http://schemas.openxmlformats.org/officeDocument/2006/relationships/externalLink" Target="externalLinks/externalLink39.xml"/><Relationship Id="rId79" Type="http://schemas.openxmlformats.org/officeDocument/2006/relationships/externalLink" Target="externalLinks/externalLink60.xml"/><Relationship Id="rId102" Type="http://schemas.openxmlformats.org/officeDocument/2006/relationships/externalLink" Target="externalLinks/externalLink83.xml"/><Relationship Id="rId123" Type="http://schemas.openxmlformats.org/officeDocument/2006/relationships/externalLink" Target="externalLinks/externalLink104.xml"/><Relationship Id="rId144" Type="http://schemas.openxmlformats.org/officeDocument/2006/relationships/externalLink" Target="externalLinks/externalLink125.xml"/><Relationship Id="rId90" Type="http://schemas.openxmlformats.org/officeDocument/2006/relationships/externalLink" Target="externalLinks/externalLink7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749647</xdr:colOff>
      <xdr:row>1</xdr:row>
      <xdr:rowOff>49546</xdr:rowOff>
    </xdr:from>
    <xdr:to>
      <xdr:col>12</xdr:col>
      <xdr:colOff>456379</xdr:colOff>
      <xdr:row>1</xdr:row>
      <xdr:rowOff>959867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F4411E9C-BE47-4DB6-B653-C84E2728B5B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166187" y="232426"/>
          <a:ext cx="4301592" cy="9103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2164080</xdr:colOff>
      <xdr:row>1</xdr:row>
      <xdr:rowOff>60960</xdr:rowOff>
    </xdr:from>
    <xdr:to>
      <xdr:col>5</xdr:col>
      <xdr:colOff>902351</xdr:colOff>
      <xdr:row>1</xdr:row>
      <xdr:rowOff>971281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A2FA0651-1E8B-4B00-A155-B85EE2C5A84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10840" y="304800"/>
          <a:ext cx="4308491" cy="9103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ocuments%20and%20Settings/E01PGAS1/Escritorio/REPORTE%20DE%20PRODUCCION.lnk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17\STIMA\7417stiA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22\DPTO\CIVIL\7422CWXL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FERTAS\7417\STIMA\7417stiA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FERTAS\7422\DPTO\CIVIL\7422CWXL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Javier_or_compa/zulma/Fin/Anexos/PRESUPUESTOS-REV1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Laura/AppData/Local/Temp/SHARE/ESTIMA/P7020/PROYECTO/730/CAMBIOS/Z209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vqicpysvr/VQ2008/Users/Laura/AppData/Local/Temp/SHARE/ESTIMA/P7020/PROYECTO/730/CAMBIOS/Z209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lliam\Excel\WINDOWS\TEMP\EST0798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SPECTO\INSPECTO\2001\Pcr-108\PSI08500\LIQUIDACIONESPERSONAL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0992894/formatos_pacc_2006/Documents%20and%20Settings/e0928648/Configuraci&#243;n%20local/Archivos%20temporales%20de%20Internet/OLK4/1.%20Consolidaci&#243;n%20Compras%20-%20v1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Trabajo/Archivos%20Comit&#233;%20Fase%203%20Mayo%2031/RO%20Provincia/Mejoramiento%20Sistemas%20Redes%20El&#233;ctricas/Optimizaci&#243;n%20Sistema%20de%20Distribuci&#243;n%20de%20Energ&#237;a/Anexo%203.%20Cronograma%20PMT%20ACTUALIZADO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lc001/groups/William/Excel/WINDOWS/TEMP/EST0798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2A2CA59\LIQUIDACIONESPERSONAL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amd\Downloads\EPN%202015\2B.%20OCAD%2013-05-15\ING%20OSCAR\31.CALLE%206A%20ENTRE%20CRA%2018%20Y%2020%20-%20CALIXTO%20LEIVA\PRESUPUESTO%20CLL%206A%20ENTRE%20CRR18%20Y%2020%20-%20B.%20CALIXTO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William/Excel/WINDOWS/TEMP/EST0798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RO%20POR%20ACTIVIDADES/ACTIVIDADES/GCOPME/COORDINACION%20MTO%20PLANTAS/Metalmec&#225;nica/Corrosi&#243;n/CORROSION/CORROSION/CONTRATA/INSPECTO/INSPECTO/2001/Pcr-108/PSI08500/LIQUIDACIONESPERSONAL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amd\Downloads\Users\EMYS\Desktop\CARRERA%2015\CARRERA%2015%20ENTRE%20CALLE%207%20Y%20AVENIDA%20CIRCUNVALAR%20-%20SANITARIO\Users\Jairo%20Rivera\Documents\RIVERA%202010\ANALISIS%20UNITARIOS-2010\2010%20APU%20ALCANTARILLADO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microsoft.com/office/2006/relationships/xlExternalLinkPath/xlPathMissing" Target="Presupuesto%20Construcci&#243;n%20Puente%20Peatonal%20Manitas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lc001/GROUPS/GCOPME/COORDINACION%20MTO%20PLANTAS/Metalmec&#225;nica/Corrosi&#243;n/CORROSION/CORROSION/CONTRATA/INSPECTO/INSPECTO/2001/Pcr-108/PSI08500/LIQUIDACIONESPERSONAL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0.6.75.177/VQ2008/Users/Laura/AppData/Local/Temp/SHARE/ESTIMA/P7020/PROYECTO/730/CAMBIOS/Z209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AC0788F\PRESUPUESTO%20ESTADIO%201.2%20primera%20etapa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BEC298C7\V&#237;nculoExternoRecuperado1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a%20%20aaInformaci&#243;n%20GRUPO%204\A%20MInformes%20Mensuales\Informe%20de%20estado%20vial%20ene\aCCIDENTES%20DE%201995%20-%201996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Vqicpysvr/VQ2008/SHARE/ESTIMA/P7020/PROYECTO/730/CAMBIOS/Z209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amd\Downloads\Users\EMYS\Desktop\CARRERA%2015\CARRERA%2015%20ENTRE%20CALLE%207%20Y%20AVENIDA%20CIRCUNVALAR%20-%20SANITARIO\Users\Jairo%20Rivera\Documents\EPN%20APU\APU%20ALCANTARILLADO%20(ENE2009).xlsx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c1/d/LIQ.TRANSPORTE%20DE%20MATERIALES%20OCTUBRE%20DE%202006%20HASMER%20FINAL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lanta%20Soda/Programa%20B&#225;sico/CUADROS%20%20CONTROL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Pc1\E\AMV-3005-2005\ADMON%20GRUPO%203%202004%20-2005\PRESUPUESTOS\Analisis%20de%20Precios%20Unitarios%20ASTRID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dchaves/Desktop/NARI&#209;O/CONECTIVIDAD/EL%20EMPATE%20-%20LA%20UNION%20PR%2060+240%20al%20PR%2066+090/OBRA/BASE/PRESUPUESTO%20P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%20%20aaInformaci&#243;n%20GRUPO%204/A%20MInformes%20Mensuales/Informe%20de%20estado%20vial%20ene/aCCIDENTES%20DE%201995%20-%201996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YL\Pron&#243;sticos\Reservas\Anteriores\Pron&#243;sticos%20de%20Petr&#243;leo%20GLL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ZXPREPLIEGOS%20PUENTE%20ARMADA/PRESUP/ZPREPLIEGOS%20PUENTE%20ARMADA/OBRAS%20PUENTE%20ARMADA2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a%20%20aaInformaci&#243;n%20GRUPO%204\A%20MInformes%20Mensuales\Informe%20de%20estado%20vial%20ene\aCCIDENTES%20DE%201995%20-%201996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a%20%20aaInformaci&#243;n%20GRUPO%204\A%20MInformes%20Mensuales\Informe%20de%20estado%20vial%20ene\aCCIDENTES%20DE%201995%20-%201996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MANTENIMIENTO%20RUTA%201001_MARZO%20DE%202008\Documents%20and%20Settings\PEDRO%20GARCIA%20REALPE\Mis%20documentos\AMV_G1_2006_TUMACO\Actas%20AMV_G1_Tumaco\a%20%20aaInformaci&#243;n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83E91508\Solicitud%20de%20Contratacion%20o%20Compras%20VFF%2006%20a%2008%20C%20LLANITO%20PCP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Servidor/vmn%20eyd%20nuqui%20animas/Users/LEONARDO/Documents/ERICK/William/revision%20informe/REVISION/Cantiades_Zonas_Inestables_Jul_9-08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LLIAM\PERSONAL\EXCEL\plantadic98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Lucho/transfer%20lucho/Mis%20documentos/ANDES3/mayo%204-01/Mis%20documentos/AiuApoSaraBrut2000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Lucho/transfer%20lucho/Mis%20documentos/AiuApoSaraBrut2000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md/documentos%20c/Documentos-Wilson/Advial-Cmarca/bimestral/06-dic-ene-99/03JUN-JUL-98/Acc%20Ago-Sep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xlFile://Root/Users/Administrador/Desktop/AMV03NARI&#209;O%20ACTUAL/PRESUPUESTOS/Ruta%201702/PRESENTACI&#211;N%20BOGOT&#193;_RUTA%201702_26%20MARZO%202012/a%20%20aaInformaci&#243;n%20GRUPO%204/A%20MInformes%20Mensuales/Informe%20de%20estado%20vial%20ene/aCCIDENTES%20DE%2019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DISCOJC2\1%20PROYECTOS%20OCAD\1.%20APROBADOS%20OCAD\2018410160024%20ADECUACI&#211;N%20DE%20LAS%20INSTALACIONES%20DE%20LA%20IE_JMACH\04_Adicionales_16052018\PRESPUESTO%20180218%20MODELO%20GOBERNACION.xlsx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~1\E0117203\CONFIG~1\Temp\DOCUME~1\e0119790\CONFIG~1\Temp\Prj3074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TERVENTORIAS\INSPECTO\2004\GMM-178-04\INTERVENTORIA%20GMM-178-04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TERVENTORIA%20E%20INSPECTORIAS\INSPECTO\2002\PCR-129-02\INTERVENTOR129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Jorge-oy83xo6pq/guariquies/GSU/GSU-003-002-01-GIP/Seguimiento%20y%20Control/Cctos/Hern&#225;n-%20Ccto%20Alcantarillado%20A27017/Cntrl_HG_03.xls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ANDRES%20HERRERA%20RUIZ\Mis%20documentos\Mis%20datos\CCP\060202-Alvaro%20Andres\DOCUME~1\c7956988\CONFIG~1\Temp\Cuadros%20de%20control%20repocision%20petroquimica.xls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Walter/PRAGO%20MR%20-%20copia/COPCO/Pozo%20Arrayan%204013675/Informes%20Diario%20Arrayan.xls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22\RDO\7422RDO0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DOCUME~1\E0992656\CONFIG~1\Temp\MODELO%20GRADIENTES%20+%20IPR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sistente/documentos/Mis%20documentos/RHLICITACIONES/GEOINGENIERIA%20WM/cantidades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8D52EB8\PRESUPUESTO_LA%20MESA_MESITAS_2011-01-17.xlsx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MARIOR/Ing%20Mario-w/ING%20HENRY%20-W/OBRAS/GYC%20APROBADO/1648%20Dise&#241;o%20de%20Espesores%20ACORDADO%20CON%20INTERVENTOR.xlsm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microsoft.com/office/2006/relationships/xlExternalLinkPath/xlPathMissing" Target="Factura13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c1/E/AMV-3005-2005/ADMON%20GRUPO%203%202004%20-2005/PRESUPUESTOS/Analisis%20de%20Precios%20Unitarios%20ASTRID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AVICOL/MSOFFICE/LICITAR/analisis%20del%20AIU/AIU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rino/C/Documents%20and%20Settings/Hector%20Guerrero/Mis%20documentos/Licitaciones%20realizadas/Invias/INTER-Taraza-caucasia/DIFERGO/WINDOWS/TEMP/UNITARIOS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92.168.1.27/presupuestos/OPERATIVA/OFERTAS/ECOPETROL/Data%20G%20Operativa/OFERTAS%20PRESENTADAS/NUEVA%20OFERTA%20TORRES-CONVERTIDOR/lefa/excel/30CONJUL1.xls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B2BDEA4\NOMINA%20CONVENC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USER\Mis%20documentos\Eduin_Clavijo\CONSORCIO_INTERCO\Programacion%20y%20Control\Prog.%20y%20control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/Aquitania/Cofinanciacion/FICHAS%20Y%20FORMATOS/UNITARIOS%20GENERALES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DISCOJC2\1%20PROYECTOS%20OCAD\1.%20APROBADOS%20OCAD\2018410160024%20ADECUACI&#211;N%20DE%20LAS%20INSTALACIONES%20DE%20LA%20IE_JMACH\04_Adicionales_16052018\MEMORIAS%20CUBIERTAS%20V2%20PREESCOLAR.xlsx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VC\VARR\PLT\7417STI0.XLS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40318_ECP-GEA-F-23_Solicitud_de_Contratacion_o_Compras.xls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DoMendez/Escritorio/Avance%20HDT/1%20Avances/Soporte%20Douglas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ocuments%20and%20Settings/ISP/Mis%20documentos/Dise&#241;o/Dise&#241;o%20Basico/Memorias/Dise&#241;o%20pueta%20a%20tierra.xls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MARIOR/Ing%20Mario-w/Users/Ing.%20Henry/AppData/Roaming/Microsoft/Excel/Cantidades%20Hidr&#225;ulicas%20%20La%20Mesa%20Mesitas%202010-12-30.xls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ISTRITO/Publico/Comite%20Abr-25-08/GRM-SOL-RO-F3-XXX-08%20Mejoramiento%20Confiabilidad%20Unidades%20Bombeo/DSD%20Mejoramiento%20Confiabilidad%20Unidades%20de%20Bombeo%20SOL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GLENN%20ESCORCIA/AppData/Local/Microsoft/Windows/Temporary%20Internet%20Files/Content.Outlook/IJGC4PT9/ANALISIS%20CAPACIDAD%20FINANCIERA.xls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neria%20tello/853%20BACKUP%20ING.%20DE%20DETALLE/11.%20Presupuesto%20Total/Documentos/11%20Detalle/PRESUPUESTO%20TELLO%20CON%20AJUSTES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9786AFA\NOMINA%20CONVENCIONAL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Documents%20and%20Settings\usurio\Escritorio\Jose%20luis\Domingo%2006-05%20Memory\cca\InformeEjecutivoU-200_ViscoTM.xls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amd\Downloads\Users\Cesar\Desktop\ANGIE%202016\ESPECIFICACIONES\PRESUPUESTO%20AGORA%20-%20PLAZOLETA.xlsx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JorgeF/Documents/amv%20grupo%203%20boyaca%202009/PRECIOS%20UNITARIOS/corregidos/2011/LICITACIONES%20AGOSTO%202011/apus%20boyaca%20VIA%20chiquinquira%20-%20TUNJA.xlsx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VILLA%20TAKOA\Presupuesto\APUS%20VILLA%20TAKOA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GABRIEL/Ing%20Gabriel-W/Ing%20Juan%20Diego/CONSULTORIA/TOCAIMA%20-%20JERUSALEN/Tramo%20II/Geometrico/83.%20ENTREGA%20TOCAIMA%20-%20JERUSALEN%20TRAMO%202%20(30-11-2012)/ANEXOS/Anexos%20T2.xlsx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MARIOR/Ing%20Mario-w/Users/CONSORCIO%20DEVISAD/Documents/DEVISAB%20-%20ING%20HENRY/OBRAS/4.GRAN%20VIA%20CACHIPAY/Cantidades%20obras%20de%20arte-HENRY.xls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Ing.%20Oscar\Downloads\MATRIZ%20PARA%20EL%20CALCULO%20DEL%20AIU%202009.xls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6EF3BCA7\Presupuesto%20remoci&#243;n%20de%20derrumbes.xls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TRAMO%20III\Desktop\Nueva%20carpeta\Documents%20and%20Settings\Adolfo%20Leon\Mis%20documentos\Mis%20documentos\ACTA%20No%2040\ACTA%20No36\CONSORCIO%20acta%20No35\Mis%20documentos\WINDOWS\TEMP\RELACI~1.XLS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USER\Mis%20documentos\Eduin_Clavijo\CONSORCIO_INTERCO\Programacion%20y%20Control\Prog.%20y%20control_INTERCO.xls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jmperez\Documents\TECNICA\DEPORTE%20Y%20RECREACION\02%20ESTANDARIZADO%20POLIDEPORTIVO\05%20HOJA%20CALCULO%20ESTANDARIZADO\PRESUPUESTO%20DEL%20POLIDEPORTIVO%20COMPLETO.xlsx" TargetMode="External"/></Relationships>
</file>

<file path=xl/externalLinks/_rels/externalLink8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OFERTAS/7422/DPTO/CIVIL/7422CWXL.XLS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sites/SGC-Consultas/Documentos%20compartidos/02.%20DOCUMENTOS%20TIPO/2021/02.%20SECTOR%20EDUCATIVO/01.%20LICITACI&#211;N%20DE%20OBRA%20P&#218;BLICA/08.%20II%20VERSI&#211;N%20-%20COMENTARIOS%20ENTIDADES%20T&#201;CNICAS/REPROJMA.xls" TargetMode="External"/></Relationships>
</file>

<file path=xl/externalLinks/_rels/externalLink8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\Mis%20documentos\Licitaciones%202002\Lic.Duitama-La%20Palmera\BASEDuitama-La%20Palmera.xls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DICOL/CER/Presupuesto%20petrominerales%202.xls" TargetMode="External"/></Relationships>
</file>

<file path=xl/externalLinks/_rels/externalLink8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Mis%20documentos\Eduin%20Clavijo\ECO_BRAS\a-%20Prog.%20y%20control\Prog.%20y%20Control_ECOBRAS_V1.xls" TargetMode="External"/></Relationships>
</file>

<file path=xl/externalLinks/_rels/externalLink9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CARMEN\3271%20Palmitas\3271%20G1%20Presupuestos%20de%20Pozos-Palmitas%20Central.xls" TargetMode="External"/></Relationships>
</file>

<file path=xl/externalLinks/_rels/externalLink9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vias%20S.A/Contrato%200526%20de%202012%20MHC/Precios%20No%20Previstos%20MHC/Viaducto%20K45/PROPUESTA%20CARARE%20PR45+200%20ULTIMO/3.PRESUPUESTO%20CARARE%20CAMBIO%20DE%20DISE&#209;O-INGENIERIA%20DE%20VIAS.xlsx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DM%20VIAL%2003%20-%20CORDOBA\ESTADO%20DE%20RED\2103mar%20.xls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.%20COORDINACION%20Y%20CONTROL%20DE%20PROYECTOS/1.4%20CONTROL%20DOC-PLANOS-ISOS/CONTROL%20DOC%20&amp;%20PLANOS/sru/1800-8230-52-R310-0001%20COMENTADA.xls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ROG-96.XLS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TRAMO%20III\Desktop\Nueva%20carpeta\Users\Subtecnica.PROCOPAL\Documents\MVM\DEVIMED%20S.A\San%20Vicente\HLOPEZA\GERONA\CANTIDADES%20REPOSICION\SUBCIRCUITO%207\REDES7.xls" TargetMode="External"/></Relationships>
</file>

<file path=xl/externalLinks/_rels/externalLink9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15576A2\partidas_cant_tub_final_04.xls" TargetMode="External"/></Relationships>
</file>

<file path=xl/externalLinks/_rels/externalLink9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dmon/consorcio%20ingaf/informe%20semanal/INFORMESEMANAL%201.xls" TargetMode="External"/></Relationships>
</file>

<file path=xl/externalLinks/_rels/externalLink9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lc001/groups/RO%20POR%20ACTIVIDADES/ACTIVIDADES/Mis%20Documentos/PROYECTO%20PMM%20-%202004/COMPRES.%20SVG%202004/Cuadro%20Montajes%20Electrico%20Instrumentaci&#243;n%20y%20control.xls" TargetMode="External"/></Relationships>
</file>

<file path=xl/externalLinks/_rels/externalLink9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~1\ADMINI~1\CONFIG~1\Temp\Rar$DI00.422\028-%20COT.%20ACIMET%20LTDA.CANTIDADES%20ESCALERA%202%20BUGALAGRANDE.xls" TargetMode="External"/></Relationships>
</file>

<file path=xl/externalLinks/_rels/externalLink10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RPLC/escalatoria/fps.xls" TargetMode="External"/></Relationships>
</file>

<file path=xl/externalLinks/_rels/externalLink10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BEC298C7\Contratacion%20PME%20v021" TargetMode="External"/></Relationships>
</file>

<file path=xl/externalLinks/_rels/externalLink10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CE431D1\CONSOLIDADO%20SOA_REQUERIMIENTOS%20NAFTA_100_2014.xls" TargetMode="External"/></Relationships>
</file>

<file path=xl/externalLinks/_rels/externalLink10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Ing.%20Edwin%20Gomez/Desktop/Acta%20No%204.xlsx" TargetMode="External"/></Relationships>
</file>

<file path=xl/externalLinks/_rels/externalLink10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.%20PRAGO%20ING/8.%20Varios%20Proyecto/Cronograma%20descansos%20%20-%20Trafos%20libres%20PCB%20-%20Prago%20Ing..xlsx" TargetMode="External"/></Relationships>
</file>

<file path=xl/externalLinks/_rels/externalLink10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Secretaria\f\Documents%20and%20Settings\ARCON%20LTDA\Mis%20documentos\Contratos%202003\Contratos\Construccion%20Pavimento%20la%20Playita%20-%20091\Liquidacion%20Pav.%20la%20Playital\Actas%20Playita.xls" TargetMode="External"/></Relationships>
</file>

<file path=xl/externalLinks/_rels/externalLink10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OFERTAS/7417/STIMA/7417stiA.xls" TargetMode="External"/></Relationships>
</file>

<file path=xl/externalLinks/_rels/externalLink10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Javieru/Documents/ECP/Cartago%20VIT/Documents%20and%20Settings/dgarcia/Local%20Settings/Temporary%20Internet%20Files/Content.IE5/KJ9Z6MJD/Plantilla%20Documento%20excel.xls" TargetMode="External"/></Relationships>
</file>

<file path=xl/externalLinks/_rels/externalLink10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Users\donatocivil\Dropbox\CONSORCIO%20UNICO%202015%20OBRA\MEMORIAS%20PARCIAL%203.xlsx" TargetMode="External"/></Relationships>
</file>

<file path=xl/externalLinks/_rels/externalLink10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NTENIMIENTO%20RUTA%201001_MARZO%20DE%202008/Documents%20and%20Settings/PEDRO%20GARCIA%20REALPE/Mis%20documentos/AMV_G1_2006_TUMACO/Actas%20AMV_G1_Tumaco/a%20%20aaInformaci&#243;n" TargetMode="External"/></Relationships>
</file>

<file path=xl/externalLinks/_rels/externalLink1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Adicionales\IPR\IPR.xls" TargetMode="External"/></Relationships>
</file>

<file path=xl/externalLinks/_rels/externalLink11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dwin/ing%20edwin-w/OBRAS/BASE%20APU-DEVISAB.xlsx" TargetMode="External"/></Relationships>
</file>

<file path=xl/externalLinks/_rels/externalLink11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dwin/Repro/Avance%20Proyecto-Reprog1..xls" TargetMode="External"/></Relationships>
</file>

<file path=xl/externalLinks/_rels/externalLink11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sites/SGC-Consultas/Documentos%20compartidos/02.%20DOCUMENTOS%20TIPO/2021/02.%20SECTOR%20EDUCATIVO/01.%20LICITACI&#211;N%20DE%20OBRA%20P&#218;BLICA/08.%20II%20VERSI&#211;N%20-%20COMENTARIOS%20ENTIDADES%20T&#201;CNICAS/Formatos.xls" TargetMode="External"/></Relationships>
</file>

<file path=xl/externalLinks/_rels/externalLink1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c9149312\Mis%20documentos\VIEJO\PTO-%20MTO-recup\SOPORT-LCI\PxQ_2006\Compras%20SMA%20Valores%20v02.xls" TargetMode="External"/></Relationships>
</file>

<file path=xl/externalLinks/_rels/externalLink1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NDOWS\TEMP\presupuesto\EJEC05200.xls" TargetMode="External"/></Relationships>
</file>

<file path=xl/externalLinks/_rels/externalLink116.xml.rels><?xml version="1.0" encoding="UTF-8" standalone="yes"?>
<Relationships xmlns="http://schemas.openxmlformats.org/package/2006/relationships"><Relationship Id="rId1" Type="http://schemas.openxmlformats.org/officeDocument/2006/relationships/externalLinkPath" Target="/Aquitania/Mis%20documentos/MIKO%20EN%20EJECUCION/NUNCHIA/Cofinanciacion/FICHAS%20Y%20FORMATOS/UNITARIOS%20GENERALES.xls" TargetMode="External"/></Relationships>
</file>

<file path=xl/externalLinks/_rels/externalLink1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Listado%20priorizado%20de%20reposicion%20en%20REV10ene2001.xls" TargetMode="External"/></Relationships>
</file>

<file path=xl/externalLinks/_rels/externalLink1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UNITARIOS%20PARA%20241201%202S.xls" TargetMode="External"/></Relationships>
</file>

<file path=xl/externalLinks/_rels/externalLink11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28.1.239.62/compartida/DOCUMENTOS%20OFICINA/PACC's/PACC%20PIO%202006/PACC%20de%20Inversiones%20PIO%202006%20Yarigui-Garzas.xls" TargetMode="External"/></Relationships>
</file>

<file path=xl/externalLinks/_rels/externalLink12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Cgomez/CompTotal/Temp/perseoP85324650/5202371-IC-0.5-GE-1.xls" TargetMode="External"/></Relationships>
</file>

<file path=xl/externalLinks/_rels/externalLink12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rino/C/Documents%20and%20Settings/Hector%20Guerrero/Mis%20documentos/Licitaciones%20realizadas/Invias/INTER-Taraza-caucasia/DIFERGO/WINDOWS/TEMP/Preobra/ModeloPresupuesto.xls" TargetMode="External"/></Relationships>
</file>

<file path=xl/externalLinks/_rels/externalLink1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P:\Documents%20and%20Settings\e0119947.ECOPETROL\Mis%20documentos\Mis%20documentos%20de%20ECP\CONTRATA\INTERVENTORIAS\INSPECTO\2005\4005515\CONTROL%20INTERVENTORIA%204005515.xls" TargetMode="External"/></Relationships>
</file>

<file path=xl/externalLinks/_rels/externalLink1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ANDRES%20HERRERA%20RUIZ\Mis%20documentos\Mis%20datos\CCP\060202-Alvaro%20Andres\DOCUME~1\c7956988\CONFIG~1\Temp\CUADRO%20CONTROL%2023JUL04.xls" TargetMode="External"/></Relationships>
</file>

<file path=xl/externalLinks/_rels/externalLink1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Polideportivos%20madrid\Presupuesto%20herramientas%20de%20calculo\MATRIZ%20PARA%20EL%20CALCULO%20DEL%20AIU%202009.xls" TargetMode="External"/></Relationships>
</file>

<file path=xl/externalLinks/_rels/externalLink12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NTENIMIENTO%20RUTA%201001_MARZO%20DE%202008/Documents%20and%20Settings/Jaime%20Rojas/Mis%20documentos/Contrato/Interv/JunBarba/a%20%20aaInformaci&#243;n%20GRUPO%204/A%20MInformes%20M" TargetMode="External"/></Relationships>
</file>

<file path=xl/externalLinks/_rels/externalLink12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GROUPS/DOCUME~1/e0227748/CONFIG~1/Temp/Instrucciones%20de%20trabajo%20SAS3.xls" TargetMode="External"/></Relationships>
</file>

<file path=xl/externalLinks/_rels/externalLink1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anca1\Downloads\Ppto%20Calle%208%20V4%20-%20REDONDEADO%20PESO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IQUIDACION"/>
      <sheetName val="REPORTE DE PRODUCCION."/>
      <sheetName val="COMPRESORES"/>
      <sheetName val="PROPANO."/>
      <sheetName val="BUTANO"/>
      <sheetName val="GASOLINA"/>
      <sheetName val="B.E.C."/>
      <sheetName val="clave"/>
      <sheetName val="PROPANO (2)"/>
      <sheetName val="BUTANO (2)"/>
      <sheetName val="GASOLINA (2)"/>
      <sheetName val="RONDAS ESTRUCT."/>
      <sheetName val="PLANTA DE GAS "/>
      <sheetName val="COMPRESORES "/>
      <sheetName val="GENERADORES Y BOMBAS"/>
      <sheetName val="VENTILADORES"/>
      <sheetName val="factor temperatura"/>
      <sheetName val="TK Propano"/>
      <sheetName val="TK Gasolina 3-4"/>
      <sheetName val="TK Butano Gasolina1-2"/>
      <sheetName val="REPORTE DE PRODUCCION"/>
      <sheetName val="BUTANO."/>
      <sheetName val="PROPANO"/>
      <sheetName val="GASOLINA."/>
      <sheetName val="P. ESPECIALMed.1"/>
      <sheetName val="P. ESPECIAL Med 2"/>
      <sheetName val="BUTANO. (2)"/>
      <sheetName val="GASOLINA.CARRO (1)"/>
      <sheetName val="GASOLINA.CARRO (2)"/>
      <sheetName val="GASOLINA.CARRO (3)"/>
      <sheetName val="GASOLINA.CARRO (4)"/>
      <sheetName val="GASOLINA.CARRO (5)"/>
      <sheetName val="Análisis determinístic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STRSUMM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7417sti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Y ORIGINAL"/>
      <sheetName val="PRESUP"/>
      <sheetName val="INV"/>
      <sheetName val="AASHTO"/>
      <sheetName val="PRECIOS"/>
      <sheetName val="PROY_ORIGINAL"/>
      <sheetName val="PU (2)"/>
      <sheetName val="PRESUPUESTOS-REV1"/>
      <sheetName val="PESOS"/>
      <sheetName val="G&amp;G"/>
      <sheetName val="Datos"/>
      <sheetName val="CABG"/>
      <sheetName val="COSTOS UNITARIOS"/>
      <sheetName val="CA-2909"/>
      <sheetName val="TRAYECTO 1"/>
      <sheetName val=""/>
      <sheetName val="PRESUPUESTO"/>
      <sheetName val="PPTONUEVOFORMATO"/>
      <sheetName val="PRESUPUESTO1"/>
      <sheetName val="200P.1"/>
      <sheetName val="210.2.2"/>
      <sheetName val="320.1"/>
      <sheetName val="640.1"/>
      <sheetName val="500P.1"/>
      <sheetName val="500P.2"/>
      <sheetName val="600.1"/>
      <sheetName val="610.1"/>
      <sheetName val="630.4"/>
      <sheetName val="640P.2"/>
      <sheetName val="640.1 (2)"/>
      <sheetName val="672P.1"/>
      <sheetName val="2P.1"/>
      <sheetName val="900.2"/>
      <sheetName val="materiales de insumo"/>
      <sheetName val="jornales y prestaciones"/>
      <sheetName val="CANTIDADES"/>
      <sheetName val="210.1"/>
      <sheetName val="310.1"/>
      <sheetName val="600.4"/>
      <sheetName val="661.1"/>
      <sheetName val="673.1"/>
      <sheetName val="673.2"/>
      <sheetName val="673.3"/>
      <sheetName val="3P"/>
      <sheetName val="672.1"/>
      <sheetName val="2P"/>
      <sheetName val="3P.1"/>
      <sheetName val="3P.2"/>
      <sheetName val="6.1P"/>
      <sheetName val="6.2P"/>
      <sheetName val="6.4P"/>
      <sheetName val="muros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Seguim-16"/>
      <sheetName val="Varios"/>
      <sheetName val="INFORME SEMANAL"/>
      <sheetName val="201.7"/>
      <sheetName val="211.1"/>
      <sheetName val="320.2"/>
      <sheetName val="330.1"/>
      <sheetName val="330.2"/>
      <sheetName val="411.2"/>
      <sheetName val="450.2P"/>
      <sheetName val="450.9P"/>
      <sheetName val="461.1"/>
      <sheetName val="465.1"/>
      <sheetName val="464.1P"/>
      <sheetName val="600.2"/>
      <sheetName val="630.5"/>
      <sheetName val="630.6"/>
      <sheetName val="630.7"/>
      <sheetName val="681.1"/>
      <sheetName val="4P"/>
      <sheetName val="7P"/>
      <sheetName val="670.P"/>
      <sheetName val="671.P"/>
      <sheetName val="6P"/>
      <sheetName val="674.2"/>
      <sheetName val="450.3P"/>
      <sheetName val="621.1P"/>
      <sheetName val="8P"/>
      <sheetName val="9P"/>
      <sheetName val="610.2P"/>
      <sheetName val="465-3P"/>
      <sheetName val="11P"/>
      <sheetName val="230.2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FORMATO PREACTA"/>
      <sheetName val="SOPORTES"/>
      <sheetName val="FORMATO FECHA)"/>
      <sheetName val="DESMONTE LIMP."/>
      <sheetName val="REGISTRO FOTOGRAFICO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GAVIONES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proveedores"/>
      <sheetName val="APU´s"/>
      <sheetName val="RESUMEN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ó&gt;_x0000__x0001__x0000__x0000__x0000_j0$_x0000_#_x0000__x0000__x0000_j.$_x0000_#_x0000__x0000__x0000_L_x0012_Óu_x0000__x0000__x0000__x0000_"/>
      <sheetName val="plantilla"/>
      <sheetName val="resumen preacta"/>
      <sheetName val="1"/>
      <sheetName val="2"/>
      <sheetName val="3"/>
      <sheetName val="4"/>
      <sheetName val="5"/>
      <sheetName val="7"/>
      <sheetName val="8"/>
      <sheetName val="9"/>
      <sheetName val="10"/>
      <sheetName val="11"/>
      <sheetName val="12"/>
      <sheetName val="13"/>
      <sheetName val="14"/>
      <sheetName val="16"/>
      <sheetName val="17"/>
      <sheetName val="19"/>
      <sheetName val="21"/>
      <sheetName val="22"/>
      <sheetName val="23"/>
      <sheetName val="24"/>
      <sheetName val="25"/>
      <sheetName val="26"/>
      <sheetName val="28"/>
      <sheetName val="29"/>
      <sheetName val="30"/>
      <sheetName val="31"/>
      <sheetName val="32"/>
      <sheetName val="33"/>
      <sheetName val="34"/>
      <sheetName val="38"/>
      <sheetName val="42"/>
      <sheetName val="43"/>
      <sheetName val="44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Hoja1"/>
      <sheetName val="Información"/>
      <sheetName val="PROY_ORIGINAL6"/>
      <sheetName val="PU_(2)5"/>
      <sheetName val="200P_1"/>
      <sheetName val="210_2_2"/>
      <sheetName val="320_1"/>
      <sheetName val="640_1"/>
      <sheetName val="500P_1"/>
      <sheetName val="500P_2"/>
      <sheetName val="600_1"/>
      <sheetName val="610_1"/>
      <sheetName val="630_4"/>
      <sheetName val="640P_2"/>
      <sheetName val="640_1_(2)"/>
      <sheetName val="672P_1"/>
      <sheetName val="2P_1"/>
      <sheetName val="900_2"/>
      <sheetName val="materiales_de_insumo"/>
      <sheetName val="jornales_y_prestaciones"/>
      <sheetName val="210_1"/>
      <sheetName val="310_1"/>
      <sheetName val="600_4"/>
      <sheetName val="661_1"/>
      <sheetName val="673_1"/>
      <sheetName val="673_2"/>
      <sheetName val="673_3"/>
      <sheetName val="672_1"/>
      <sheetName val="3P_1"/>
      <sheetName val="3P_2"/>
      <sheetName val="6_1P"/>
      <sheetName val="6_2P"/>
      <sheetName val="6_4P"/>
      <sheetName val="COSTOS_UNITARIOS"/>
      <sheetName val="TRAYECTO_1"/>
      <sheetName val="INFORME_SEMANAL"/>
      <sheetName val="201_7"/>
      <sheetName val="211_1"/>
      <sheetName val="320_2"/>
      <sheetName val="330_1"/>
      <sheetName val="330_2"/>
      <sheetName val="411_2"/>
      <sheetName val="450_2P"/>
      <sheetName val="450_9P"/>
      <sheetName val="461_1"/>
      <sheetName val="465_1"/>
      <sheetName val="464_1P"/>
      <sheetName val="600_2"/>
      <sheetName val="630_5"/>
      <sheetName val="630_6"/>
      <sheetName val="630_7"/>
      <sheetName val="681_1"/>
      <sheetName val="670_P"/>
      <sheetName val="671_P"/>
      <sheetName val="674_2"/>
      <sheetName val="450_3P"/>
      <sheetName val="621_1P"/>
      <sheetName val="610_2P"/>
      <sheetName val="230_2"/>
      <sheetName val="230_2P"/>
      <sheetName val="621_1-1P"/>
      <sheetName val="621_1_2P"/>
      <sheetName val="PESO_VARILLAS"/>
      <sheetName val="FORMATO_PREACTA"/>
      <sheetName val="FORMATO_FECHA)"/>
      <sheetName val="DESMONTE_LIMP_"/>
      <sheetName val="REGISTRO_FOTOGRAFICO"/>
      <sheetName val="S200_1_DESM__LIMP_B_"/>
      <sheetName val="S200_2_DESM__LIMP__NB"/>
      <sheetName val="S201_7_DEMO__ESTRUCTURAS"/>
      <sheetName val="Remocion_alcantarillas_"/>
      <sheetName val="Excav__Mat__Comun_"/>
      <sheetName val="s201_15-remoción_de_alcantarill"/>
      <sheetName val="s210_2_2-Exc_de_expl"/>
      <sheetName val="s210_2_1-Exc_en_roca"/>
      <sheetName val="s211_1_REMOCION_DERR_"/>
      <sheetName val="s220_1_Terraplenes"/>
      <sheetName val="s221_1_Pedraplen"/>
      <sheetName val="S900_3_TRANS__DERRUMBE"/>
      <sheetName val="s231_1_Geotextil"/>
      <sheetName val="S230_2_Mejora__de_la_Sub-Ra"/>
      <sheetName val="S320_1_Sub_base"/>
      <sheetName val="S330_1_BASE_GRANULAR"/>
      <sheetName val="CONFM__DE_CALZADA_EXISTENTE"/>
      <sheetName val="S310_1_Confor__calzada_existe_"/>
      <sheetName val="_S450_1_MEZCLA_MDC-1"/>
      <sheetName val="_S450_2MEZCLA_MDC-2"/>
      <sheetName val="S420_1_RIEGO_DE_IMPRIMACION_"/>
      <sheetName val="S421_1_RIEGO_LIGA_CRR-1"/>
      <sheetName val="S460_1_FRESADO_"/>
      <sheetName val="Excav__REPARACION_PAVIMENTO_"/>
      <sheetName val="S465_1_EXC__PAV__ASFALTICO"/>
      <sheetName val="S500_1_PAVIMENTO_CONCRETO"/>
      <sheetName val="S510_1_PAVIMENTO_ADOQUIN"/>
      <sheetName val="S600_1_EXCAV__VARIAS_"/>
      <sheetName val="Relleno_Estructuras"/>
      <sheetName val="eXCAVACIONES_VARIAS_EN_ROCA_"/>
      <sheetName val="S600_2_EXCAV__ROCA"/>
      <sheetName val="S610_1_Relleno_Estructuras"/>
      <sheetName val="S623_1_Anclajes_"/>
      <sheetName val="S623P1_Pantalla_Concreto"/>
      <sheetName val="S630_3_Concretos_C"/>
      <sheetName val="S630_4a_Concretos_D"/>
      <sheetName val="S630_4b_Concretos_D"/>
      <sheetName val="S630_6_CONCRETO_F"/>
      <sheetName val="CONCRETO_G"/>
      <sheetName val="S630_7_CONCRETO_G"/>
      <sheetName val="s640_1_Acero_refuerzo"/>
      <sheetName val="S642_13_Juntas_dilatacion"/>
      <sheetName val="S644_2_Tuberia_PVC_4&quot;"/>
      <sheetName val="_TUBERIA_36&quot;"/>
      <sheetName val="S632_1_Baranda"/>
      <sheetName val="_S661_1_TUBERIA_36&quot;_"/>
      <sheetName val="S673_1_MAT__FILTRANTE"/>
      <sheetName val="S673_2_GEOTEXTIL"/>
      <sheetName val="TRANS__EXPLANACION"/>
      <sheetName val="_S673_3_GEODREN_PLANAR_6&quot;"/>
      <sheetName val="S681_1_GAVIONES"/>
      <sheetName val="S700_1_Demarcacion"/>
      <sheetName val="S700_2_Marca_víal"/>
      <sheetName val="S701_1_tachas_reflectivas"/>
      <sheetName val="S710_1_1_SEÑ_VERT__"/>
      <sheetName val="S710_2_SEÑ_VERT_V"/>
      <sheetName val="S710_1_2_SEÑ_VERT_"/>
      <sheetName val="S730_1Defensas_"/>
      <sheetName val="S800_2_CERCAS"/>
      <sheetName val="S810_1_PROTECCION_TALUDES"/>
      <sheetName val="S900_2Trans_explan"/>
      <sheetName val="Tratamiento_fisuras"/>
      <sheetName val="MARCAS_VIALES"/>
      <sheetName val="Geomalla_con_fibra_de_vidrio"/>
      <sheetName val="Anclajes_pasivos_4#6"/>
      <sheetName val="SNP1-geomalla_fibra_Vidrio"/>
      <sheetName val="SNP2-geomalla_Biaxial"/>
      <sheetName val="SNP3_concreto_3500_"/>
      <sheetName val="SNP4_CEM__ASFALTICO"/>
      <sheetName val="SNP5_MTTO_RUTINARIO"/>
      <sheetName val="SNP6_Drenes"/>
      <sheetName val="SNP7_Anclajes_pasivos_4#6"/>
      <sheetName val="SNP8_Anclajes_activos_2_Tor"/>
      <sheetName val="SNP9_Anclajes_activos_4_Tor"/>
      <sheetName val="SNP10_MATERIAL_3&quot;_TRIT"/>
      <sheetName val="SNP11_Material_Relleno"/>
      <sheetName val="SNP12_CUNETAS_3_000"/>
      <sheetName val="SNP13_PARCHEO"/>
      <sheetName val="SNP14_SELLO_JUNTAS"/>
      <sheetName val="SNP15_Pilotes"/>
      <sheetName val="SNP16_EXCAV__PAVIMENTO"/>
      <sheetName val="SNP17_TRANS_BASE"/>
      <sheetName val="SNP18_AFIRMADO_3&quot;"/>
      <sheetName val="alcantarilla_K69+103"/>
      <sheetName val="alcantarilla_K68+437"/>
      <sheetName val="alcantarilla_K67+455"/>
      <sheetName val="BOX_110+520_PUENTE_EL_VERDE"/>
      <sheetName val="Muro_K99+0703"/>
      <sheetName val="MURO_K104+454"/>
      <sheetName val="Muro_K109+0570"/>
      <sheetName val="BOX_K"/>
      <sheetName val="VALOR_ENSAYOS"/>
      <sheetName val="ó&gt;j0$#j_$#LÓu"/>
      <sheetName val="resumen_preacta"/>
      <sheetName val="Resalto_en_asfalto"/>
      <sheetName val="Mat_fresado_para_ampliacion"/>
      <sheetName val="Tuberia_filtro_D=6&quot;"/>
      <sheetName val="Realce_de_bordillo"/>
      <sheetName val="Remocion_tuberia_d=24&quot;"/>
      <sheetName val="GRAVA_ATRAQUES_DE_ALCANTARILLA"/>
      <sheetName val="INVIAS"/>
      <sheetName val="LISTA_EPC"/>
      <sheetName val="210.1.1"/>
      <sheetName val="210.1.2"/>
      <sheetName val="210.2.1"/>
      <sheetName val="220.1"/>
      <sheetName val="420.1"/>
      <sheetName val="421.1"/>
      <sheetName val="450p"/>
      <sheetName val="630.4.1"/>
      <sheetName val="640.1.1"/>
      <sheetName val="4P.1.1"/>
      <sheetName val="671.1"/>
      <sheetName val="673P.1"/>
      <sheetName val="673-dren"/>
      <sheetName val="674p.2"/>
      <sheetName val="640.1.2"/>
      <sheetName val="640.1.4"/>
      <sheetName val="630.3.1"/>
      <sheetName val="700.1"/>
      <sheetName val="701.2"/>
      <sheetName val="710.1"/>
      <sheetName val="730.1"/>
      <sheetName val="Concret-Clase-A"/>
      <sheetName val="Concret-Clase-B"/>
      <sheetName val="Concret-Clase-C"/>
      <sheetName val="Concret-Clase-D"/>
      <sheetName val="Concret-Clase-E"/>
      <sheetName val="Concret-Clase-F"/>
      <sheetName val="Concret-Clase_G"/>
      <sheetName val="Mortero_13"/>
      <sheetName val="ACTIVIDADES"/>
      <sheetName val="TORTA EST"/>
      <sheetName val="BD"/>
      <sheetName val="PROY_ORIGINAL7"/>
      <sheetName val="PU_(2)6"/>
      <sheetName val="COSTOS_UNITARIOS1"/>
      <sheetName val="TRAYECTO_11"/>
      <sheetName val="200P_11"/>
      <sheetName val="210_2_21"/>
      <sheetName val="320_11"/>
      <sheetName val="640_11"/>
      <sheetName val="500P_11"/>
      <sheetName val="500P_21"/>
      <sheetName val="600_11"/>
      <sheetName val="610_11"/>
      <sheetName val="630_41"/>
      <sheetName val="640P_21"/>
      <sheetName val="640_1_(2)1"/>
      <sheetName val="672P_11"/>
      <sheetName val="2P_11"/>
      <sheetName val="900_21"/>
      <sheetName val="materiales_de_insumo1"/>
      <sheetName val="jornales_y_prestaciones1"/>
      <sheetName val="210_11"/>
      <sheetName val="310_11"/>
      <sheetName val="600_41"/>
      <sheetName val="661_11"/>
      <sheetName val="673_11"/>
      <sheetName val="673_21"/>
      <sheetName val="673_31"/>
      <sheetName val="672_11"/>
      <sheetName val="3P_11"/>
      <sheetName val="3P_21"/>
      <sheetName val="6_1P1"/>
      <sheetName val="6_2P1"/>
      <sheetName val="6_4P1"/>
      <sheetName val="VALOR_ENSAYOS1"/>
      <sheetName val="resumen_preacta1"/>
      <sheetName val="Resalto_en_asfalto1"/>
      <sheetName val="Mat_fresado_para_ampliacion1"/>
      <sheetName val="Tuberia_filtro_D=6&quot;1"/>
      <sheetName val="Realce_de_bordillo1"/>
      <sheetName val="Remocion_tuberia_d=24&quot;1"/>
      <sheetName val="GRAVA_ATRAQUES_DE_ALCANTARILLA1"/>
      <sheetName val="FORMATO_PREACTA1"/>
      <sheetName val="FORMATO_FECHA)1"/>
      <sheetName val="DESMONTE_LIMP_1"/>
      <sheetName val="REGISTRO_FOTOGRAFICO1"/>
      <sheetName val="S200_1_DESM__LIMP_B_1"/>
      <sheetName val="S200_2_DESM__LIMP__NB1"/>
      <sheetName val="S201_7_DEMO__ESTRUCTURAS1"/>
      <sheetName val="Remocion_alcantarillas_1"/>
      <sheetName val="Excav__Mat__Comun_1"/>
      <sheetName val="s201_15-remoción_de_alcantaril1"/>
      <sheetName val="s210_2_2-Exc_de_expl1"/>
      <sheetName val="s210_2_1-Exc_en_roca1"/>
      <sheetName val="s211_1_REMOCION_DERR_1"/>
      <sheetName val="s220_1_Terraplenes1"/>
      <sheetName val="s221_1_Pedraplen1"/>
      <sheetName val="S900_3_TRANS__DERRUMBE1"/>
      <sheetName val="s231_1_Geotextil1"/>
      <sheetName val="S230_2_Mejora__de_la_Sub-Ra1"/>
      <sheetName val="S320_1_Sub_base1"/>
      <sheetName val="S330_1_BASE_GRANULAR1"/>
      <sheetName val="CONFM__DE_CALZADA_EXISTENTE1"/>
      <sheetName val="S310_1_Confor__calzada_existe_1"/>
      <sheetName val="_S450_1_MEZCLA_MDC-11"/>
      <sheetName val="_S450_2MEZCLA_MDC-21"/>
      <sheetName val="S420_1_RIEGO_DE_IMPRIMACION_1"/>
      <sheetName val="S421_1_RIEGO_LIGA_CRR-11"/>
      <sheetName val="S460_1_FRESADO_1"/>
      <sheetName val="Excav__REPARACION_PAVIMENTO_1"/>
      <sheetName val="S465_1_EXC__PAV__ASFALTICO1"/>
      <sheetName val="S500_1_PAVIMENTO_CONCRETO1"/>
      <sheetName val="S510_1_PAVIMENTO_ADOQUIN1"/>
      <sheetName val="S600_1_EXCAV__VARIAS_1"/>
      <sheetName val="Relleno_Estructuras1"/>
      <sheetName val="eXCAVACIONES_VARIAS_EN_ROCA_1"/>
      <sheetName val="S600_2_EXCAV__ROCA1"/>
      <sheetName val="S610_1_Relleno_Estructuras1"/>
      <sheetName val="S623_1_Anclajes_1"/>
      <sheetName val="S623P1_Pantalla_Concreto1"/>
      <sheetName val="S630_3_Concretos_C1"/>
      <sheetName val="S630_4a_Concretos_D1"/>
      <sheetName val="S630_4b_Concretos_D1"/>
      <sheetName val="S630_6_CONCRETO_F1"/>
      <sheetName val="CONCRETO_G1"/>
      <sheetName val="S630_7_CONCRETO_G1"/>
      <sheetName val="s640_1_Acero_refuerzo1"/>
      <sheetName val="S642_13_Juntas_dilatacion1"/>
      <sheetName val="S644_2_Tuberia_PVC_4&quot;1"/>
      <sheetName val="_TUBERIA_36&quot;1"/>
      <sheetName val="S632_1_Baranda1"/>
      <sheetName val="_S661_1_TUBERIA_36&quot;_1"/>
      <sheetName val="S673_1_MAT__FILTRANTE1"/>
      <sheetName val="S673_2_GEOTEXTIL1"/>
      <sheetName val="TRANS__EXPLANACION1"/>
      <sheetName val="_S673_3_GEODREN_PLANAR_6&quot;1"/>
      <sheetName val="S681_1_GAVIONES1"/>
      <sheetName val="S700_1_Demarcacion1"/>
      <sheetName val="S700_2_Marca_víal1"/>
      <sheetName val="S701_1_tachas_reflectivas1"/>
      <sheetName val="S710_1_1_SEÑ_VERT__1"/>
      <sheetName val="S710_2_SEÑ_VERT_V1"/>
      <sheetName val="S710_1_2_SEÑ_VERT_1"/>
      <sheetName val="S730_1Defensas_1"/>
      <sheetName val="S800_2_CERCAS1"/>
      <sheetName val="S810_1_PROTECCION_TALUDES1"/>
      <sheetName val="S900_2Trans_explan1"/>
      <sheetName val="Tratamiento_fisuras1"/>
      <sheetName val="MARCAS_VIALES1"/>
      <sheetName val="Geomalla_con_fibra_de_vidrio1"/>
      <sheetName val="Anclajes_pasivos_4#61"/>
      <sheetName val="SNP1-geomalla_fibra_Vidrio1"/>
      <sheetName val="SNP2-geomalla_Biaxial1"/>
      <sheetName val="SNP3_concreto_3500_1"/>
      <sheetName val="SNP4_CEM__ASFALTICO1"/>
      <sheetName val="SNP5_MTTO_RUTINARIO1"/>
      <sheetName val="SNP6_Drenes1"/>
      <sheetName val="SNP7_Anclajes_pasivos_4#61"/>
      <sheetName val="SNP8_Anclajes_activos_2_Tor1"/>
      <sheetName val="SNP9_Anclajes_activos_4_Tor1"/>
      <sheetName val="SNP10_MATERIAL_3&quot;_TRIT1"/>
      <sheetName val="SNP11_Material_Relleno1"/>
      <sheetName val="SNP12_CUNETAS_3_0001"/>
      <sheetName val="SNP13_PARCHEO1"/>
      <sheetName val="SNP14_SELLO_JUNTAS1"/>
      <sheetName val="SNP15_Pilotes1"/>
      <sheetName val="SNP16_EXCAV__PAVIMENTO1"/>
      <sheetName val="SNP17_TRANS_BASE1"/>
      <sheetName val="SNP18_AFIRMADO_3&quot;1"/>
      <sheetName val="alcantarilla_K69+1031"/>
      <sheetName val="alcantarilla_K68+4371"/>
      <sheetName val="alcantarilla_K67+4551"/>
      <sheetName val="BOX_110+520_PUENTE_EL_VERDE1"/>
      <sheetName val="Muro_K99+07031"/>
      <sheetName val="MURO_K104+4541"/>
      <sheetName val="Muro_K109+05701"/>
      <sheetName val="BOX_K1"/>
      <sheetName val="PROY_ORIGINAL8"/>
      <sheetName val="PU_(2)7"/>
      <sheetName val="COSTOS_UNITARIOS2"/>
      <sheetName val="TRAYECTO_12"/>
      <sheetName val="200P_12"/>
      <sheetName val="210_2_22"/>
      <sheetName val="320_12"/>
      <sheetName val="640_12"/>
      <sheetName val="500P_12"/>
      <sheetName val="500P_22"/>
      <sheetName val="600_12"/>
      <sheetName val="610_12"/>
      <sheetName val="630_42"/>
      <sheetName val="640P_22"/>
      <sheetName val="640_1_(2)2"/>
      <sheetName val="672P_12"/>
      <sheetName val="2P_12"/>
      <sheetName val="900_22"/>
      <sheetName val="materiales_de_insumo2"/>
      <sheetName val="jornales_y_prestaciones2"/>
      <sheetName val="210_12"/>
      <sheetName val="310_12"/>
      <sheetName val="600_42"/>
      <sheetName val="661_12"/>
      <sheetName val="673_12"/>
      <sheetName val="673_22"/>
      <sheetName val="673_32"/>
      <sheetName val="672_12"/>
      <sheetName val="3P_12"/>
      <sheetName val="3P_22"/>
      <sheetName val="6_1P2"/>
      <sheetName val="6_2P2"/>
      <sheetName val="6_4P2"/>
      <sheetName val="VALOR_ENSAYOS2"/>
      <sheetName val="resumen_preacta2"/>
      <sheetName val="Resalto_en_asfalto2"/>
      <sheetName val="Mat_fresado_para_ampliacion2"/>
      <sheetName val="Tuberia_filtro_D=6&quot;2"/>
      <sheetName val="Realce_de_bordillo2"/>
      <sheetName val="Remocion_tuberia_d=24&quot;2"/>
      <sheetName val="GRAVA_ATRAQUES_DE_ALCANTARILLA2"/>
      <sheetName val="FORMATO_PREACTA2"/>
      <sheetName val="FORMATO_FECHA)2"/>
      <sheetName val="DESMONTE_LIMP_2"/>
      <sheetName val="REGISTRO_FOTOGRAFICO2"/>
      <sheetName val="S200_1_DESM__LIMP_B_2"/>
      <sheetName val="S200_2_DESM__LIMP__NB2"/>
      <sheetName val="S201_7_DEMO__ESTRUCTURAS2"/>
      <sheetName val="Remocion_alcantarillas_2"/>
      <sheetName val="Excav__Mat__Comun_2"/>
      <sheetName val="s201_15-remoción_de_alcantaril2"/>
      <sheetName val="s210_2_2-Exc_de_expl2"/>
      <sheetName val="s210_2_1-Exc_en_roca2"/>
      <sheetName val="s211_1_REMOCION_DERR_2"/>
      <sheetName val="s220_1_Terraplenes2"/>
      <sheetName val="s221_1_Pedraplen2"/>
      <sheetName val="S900_3_TRANS__DERRUMBE2"/>
      <sheetName val="s231_1_Geotextil2"/>
      <sheetName val="S230_2_Mejora__de_la_Sub-Ra2"/>
      <sheetName val="S320_1_Sub_base2"/>
      <sheetName val="S330_1_BASE_GRANULAR2"/>
      <sheetName val="CONFM__DE_CALZADA_EXISTENTE2"/>
      <sheetName val="S310_1_Confor__calzada_existe_2"/>
      <sheetName val="_S450_1_MEZCLA_MDC-12"/>
      <sheetName val="_S450_2MEZCLA_MDC-22"/>
      <sheetName val="S420_1_RIEGO_DE_IMPRIMACION_2"/>
      <sheetName val="S421_1_RIEGO_LIGA_CRR-12"/>
      <sheetName val="S460_1_FRESADO_2"/>
      <sheetName val="Excav__REPARACION_PAVIMENTO_2"/>
      <sheetName val="S465_1_EXC__PAV__ASFALTICO2"/>
      <sheetName val="S500_1_PAVIMENTO_CONCRETO2"/>
      <sheetName val="S510_1_PAVIMENTO_ADOQUIN2"/>
      <sheetName val="S600_1_EXCAV__VARIAS_2"/>
      <sheetName val="Relleno_Estructuras2"/>
      <sheetName val="eXCAVACIONES_VARIAS_EN_ROCA_2"/>
      <sheetName val="S600_2_EXCAV__ROCA2"/>
      <sheetName val="S610_1_Relleno_Estructuras2"/>
      <sheetName val="S623_1_Anclajes_2"/>
      <sheetName val="S623P1_Pantalla_Concreto2"/>
      <sheetName val="S630_3_Concretos_C2"/>
      <sheetName val="S630_4a_Concretos_D2"/>
      <sheetName val="S630_4b_Concretos_D2"/>
      <sheetName val="S630_6_CONCRETO_F2"/>
      <sheetName val="CONCRETO_G2"/>
      <sheetName val="S630_7_CONCRETO_G2"/>
      <sheetName val="s640_1_Acero_refuerzo2"/>
      <sheetName val="S642_13_Juntas_dilatacion2"/>
      <sheetName val="S644_2_Tuberia_PVC_4&quot;2"/>
      <sheetName val="_TUBERIA_36&quot;2"/>
      <sheetName val="S632_1_Baranda2"/>
      <sheetName val="_S661_1_TUBERIA_36&quot;_2"/>
      <sheetName val="S673_1_MAT__FILTRANTE2"/>
      <sheetName val="S673_2_GEOTEXTIL2"/>
      <sheetName val="TRANS__EXPLANACION2"/>
      <sheetName val="_S673_3_GEODREN_PLANAR_6&quot;2"/>
      <sheetName val="S681_1_GAVIONES2"/>
      <sheetName val="S700_1_Demarcacion2"/>
      <sheetName val="S700_2_Marca_víal2"/>
      <sheetName val="S701_1_tachas_reflectivas2"/>
      <sheetName val="S710_1_1_SEÑ_VERT__2"/>
      <sheetName val="S710_2_SEÑ_VERT_V2"/>
      <sheetName val="S710_1_2_SEÑ_VERT_2"/>
      <sheetName val="S730_1Defensas_2"/>
      <sheetName val="S800_2_CERCAS2"/>
      <sheetName val="S810_1_PROTECCION_TALUDES2"/>
      <sheetName val="S900_2Trans_explan2"/>
      <sheetName val="Tratamiento_fisuras2"/>
      <sheetName val="MARCAS_VIALES2"/>
      <sheetName val="Geomalla_con_fibra_de_vidrio2"/>
      <sheetName val="Anclajes_pasivos_4#62"/>
      <sheetName val="SNP1-geomalla_fibra_Vidrio2"/>
      <sheetName val="SNP2-geomalla_Biaxial2"/>
      <sheetName val="SNP3_concreto_3500_2"/>
      <sheetName val="SNP4_CEM__ASFALTICO2"/>
      <sheetName val="SNP5_MTTO_RUTINARIO2"/>
      <sheetName val="SNP6_Drenes2"/>
      <sheetName val="SNP7_Anclajes_pasivos_4#62"/>
      <sheetName val="SNP8_Anclajes_activos_2_Tor2"/>
      <sheetName val="SNP9_Anclajes_activos_4_Tor2"/>
      <sheetName val="SNP10_MATERIAL_3&quot;_TRIT2"/>
      <sheetName val="SNP11_Material_Relleno2"/>
      <sheetName val="SNP12_CUNETAS_3_0002"/>
      <sheetName val="SNP13_PARCHEO2"/>
      <sheetName val="SNP14_SELLO_JUNTAS2"/>
      <sheetName val="SNP15_Pilotes2"/>
      <sheetName val="SNP16_EXCAV__PAVIMENTO2"/>
      <sheetName val="SNP17_TRANS_BASE2"/>
      <sheetName val="SNP18_AFIRMADO_3&quot;2"/>
      <sheetName val="alcantarilla_K69+1032"/>
      <sheetName val="alcantarilla_K68+4372"/>
      <sheetName val="alcantarilla_K67+4552"/>
      <sheetName val="BOX_110+520_PUENTE_EL_VERDE2"/>
      <sheetName val="Muro_K99+07032"/>
      <sheetName val="MURO_K104+4542"/>
      <sheetName val="Muro_K109+05702"/>
      <sheetName val="BOX_K2"/>
      <sheetName val="Tramo 2"/>
    </sheetNames>
    <sheetDataSet>
      <sheetData sheetId="0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 refreshError="1"/>
      <sheetData sheetId="61" refreshError="1"/>
      <sheetData sheetId="62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 refreshError="1"/>
      <sheetData sheetId="211" refreshError="1"/>
      <sheetData sheetId="212"/>
      <sheetData sheetId="213"/>
      <sheetData sheetId="214"/>
      <sheetData sheetId="215"/>
      <sheetData sheetId="216"/>
      <sheetData sheetId="217" refreshError="1"/>
      <sheetData sheetId="218" refreshError="1"/>
      <sheetData sheetId="219"/>
      <sheetData sheetId="220"/>
      <sheetData sheetId="221"/>
      <sheetData sheetId="222"/>
      <sheetData sheetId="223"/>
      <sheetData sheetId="224"/>
      <sheetData sheetId="225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 refreshError="1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/>
      <sheetData sheetId="478" refreshError="1"/>
      <sheetData sheetId="479" refreshError="1"/>
      <sheetData sheetId="480" refreshError="1"/>
      <sheetData sheetId="48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/>
      <sheetData sheetId="511" refreshError="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</sheetNames>
    <sheetDataSet>
      <sheetData sheetId="0" refreshError="1"/>
      <sheetData sheetId="1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Hoja2"/>
      <sheetName val="INDICADORE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0798"/>
      <sheetName val="Análisis determinístico"/>
      <sheetName val="Modelo financiero"/>
    </sheetNames>
    <definedNames>
      <definedName name="_xlbgnm.ane7"/>
      <definedName name="_xlbgnm.ane8"/>
      <definedName name="Módulo3.anexo1"/>
      <definedName name="Módulo3.anexo10"/>
      <definedName name="Módulo3.anexo11"/>
      <definedName name="Módulo3.anexo12"/>
      <definedName name="Módulo3.anexo3"/>
      <definedName name="Módulo3.anexo4"/>
      <definedName name="Módulo3.anexo5"/>
      <definedName name="Módulo3.anexo6"/>
      <definedName name="Módulo8.anexo16"/>
      <definedName name="resu8"/>
    </definedNames>
    <sheetDataSet>
      <sheetData sheetId="0" refreshError="1"/>
      <sheetData sheetId="1" refreshError="1"/>
      <sheetData sheetId="2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  <sheetName val="Análisis determinístico"/>
      <sheetName val="DEST. MEDIOS"/>
      <sheetName val="COMBUASF"/>
      <sheetName val="BALCRUDO"/>
      <sheetName val="PRECIOS"/>
      <sheetName val="CARGASPROC."/>
      <sheetName val="G L P  FINAL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ACC Compras"/>
      <sheetName val="2121"/>
    </sheetNames>
    <sheetDataSet>
      <sheetData sheetId="0"/>
      <sheetData sheetId="1"/>
      <sheetData sheetId="2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rovincia"/>
      <sheetName val="LISAMA (2)"/>
    </sheetNames>
    <sheetDataSet>
      <sheetData sheetId="0"/>
      <sheetData sheetId="1"/>
      <sheetData sheetId="2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0798"/>
      <sheetName val="Modelo financiero"/>
    </sheetNames>
    <definedNames>
      <definedName name="_xlbgnm.ane7"/>
      <definedName name="_xlbgnm.ane8"/>
    </definedNames>
    <sheetDataSet>
      <sheetData sheetId="0" refreshError="1"/>
      <sheetData sheetId="1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PU"/>
      <sheetName val="PREC-BASE"/>
      <sheetName val="AIU"/>
      <sheetName val="INTERVENTORIA"/>
      <sheetName val="PRESUP"/>
      <sheetName val="Crecimiento Salario Minimo"/>
    </sheetNames>
    <sheetDataSet>
      <sheetData sheetId="0">
        <row r="80">
          <cell r="J80">
            <v>10935</v>
          </cell>
        </row>
        <row r="1018">
          <cell r="J1018">
            <v>102360</v>
          </cell>
        </row>
        <row r="1594">
          <cell r="J1594">
            <v>10640</v>
          </cell>
        </row>
        <row r="1646">
          <cell r="J1646">
            <v>12920</v>
          </cell>
        </row>
        <row r="1908">
          <cell r="J1908">
            <v>41100</v>
          </cell>
        </row>
        <row r="1961">
          <cell r="J1961">
            <v>55700</v>
          </cell>
        </row>
        <row r="2014">
          <cell r="J2014">
            <v>74600</v>
          </cell>
        </row>
        <row r="2128">
          <cell r="J2128">
            <v>159060</v>
          </cell>
        </row>
        <row r="2181">
          <cell r="J2181">
            <v>213520</v>
          </cell>
        </row>
        <row r="2286">
          <cell r="J2286">
            <v>199840</v>
          </cell>
        </row>
        <row r="2338">
          <cell r="J2338">
            <v>212760</v>
          </cell>
        </row>
        <row r="2390">
          <cell r="J2390">
            <v>321600</v>
          </cell>
        </row>
        <row r="2442">
          <cell r="J2442">
            <v>367260</v>
          </cell>
        </row>
        <row r="2494">
          <cell r="J2494">
            <v>382040</v>
          </cell>
        </row>
        <row r="2546">
          <cell r="J2546">
            <v>488460</v>
          </cell>
        </row>
        <row r="2754">
          <cell r="J2754">
            <v>582040</v>
          </cell>
        </row>
        <row r="2806">
          <cell r="J2806">
            <v>814660</v>
          </cell>
        </row>
        <row r="2858">
          <cell r="J2858">
            <v>1116380</v>
          </cell>
        </row>
        <row r="2910">
          <cell r="J2910">
            <v>1223940</v>
          </cell>
        </row>
        <row r="2962">
          <cell r="J2962">
            <v>1163460</v>
          </cell>
        </row>
        <row r="3326">
          <cell r="J3326">
            <v>2022900</v>
          </cell>
        </row>
        <row r="3378">
          <cell r="J3378">
            <v>2561680</v>
          </cell>
        </row>
        <row r="3430">
          <cell r="J3430">
            <v>2846700</v>
          </cell>
        </row>
        <row r="3482">
          <cell r="J3482">
            <v>3389920</v>
          </cell>
        </row>
        <row r="5676">
          <cell r="J5676">
            <v>40980</v>
          </cell>
        </row>
      </sheetData>
      <sheetData sheetId="1">
        <row r="43">
          <cell r="D43">
            <v>22714</v>
          </cell>
        </row>
      </sheetData>
      <sheetData sheetId="2" refreshError="1"/>
      <sheetData sheetId="3" refreshError="1"/>
      <sheetData sheetId="4"/>
      <sheetData sheetId="5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0798"/>
      <sheetName val="Análisis determinístico"/>
      <sheetName val="#¡REF"/>
    </sheetNames>
    <definedNames>
      <definedName name="_xlbgnm.ane7"/>
      <definedName name="_xlbgnm.ane8"/>
    </definedNames>
    <sheetDataSet>
      <sheetData sheetId="0" refreshError="1"/>
      <sheetData sheetId="1" refreshError="1"/>
      <sheetData sheetId="2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PU"/>
      <sheetName val="PRESUP"/>
      <sheetName val="PREC-BASE"/>
    </sheetNames>
    <sheetDataSet>
      <sheetData sheetId="0" refreshError="1">
        <row r="2245">
          <cell r="J2245">
            <v>256280</v>
          </cell>
        </row>
        <row r="2609">
          <cell r="J2609">
            <v>324240</v>
          </cell>
        </row>
        <row r="2661">
          <cell r="J2661">
            <v>396800</v>
          </cell>
        </row>
        <row r="2713">
          <cell r="J2713">
            <v>472340</v>
          </cell>
        </row>
      </sheetData>
      <sheetData sheetId="1" refreshError="1"/>
      <sheetData sheetId="2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 y Dis"/>
      <sheetName val="Fondo Ensayos"/>
      <sheetName val="Obra puente"/>
      <sheetName val="AIU"/>
      <sheetName val="Fondo Ajustes"/>
      <sheetName val="Interventoria"/>
      <sheetName val="MINTRANSPORTE"/>
      <sheetName val="FACTOR MULTIPLICADOR"/>
      <sheetName val="Datos Generales"/>
      <sheetName val="CRONOGRAMA"/>
      <sheetName val="APU ANTICORROSIVO"/>
      <sheetName val="APU LIMPIEZA Y PINTURA"/>
      <sheetName val="APU REFUERZOS"/>
      <sheetName val="APU ADECUACIÓN PASAMANOS"/>
      <sheetName val="APU DESMONTE BARANDA"/>
      <sheetName val="APU REINSTALACIÓN BARANDA"/>
      <sheetName val="APU BARANDA NUEVA"/>
      <sheetName val="APU PINTURA BARANDA"/>
      <sheetName val="APU CONCRETO - METALDECK"/>
      <sheetName val="Est_y_Dis"/>
      <sheetName val="Fondo_Ensayos"/>
      <sheetName val="Obra_puente"/>
      <sheetName val="Fondo_Ajustes"/>
      <sheetName val="FACTOR_MULTIPLICADOR"/>
      <sheetName val="Datos_Generales"/>
      <sheetName val="APU_ANTICORROSIVO"/>
      <sheetName val="APU_LIMPIEZA_Y_PINTURA"/>
      <sheetName val="APU_REFUERZOS"/>
      <sheetName val="APU_ADECUACIÓN_PASAMANOS"/>
      <sheetName val="APU_DESMONTE_BARANDA"/>
      <sheetName val="APU_REINSTALACIÓN_BARANDA"/>
      <sheetName val="APU_BARANDA_NUEVA"/>
      <sheetName val="APU_PINTURA_BARANDA"/>
      <sheetName val="APU_CONCRETO_-_METALDECK"/>
      <sheetName val="Est_y_Dis1"/>
      <sheetName val="Fondo_Ensayos1"/>
      <sheetName val="Obra_puente1"/>
      <sheetName val="Fondo_Ajustes1"/>
      <sheetName val="FACTOR_MULTIPLICADOR1"/>
      <sheetName val="Datos_Generales1"/>
      <sheetName val="APU_ANTICORROSIVO1"/>
      <sheetName val="APU_LIMPIEZA_Y_PINTURA1"/>
      <sheetName val="APU_REFUERZOS1"/>
      <sheetName val="APU_ADECUACIÓN_PASAMANOS1"/>
      <sheetName val="APU_DESMONTE_BARANDA1"/>
      <sheetName val="APU_REINSTALACIÓN_BARANDA1"/>
      <sheetName val="APU_BARANDA_NUEVA1"/>
      <sheetName val="APU_PINTURA_BARANDA1"/>
      <sheetName val="APU_CONCRETO_-_METALDECK1"/>
      <sheetName val="Est_y_Dis4"/>
      <sheetName val="Fondo_Ensayos4"/>
      <sheetName val="Obra_puente4"/>
      <sheetName val="Fondo_Ajustes4"/>
      <sheetName val="FACTOR_MULTIPLICADOR4"/>
      <sheetName val="Datos_Generales4"/>
      <sheetName val="APU_ANTICORROSIVO4"/>
      <sheetName val="APU_LIMPIEZA_Y_PINTURA4"/>
      <sheetName val="APU_REFUERZOS4"/>
      <sheetName val="APU_ADECUACIÓN_PASAMANOS4"/>
      <sheetName val="APU_DESMONTE_BARANDA4"/>
      <sheetName val="APU_REINSTALACIÓN_BARANDA4"/>
      <sheetName val="APU_BARANDA_NUEVA4"/>
      <sheetName val="APU_PINTURA_BARANDA4"/>
      <sheetName val="APU_CONCRETO_-_METALDECK4"/>
      <sheetName val="Est_y_Dis2"/>
      <sheetName val="Fondo_Ensayos2"/>
      <sheetName val="Obra_puente2"/>
      <sheetName val="Fondo_Ajustes2"/>
      <sheetName val="FACTOR_MULTIPLICADOR2"/>
      <sheetName val="Datos_Generales2"/>
      <sheetName val="APU_ANTICORROSIVO2"/>
      <sheetName val="APU_LIMPIEZA_Y_PINTURA2"/>
      <sheetName val="APU_REFUERZOS2"/>
      <sheetName val="APU_ADECUACIÓN_PASAMANOS2"/>
      <sheetName val="APU_DESMONTE_BARANDA2"/>
      <sheetName val="APU_REINSTALACIÓN_BARANDA2"/>
      <sheetName val="APU_BARANDA_NUEVA2"/>
      <sheetName val="APU_PINTURA_BARANDA2"/>
      <sheetName val="APU_CONCRETO_-_METALDECK2"/>
      <sheetName val="Est_y_Dis3"/>
      <sheetName val="Fondo_Ensayos3"/>
      <sheetName val="Obra_puente3"/>
      <sheetName val="Fondo_Ajustes3"/>
      <sheetName val="FACTOR_MULTIPLICADOR3"/>
      <sheetName val="Datos_Generales3"/>
      <sheetName val="APU_ANTICORROSIVO3"/>
      <sheetName val="APU_LIMPIEZA_Y_PINTURA3"/>
      <sheetName val="APU_REFUERZOS3"/>
      <sheetName val="APU_ADECUACIÓN_PASAMANOS3"/>
      <sheetName val="APU_DESMONTE_BARANDA3"/>
      <sheetName val="APU_REINSTALACIÓN_BARANDA3"/>
      <sheetName val="APU_BARANDA_NUEVA3"/>
      <sheetName val="APU_PINTURA_BARANDA3"/>
      <sheetName val="APU_CONCRETO_-_METALDECK3"/>
      <sheetName val="Est_y_Dis5"/>
      <sheetName val="Fondo_Ensayos5"/>
      <sheetName val="Obra_puente5"/>
      <sheetName val="Fondo_Ajustes5"/>
      <sheetName val="FACTOR_MULTIPLICADOR5"/>
      <sheetName val="Datos_Generales5"/>
      <sheetName val="APU_ANTICORROSIVO5"/>
      <sheetName val="APU_LIMPIEZA_Y_PINTURA5"/>
      <sheetName val="APU_REFUERZOS5"/>
      <sheetName val="APU_ADECUACIÓN_PASAMANOS5"/>
      <sheetName val="APU_DESMONTE_BARANDA5"/>
      <sheetName val="APU_REINSTALACIÓN_BARANDA5"/>
      <sheetName val="APU_BARANDA_NUEVA5"/>
      <sheetName val="APU_PINTURA_BARANDA5"/>
      <sheetName val="APU_CONCRETO_-_METALDECK5"/>
      <sheetName val="Est_y_Dis6"/>
      <sheetName val="Fondo_Ensayos6"/>
      <sheetName val="Obra_puente6"/>
      <sheetName val="Fondo_Ajustes6"/>
      <sheetName val="FACTOR_MULTIPLICADOR6"/>
      <sheetName val="Datos_Generales6"/>
      <sheetName val="APU_ANTICORROSIVO6"/>
      <sheetName val="APU_LIMPIEZA_Y_PINTURA6"/>
      <sheetName val="APU_REFUERZOS6"/>
      <sheetName val="APU_ADECUACIÓN_PASAMANOS6"/>
      <sheetName val="APU_DESMONTE_BARANDA6"/>
      <sheetName val="APU_REINSTALACIÓN_BARANDA6"/>
      <sheetName val="APU_BARANDA_NUEVA6"/>
      <sheetName val="APU_PINTURA_BARANDA6"/>
      <sheetName val="APU_CONCRETO_-_METALDECK6"/>
      <sheetName val="Est_y_Dis7"/>
      <sheetName val="Fondo_Ensayos7"/>
      <sheetName val="Obra_puente7"/>
      <sheetName val="Fondo_Ajustes7"/>
      <sheetName val="FACTOR_MULTIPLICADOR7"/>
      <sheetName val="Datos_Generales7"/>
      <sheetName val="APU_ANTICORROSIVO7"/>
      <sheetName val="APU_LIMPIEZA_Y_PINTURA7"/>
      <sheetName val="APU_REFUERZOS7"/>
      <sheetName val="APU_ADECUACIÓN_PASAMANOS7"/>
      <sheetName val="APU_DESMONTE_BARANDA7"/>
      <sheetName val="APU_REINSTALACIÓN_BARANDA7"/>
      <sheetName val="APU_BARANDA_NUEVA7"/>
      <sheetName val="APU_PINTURA_BARANDA7"/>
      <sheetName val="APU_CONCRETO_-_METALDECK7"/>
      <sheetName val="INSUMOS"/>
      <sheetName val="días habiles 2015"/>
      <sheetName val="MEMORIAS"/>
    </sheetNames>
    <sheetDataSet>
      <sheetData sheetId="0" refreshError="1"/>
      <sheetData sheetId="1" refreshError="1"/>
      <sheetData sheetId="2" refreshError="1"/>
      <sheetData sheetId="3" refreshError="1">
        <row r="105">
          <cell r="J105">
            <v>0.2394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 refreshError="1"/>
      <sheetData sheetId="140" refreshError="1"/>
      <sheetData sheetId="141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Hoja2"/>
      <sheetName val="INDICADORE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ZAPATAS"/>
      <sheetName val="PORT 0-23"/>
      <sheetName val="PORT 1-22"/>
      <sheetName val="PORT 3-20"/>
      <sheetName val="PORT 5-18"/>
      <sheetName val="PORT 6-17"/>
      <sheetName val="PORT 7-16"/>
      <sheetName val="PORT 8-15"/>
      <sheetName val="PORT 9-14"/>
      <sheetName val="PORT 10-13"/>
      <sheetName val="PORT 11-12"/>
      <sheetName val="PORT A (9-14)"/>
      <sheetName val="PORT B (9-14)"/>
      <sheetName val="PORT C (9-14)"/>
      <sheetName val="PORT D (9-14)"/>
      <sheetName val="CIME, ESTRU y ACERO"/>
      <sheetName val="PORT A (0-9)"/>
      <sheetName val="PORT B (0-9)"/>
      <sheetName val="PORT C (0-9) "/>
      <sheetName val="PORT D (0-9)"/>
      <sheetName val="2 ETAPA"/>
      <sheetName val="CIM RAMPAS"/>
      <sheetName val="escaleras"/>
      <sheetName val="tanques Y NUCLEOS"/>
      <sheetName val="Col rampa"/>
      <sheetName val="platafo N+5.3"/>
      <sheetName val="SEGUNDA ETAPA"/>
      <sheetName val="FORMALETA"/>
      <sheetName val="Presup Oficial"/>
      <sheetName val="Presup Oficial (2)"/>
      <sheetName val="PREFABRICADOS"/>
      <sheetName val="PREFABRICADOS 2 et"/>
      <sheetName val="NUCLEOS"/>
      <sheetName val="EXCAV"/>
      <sheetName val="AyA"/>
      <sheetName val="PESOS"/>
      <sheetName val="MUROS"/>
      <sheetName val="Hoja1"/>
      <sheetName val="PRESUPUESTO ESTADIO 1"/>
      <sheetName val="INV"/>
      <sheetName val="AASHT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  <sheetData sheetId="39" refreshError="1"/>
      <sheetData sheetId="40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IU"/>
      <sheetName val="FACTOR PREST."/>
      <sheetName val="DESGLOSE DE PERSONAL"/>
      <sheetName val="EQUIPO"/>
      <sheetName val="MATERIALES"/>
      <sheetName val="ResumenK77+126 hasta K104+435"/>
      <sheetName val="K77+126 hasta K104+435"/>
      <sheetName val="k77+126 A K78"/>
      <sheetName val="K78-K79"/>
      <sheetName val="K79-K80"/>
      <sheetName val="K80-K81"/>
      <sheetName val="K81-K82"/>
      <sheetName val="K82-K83"/>
      <sheetName val="K83 - K84"/>
      <sheetName val="K84 - K85"/>
      <sheetName val="K85-K86"/>
      <sheetName val="K86-K87"/>
      <sheetName val="K87-K88"/>
      <sheetName val="K88-K89"/>
      <sheetName val="K89-K90"/>
      <sheetName val="K90-K91"/>
      <sheetName val="K91-K92"/>
      <sheetName val="K92-K93"/>
      <sheetName val="K93-K94"/>
      <sheetName val="K94-K95"/>
      <sheetName val="K95-K96"/>
      <sheetName val="K96-K97"/>
      <sheetName val="K97-K98"/>
      <sheetName val="K98-K99"/>
      <sheetName val="K99-K100"/>
      <sheetName val="K100-K101"/>
      <sheetName val="K101-K102"/>
      <sheetName val="K102-K103"/>
      <sheetName val="K103-K104"/>
      <sheetName val="K104-104+435"/>
      <sheetName val="RESUMEN CANTIDADES POR KM"/>
      <sheetName val="200.2"/>
      <sheetName val="201.7"/>
      <sheetName val="201.8"/>
      <sheetName val="201.9"/>
      <sheetName val="201.10"/>
      <sheetName val="201.15"/>
      <sheetName val="201.16"/>
      <sheetName val="210.1.1"/>
      <sheetName val="211.1"/>
      <sheetName val="220.1"/>
      <sheetName val="234.1"/>
      <sheetName val="310.1"/>
      <sheetName val="311.1"/>
      <sheetName val="320.1"/>
      <sheetName val="330.1"/>
      <sheetName val="420.1"/>
      <sheetName val="450.2P"/>
      <sheetName val="500.1"/>
      <sheetName val="511.1P"/>
      <sheetName val="511.2P"/>
      <sheetName val="672.1"/>
      <sheetName val="672.2P"/>
      <sheetName val="672.3P"/>
      <sheetName val="672.4P"/>
      <sheetName val="672.5P"/>
      <sheetName val="672.6P"/>
      <sheetName val="672.7P"/>
      <sheetName val="600.1"/>
      <sheetName val="600.2"/>
      <sheetName val="610.1"/>
      <sheetName val="610.1.1"/>
      <sheetName val="610.1.2P"/>
      <sheetName val="610.1.3P"/>
      <sheetName val="621.1"/>
      <sheetName val="621.2"/>
      <sheetName val="621.3"/>
      <sheetName val="621.4"/>
      <sheetName val="630.1"/>
      <sheetName val="630.2"/>
      <sheetName val="630.4"/>
      <sheetName val="630.6"/>
      <sheetName val="640.1"/>
      <sheetName val="640.2"/>
      <sheetName val="642.1"/>
      <sheetName val="642.2"/>
      <sheetName val="642.4"/>
      <sheetName val="642.5"/>
      <sheetName val="642.6"/>
      <sheetName val="642.7"/>
      <sheetName val="642.8"/>
      <sheetName val="642.3"/>
      <sheetName val="642.9"/>
      <sheetName val="642.10"/>
      <sheetName val="650.1"/>
      <sheetName val="650.2"/>
      <sheetName val="650.4"/>
      <sheetName val="650.3"/>
      <sheetName val="674.1"/>
      <sheetName val="674.1P"/>
      <sheetName val="674.2P"/>
      <sheetName val="674.3P"/>
      <sheetName val="674.4P"/>
      <sheetName val="661.1"/>
      <sheetName val="670.2"/>
      <sheetName val="671.1"/>
      <sheetName val="673.1"/>
      <sheetName val="673.2"/>
      <sheetName val="630.7"/>
      <sheetName val="671.2"/>
      <sheetName val="681.1"/>
      <sheetName val="673.3"/>
      <sheetName val="673.4"/>
      <sheetName val="673.5"/>
      <sheetName val="673.6"/>
      <sheetName val="671.3"/>
      <sheetName val="700.1"/>
      <sheetName val="700.3"/>
      <sheetName val="710.1"/>
      <sheetName val="700.1.1"/>
      <sheetName val="720.1"/>
      <sheetName val="730.1"/>
      <sheetName val="731.1"/>
      <sheetName val="800.2"/>
      <sheetName val="810.2"/>
      <sheetName val="810.3P"/>
      <sheetName val="900.2"/>
      <sheetName val="900.3"/>
      <sheetName val="SEG. PROGRAMA  HITO 3"/>
      <sheetName val="MOV.TIERRAS"/>
      <sheetName val="BASE "/>
      <sheetName val="SUBBASE"/>
      <sheetName val="MCD-2"/>
      <sheetName val="SITIOS CRITICOS (2)"/>
      <sheetName val="PUENTE K77+430 (2)"/>
      <sheetName val="PUENTE K77+830 (2)"/>
      <sheetName val="PUENTE K79+090 (2)"/>
      <sheetName val="puente k87+028 (2)"/>
      <sheetName val="PUENTE 87+414 (2)"/>
      <sheetName val="PUENTE 87+765 (2)"/>
      <sheetName val="PUENTE K88+535 (2)"/>
      <sheetName val="PUENTE 88+885 (2)"/>
      <sheetName val="PUENTE K91+355 (2)"/>
      <sheetName val="PUENTE K92+827 (2)"/>
      <sheetName val="PUENTE K93+483 (2)"/>
      <sheetName val="PUENTE K94+143 (2)"/>
      <sheetName val="PUENTE K94+907 (2)"/>
      <sheetName val="PUENTE K96+925 (2)"/>
      <sheetName val="PUENTE K99+293 (2)"/>
      <sheetName val="PUENTE K102+359 (2)"/>
      <sheetName val="PUENTE K105+580 (2)"/>
      <sheetName val="Muros cimentados superficia (2"/>
      <sheetName val="Muros cimentados en pilotes (2"/>
      <sheetName val="Pantallas de pìlotes (2)"/>
      <sheetName val="BOXCULVER"/>
      <sheetName val="ALCANTARILLAS"/>
      <sheetName val="CUNETA"/>
      <sheetName val="Disipadores"/>
      <sheetName val="Zanjas"/>
      <sheetName val="SUBDRENES"/>
      <sheetName val="Costos PAGA"/>
      <sheetName val="PREDIOS PR80-PR94"/>
      <sheetName val="PREDIOS PR94-PR117"/>
      <sheetName val="77+340 AL 78+000"/>
      <sheetName val="78+000 AL 79+000"/>
      <sheetName val="79+000 AL 80+000"/>
      <sheetName val="80+000 AL 81+000"/>
      <sheetName val="81+000 AL 82+000"/>
      <sheetName val="82+000 AL 83+000"/>
      <sheetName val="83+000 AL 84+000"/>
      <sheetName val="84+000 AL 85+000"/>
      <sheetName val="85+000 AL 86+000"/>
      <sheetName val="86+000 AL 87+000"/>
      <sheetName val="87+000 AL 88+000"/>
      <sheetName val="88+000 AL 89+000"/>
      <sheetName val="89+000 AL 90+000"/>
      <sheetName val="90+000 AL 91+000"/>
      <sheetName val="91+000 AL 92+000 "/>
      <sheetName val="92+000 AL 93+000"/>
      <sheetName val="93+000 AL 93+027.11"/>
      <sheetName val="93+027.11 AL 94+000"/>
      <sheetName val="94+000 AL 95+000"/>
      <sheetName val="95+000 AL 96+000"/>
      <sheetName val="96+000 AL 97+000"/>
      <sheetName val="97+000 AL 98+000"/>
      <sheetName val="98+000 AL 99+000"/>
      <sheetName val="99+000 AL 100+000"/>
      <sheetName val="100+000 AL 101+000"/>
      <sheetName val="101+000 AL 102+000"/>
      <sheetName val="102+000 AL 103+000"/>
      <sheetName val="103+000 AL 104+000"/>
      <sheetName val="104+000 AL 105+000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  <sheetName val="aCCIDENTES DE 1995 - 1996"/>
      <sheetName val="PORTADA"/>
      <sheetName val="FNC"/>
      <sheetName val="INDICE"/>
      <sheetName val="INDICE ALFABETICO"/>
      <sheetName val="EQUIPOS"/>
      <sheetName val="OTROS"/>
      <sheetName val="200.1"/>
      <sheetName val="200P1"/>
      <sheetName val="200P2"/>
      <sheetName val="200P3"/>
      <sheetName val="201.1"/>
      <sheetName val="201.1P"/>
      <sheetName val="211.11P"/>
      <sheetName val="201.2"/>
      <sheetName val="201.3"/>
      <sheetName val="201.3P"/>
      <sheetName val="201.4"/>
      <sheetName val="201.7P1"/>
      <sheetName val="201.7P2"/>
      <sheetName val="201.8P"/>
      <sheetName val="201.11"/>
      <sheetName val="201.11P"/>
      <sheetName val="201.12"/>
      <sheetName val="201.13"/>
      <sheetName val="201.14"/>
      <sheetName val="201.14P1"/>
      <sheetName val="201.17"/>
      <sheetName val="201.21"/>
      <sheetName val="210.1.2"/>
      <sheetName val="210.2.1"/>
      <sheetName val="210.2.1P"/>
      <sheetName val="210.2.2"/>
      <sheetName val="210.2.3"/>
      <sheetName val="210.2.4"/>
      <sheetName val="220.1P"/>
      <sheetName val="221.1"/>
      <sheetName val="221.2"/>
      <sheetName val="225P"/>
      <sheetName val="230.1"/>
      <sheetName val="230.2"/>
      <sheetName val="232.1"/>
      <sheetName val="311P1"/>
      <sheetName val="311P2"/>
      <sheetName val="311P3"/>
      <sheetName val="320.2"/>
      <sheetName val="330.2"/>
      <sheetName val="340.1"/>
      <sheetName val="340.2"/>
      <sheetName val="340.3"/>
      <sheetName val="341.1"/>
      <sheetName val="341.2"/>
      <sheetName val="343P"/>
      <sheetName val="410.1"/>
      <sheetName val="410.2"/>
      <sheetName val="411.1"/>
      <sheetName val="411.2"/>
      <sheetName val="411.3"/>
      <sheetName val="411P"/>
      <sheetName val="414.1"/>
      <sheetName val="414.2"/>
      <sheetName val="414.3"/>
      <sheetName val="414.4"/>
      <sheetName val="414.5"/>
      <sheetName val="415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"/>
      <sheetName val="440.2"/>
      <sheetName val="440.2P"/>
      <sheetName val="440.3"/>
      <sheetName val="440.3P"/>
      <sheetName val="440.4"/>
      <sheetName val="440.4P"/>
      <sheetName val="441.1"/>
      <sheetName val="441.1P"/>
      <sheetName val="441.2"/>
      <sheetName val="441.2P"/>
      <sheetName val="441.3"/>
      <sheetName val="441.3P"/>
      <sheetName val="441.4P"/>
      <sheetName val="450.1"/>
      <sheetName val="450.1P"/>
      <sheetName val="450.2"/>
      <sheetName val="450.3"/>
      <sheetName val="450.3P"/>
      <sheetName val="450.9"/>
      <sheetName val="450.9P"/>
      <sheetName val="451.1"/>
      <sheetName val="451.1P"/>
      <sheetName val="451.2"/>
      <sheetName val="451.2P"/>
      <sheetName val="451.3"/>
      <sheetName val="451.3P"/>
      <sheetName val="451.4P"/>
      <sheetName val="452.1"/>
      <sheetName val="452.1P"/>
      <sheetName val="452.2"/>
      <sheetName val="452.2P"/>
      <sheetName val="452.3"/>
      <sheetName val="452.3P"/>
      <sheetName val="452.4"/>
      <sheetName val="452.4P"/>
      <sheetName val="453.1"/>
      <sheetName val="460.1(5 CM)"/>
      <sheetName val="460.1 (10 CM)"/>
      <sheetName val="460.1P"/>
      <sheetName val="461.1"/>
      <sheetName val="461.2P"/>
      <sheetName val="462.1.1"/>
      <sheetName val="462.1.1P"/>
      <sheetName val="462.1.2"/>
      <sheetName val="462.1.2P"/>
      <sheetName val="462.1.3P"/>
      <sheetName val="462.1.3"/>
      <sheetName val="462.1.4P"/>
      <sheetName val="462.1.4"/>
      <sheetName val="462.2P"/>
      <sheetName val="464.1"/>
      <sheetName val="464.2"/>
      <sheetName val="464.3"/>
      <sheetName val="465.1"/>
      <sheetName val="466.1"/>
      <sheetName val="501.1"/>
      <sheetName val="510.1"/>
      <sheetName val="510P1"/>
      <sheetName val="510P2"/>
      <sheetName val="510P3"/>
      <sheetName val="600.3"/>
      <sheetName val="600.4"/>
      <sheetName val="600.4P"/>
      <sheetName val="600.5"/>
      <sheetName val="600.5P"/>
      <sheetName val="610.1P"/>
      <sheetName val="610.2"/>
      <sheetName val="620.1"/>
      <sheetName val="620.2"/>
      <sheetName val="620.3"/>
      <sheetName val="620P"/>
      <sheetName val="621.1P7"/>
      <sheetName val="621.5P2"/>
      <sheetName val="621P"/>
      <sheetName val="622.1"/>
      <sheetName val="622.2"/>
      <sheetName val="622.3"/>
      <sheetName val="622.4"/>
      <sheetName val="622.5"/>
      <sheetName val="623P"/>
      <sheetName val="623P1"/>
      <sheetName val="630P"/>
      <sheetName val="630.1.2P"/>
      <sheetName val="630.1P"/>
      <sheetName val="630.2P"/>
      <sheetName val="630.3"/>
      <sheetName val="630.3P"/>
      <sheetName val="630.4 "/>
      <sheetName val="630.5"/>
      <sheetName val="632.1"/>
      <sheetName val="632P"/>
      <sheetName val="632.P2"/>
      <sheetName val="633P"/>
      <sheetName val="640.1.1"/>
      <sheetName val="640.1.2"/>
      <sheetName val="640.1.3"/>
      <sheetName val="640.2P"/>
      <sheetName val="641.1"/>
      <sheetName val="642P1 JUNTAS"/>
      <sheetName val="642P2 JUNTAS"/>
      <sheetName val="642P3 JUNTAS"/>
      <sheetName val="650.3P"/>
      <sheetName val="660.1"/>
      <sheetName val="660.2"/>
      <sheetName val="660.3"/>
      <sheetName val="661.1.1 TIPO I"/>
      <sheetName val="661.1.2 TIPO II"/>
      <sheetName val="661.2.1 TIPO I"/>
      <sheetName val="661P"/>
      <sheetName val="662.1"/>
      <sheetName val="662.2"/>
      <sheetName val="670.1"/>
      <sheetName val="670.1P"/>
      <sheetName val="671.1P"/>
      <sheetName val="673.1P"/>
      <sheetName val="673.2.1 NT2500"/>
      <sheetName val="673.2.2 NT2100"/>
      <sheetName val="673.2.3"/>
      <sheetName val="673.2.4"/>
      <sheetName val="674P"/>
      <sheetName val="675P1"/>
      <sheetName val="675P2"/>
      <sheetName val="680.1"/>
      <sheetName val="680.2"/>
      <sheetName val="680.3"/>
      <sheetName val="680P1"/>
      <sheetName val="680P2"/>
      <sheetName val="682.1"/>
      <sheetName val="690.1"/>
      <sheetName val="700P BANDAS SONORAS "/>
      <sheetName val="701.1"/>
      <sheetName val="701P"/>
      <sheetName val="700.2"/>
      <sheetName val="700.4"/>
      <sheetName val="710.1.1"/>
      <sheetName val="710.1.2"/>
      <sheetName val="710.1.3"/>
      <sheetName val="710.1.4"/>
      <sheetName val="710.2"/>
      <sheetName val="730.2"/>
      <sheetName val="730.3"/>
      <sheetName val="740.1"/>
      <sheetName val="800.1"/>
      <sheetName val="800.3P"/>
      <sheetName val="800.4P"/>
      <sheetName val="800P"/>
      <sheetName val="810.1"/>
      <sheetName val="810.2P"/>
      <sheetName val="810.3"/>
      <sheetName val="811.1"/>
      <sheetName val="811P"/>
      <sheetName val="812.1"/>
      <sheetName val="815P"/>
      <sheetName val="900.1"/>
      <sheetName val="PLATINA"/>
      <sheetName val="PILOTES 6&quot;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P ROCERIA"/>
      <sheetName val="201.2 ciclopeo"/>
      <sheetName val="210.1"/>
      <sheetName val="210.2"/>
      <sheetName val="210.3"/>
      <sheetName val="211"/>
      <sheetName val="220"/>
      <sheetName val="310"/>
      <sheetName val="311"/>
      <sheetName val="341.1P"/>
      <sheetName val="415"/>
      <sheetName val="420"/>
      <sheetName val="432"/>
      <sheetName val="440.2PREP VIA "/>
      <sheetName val="440.1PREP VIA"/>
      <sheetName val="440.3PREP VIA  "/>
      <sheetName val="441.1P COMPRADA"/>
      <sheetName val="441.2P COMPRADA"/>
      <sheetName val="441.3P COMPRADA"/>
      <sheetName val="441.4"/>
      <sheetName val="450.1P "/>
      <sheetName val="450.3P "/>
      <sheetName val="450.5"/>
      <sheetName val="452.1P "/>
      <sheetName val="452.2P "/>
      <sheetName val="453"/>
      <sheetName val="460"/>
      <sheetName val="460P"/>
      <sheetName val="461.2"/>
      <sheetName val="462.1P"/>
      <sheetName val="462.3P"/>
      <sheetName val="462.4P"/>
      <sheetName val="462.5"/>
      <sheetName val="500"/>
      <sheetName val="500P"/>
      <sheetName val="510"/>
      <sheetName val="510P5"/>
      <sheetName val="600.4 P"/>
      <sheetName val="600.5 P"/>
      <sheetName val="621.5"/>
      <sheetName val="621.5P"/>
      <sheetName val="621.6"/>
      <sheetName val="621,7"/>
      <sheetName val="630.P"/>
      <sheetName val="631P BOLSACRETO"/>
      <sheetName val="632"/>
      <sheetName val="640.3"/>
      <sheetName val="641"/>
      <sheetName val="641P ANCLAJES"/>
      <sheetName val="650.3 OTRO"/>
      <sheetName val="660.1P"/>
      <sheetName val="661 TIPO 1"/>
      <sheetName val="661 TIPO 2"/>
      <sheetName val="661 OTRO"/>
      <sheetName val="671"/>
      <sheetName val="672"/>
      <sheetName val="674"/>
      <sheetName val="675.1"/>
      <sheetName val="675.2"/>
      <sheetName val="675.3"/>
      <sheetName val="676"/>
      <sheetName val="680P"/>
      <sheetName val="681"/>
      <sheetName val="680.1P"/>
      <sheetName val="682"/>
      <sheetName val="683P"/>
      <sheetName val="701"/>
      <sheetName val="710.3"/>
      <sheetName val="710.4"/>
      <sheetName val="710.5"/>
      <sheetName val="720"/>
      <sheetName val="740"/>
      <sheetName val="800.3"/>
      <sheetName val="800.4"/>
      <sheetName val="810.1P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2"/>
      <sheetName val="Hoja3"/>
      <sheetName val="a  aaInformación"/>
      <sheetName val="A MInformes M"/>
      <sheetName val="VínculoExternoRecuperado1"/>
      <sheetName val="Itemes Renovación"/>
      <sheetName val="G12-T1 (F4)"/>
      <sheetName val="G12-T2a (F4)"/>
      <sheetName val="G12-T2b (F4)"/>
      <sheetName val="G12-T3a (F4)"/>
      <sheetName val="G12-T3b (F4)"/>
      <sheetName val="G13-T1a (F4)"/>
      <sheetName val="G13-T1b (F4)"/>
      <sheetName val="G14-T1 (F4)"/>
      <sheetName val="G14-T2 (F4)"/>
      <sheetName val="G14-T3 (F4)"/>
      <sheetName val="G14-T4 (F4)"/>
      <sheetName val="Interc de Hidr."/>
      <sheetName val="Cambio de Valv."/>
      <sheetName val="Interc.tapones"/>
      <sheetName val="Interc.válv."/>
      <sheetName val="Coloc. e Interc. Tapones"/>
      <sheetName val="Varios."/>
      <sheetName val="Paral. 1"/>
      <sheetName val="Paral. 2"/>
      <sheetName val="Paral. 3"/>
      <sheetName val="Paral.4"/>
      <sheetName val="Totales"/>
      <sheetName val="EvaluaciónFórmulas"/>
      <sheetName val="EvaluaciónG"/>
      <sheetName val="EvaluaciónFórmulas (2)"/>
      <sheetName val="EvaluaciónG (2)"/>
      <sheetName val="EvaluaciónFórmulas (3)"/>
      <sheetName val="EvaluaciónG (3)"/>
      <sheetName val="Evaluación"/>
      <sheetName val="Evaluación (2)"/>
      <sheetName val="Evaluación (3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/>
      <sheetData sheetId="72"/>
      <sheetData sheetId="73"/>
      <sheetData sheetId="74"/>
      <sheetData sheetId="75" refreshError="1"/>
      <sheetData sheetId="76" refreshError="1"/>
      <sheetData sheetId="77" refreshError="1"/>
      <sheetData sheetId="78" refreshError="1"/>
      <sheetData sheetId="79"/>
      <sheetData sheetId="80"/>
      <sheetData sheetId="81"/>
      <sheetData sheetId="82" refreshError="1"/>
      <sheetData sheetId="83" refreshError="1"/>
      <sheetData sheetId="84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 refreshError="1"/>
      <sheetData sheetId="198" refreshError="1"/>
      <sheetData sheetId="199" refreshError="1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 refreshError="1"/>
      <sheetData sheetId="536" refreshError="1"/>
      <sheetData sheetId="537" refreshError="1"/>
      <sheetData sheetId="538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/>
      <sheetData sheetId="562"/>
      <sheetData sheetId="563"/>
      <sheetData sheetId="564"/>
      <sheetData sheetId="565"/>
      <sheetData sheetId="566"/>
      <sheetData sheetId="567" refreshError="1"/>
      <sheetData sheetId="568" refreshError="1"/>
      <sheetData sheetId="569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"/>
      <sheetName val="Datos"/>
      <sheetName val="aCCIDENTES%20DE%201995%20-%2019"/>
      <sheetName val="aCCIDENTES DE 1995 - 1996.xls"/>
      <sheetName val="CONT_ADI"/>
      <sheetName val="items"/>
      <sheetName val="ACTA DE MODIFICACION  (2)"/>
      <sheetName val="INDICMICROEMP"/>
      <sheetName val="\a  aaInformación GRUPO 4\A MIn"/>
      <sheetName val="#¡REF"/>
      <sheetName val="MATERIALES"/>
      <sheetName val="Datos Básicos"/>
      <sheetName val="SALARIOS"/>
      <sheetName val="Informacion"/>
      <sheetName val="SUB APU"/>
      <sheetName val="Informe"/>
      <sheetName val="Seguim-16"/>
      <sheetName val="INV"/>
      <sheetName val="AASHTO"/>
      <sheetName val="PESOS"/>
      <sheetName val="Base Muestras"/>
      <sheetName val="Formulario N° 4"/>
      <sheetName val="EQUIPO"/>
      <sheetName val="otros"/>
      <sheetName val="PRESUPUESTO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Res-Accide-10"/>
      <sheetName val="\\Giovanni\administracion vial\"/>
      <sheetName val="\MONTO AGOTABLE 2010\a  aaInfor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\Documents and Settings\Pedro "/>
      <sheetName val="\\Ing-her"/>
      <sheetName val="\\Escritorio\amv 2011\a  aaInfo"/>
      <sheetName val="\Users\cmeza\Documents\INVIAS\D"/>
      <sheetName val="\Documents and Settings\jviteri"/>
      <sheetName val="[aCCIDENTES DE 1995 - 1996.xls]"/>
      <sheetName val="Lista obra"/>
      <sheetName val="\Users\Administrador\Desktop\AM"/>
      <sheetName val="\Users\avargase\AppData\Local\M"/>
      <sheetName val="\Mini HP Enero 2015\Proyectos i"/>
      <sheetName val="\C\Users\avargase\AppData\Local"/>
      <sheetName val="\Volumes\USB PIOLIN\Escritorio\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PR 1"/>
      <sheetName val="\Users\USUARIO\Downloads\a  aaI"/>
      <sheetName val="\Users\HP\AppData\Local\Microso"/>
      <sheetName val="SEGUIM Y REPROG MES 1 (2)"/>
      <sheetName val="EQUIPOS"/>
      <sheetName val="MANO DE OBRA"/>
      <sheetName val="TRANSPORTE"/>
      <sheetName val="//ccefici"/>
      <sheetName val="//d.docs.live.net/a  aaInformac"/>
      <sheetName val="_aCCIDENTES_DE_1995___1996_xl_3"/>
      <sheetName val="_aCCIDENTES_DE_1995___1996_xl_2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Insumos"/>
      <sheetName val="Analisis Mano de Obra"/>
      <sheetName val="SEÑALIZACION CINTA"/>
      <sheetName val="TUBERIA DESAGUE DE 2&quot;"/>
      <sheetName val="TUBERIA  DE SUCCIÓN DE 2"/>
      <sheetName val="TUBERIA DE PRESIÓN 1 1-2 RDE21"/>
      <sheetName val="TUBERIA DE 1 1-2"/>
      <sheetName val="CODO DE 1 1 2&quot;X90°"/>
      <sheetName val="VALBULA DE PASO DE 2&quot;"/>
      <sheetName val="VALBULA DE CIERRE DE 1 1 2&quot; "/>
      <sheetName val="TANQUE HIDROACUMULADOR"/>
      <sheetName val="ELECTROBOMBAS CENTRIFUGAS"/>
      <sheetName val="LOSA SUPERIOR DEL TANQUE "/>
      <sheetName val="PAREDES DEL TANQUE"/>
      <sheetName val="LOSA DE FONDO DEL TANQUE"/>
      <sheetName val="SOLADO DE LIMP. 2500 PSI"/>
      <sheetName val="CUPULAS TRAG 4X3"/>
      <sheetName val="SALIDA SONIDO"/>
      <sheetName val="CANAL EN LAMINA GALV"/>
      <sheetName val="CUBIERTA LUXALON"/>
      <sheetName val="TENDIDO DE CABLE No.8 "/>
      <sheetName val="VAR. COBRE 2.44X5-8"/>
      <sheetName val="CAJA EN MAMPOSTERÍA"/>
      <sheetName val="CAJA DE PASO METÁLICA"/>
      <sheetName val="BAJANTE ACOM. ELECTRICA 1&quot;"/>
      <sheetName val="SISTEMA DE TIERRA Y MALLA"/>
      <sheetName val="CERTIFICADO DE RECIBO"/>
      <sheetName val="TRAMITE APROBAR"/>
      <sheetName val="APLIQUE DE 25W"/>
      <sheetName val="LUMINARIA FLUORESCENTE DE 2X32W"/>
      <sheetName val="LÁMPARA METAL HALIDE 250W"/>
      <sheetName val="DUCTO PVC DE 3&quot;"/>
      <sheetName val="DUCTO PVC DE 1&quot;"/>
      <sheetName val="TENDIDO DE ACOMETIDA BIFÁSICA"/>
      <sheetName val="TELERRUPTOR BIPOLAR DE 16 AM"/>
      <sheetName val="TABLERO MINIPRAGMA DE 12 C"/>
      <sheetName val="AUTOMÁTICO INDUSTRIAL"/>
      <sheetName val="AUTOMÁTICO TIPO RIEL 2"/>
      <sheetName val="AUTOMÁTICO TIPO RIEL 1"/>
      <sheetName val="SALIDA PARA PULSADOR"/>
      <sheetName val="SALIDA TOMA MONOFACISA 10"/>
      <sheetName val="SALIDA TOMA MONOFASICA 12"/>
      <sheetName val="SALIDA PARA APLIQUE"/>
      <sheetName val="SALIDA LAMPARA FLUORESCENTE"/>
      <sheetName val="DERIVACION DE LUMINARIA"/>
      <sheetName val="SALIDA PARA LÁMPARA METAL"/>
      <sheetName val="Transformador 25 KVA"/>
      <sheetName val="Acometida Subt Baja Tensión"/>
      <sheetName val="Puesta a Tierra"/>
      <sheetName val="Tablero Bifasico 24 Circuitos"/>
      <sheetName val="Salida Luminaria Cerrada"/>
      <sheetName val="Salida Toma 120 V"/>
      <sheetName val="Salida Toma 220 V"/>
      <sheetName val="Tendido Alumbrado Publico"/>
      <sheetName val="Ducto Tuberia Conduit PVC 3 -4"/>
      <sheetName val="Sumin e Inst luminaria Brika"/>
      <sheetName val="Sumin e Inst luminaria Cerrada"/>
      <sheetName val="Sumin e Inst Poste ITO"/>
      <sheetName val="Sumin y mont Caja metal"/>
      <sheetName val="Sardinel prefabricado Tipo A"/>
      <sheetName val="LIMPIEZA Y DESCAPOTE"/>
      <sheetName val="LOCALIZACIÓN Y REPLANTEO"/>
      <sheetName val="DEMOLICON DE MUROS"/>
      <sheetName val="EXCAVACION MANUAL"/>
      <sheetName val="Demolicion de Graderias Exist"/>
      <sheetName val="RELLENO BASE GRANULAR"/>
      <sheetName val="RELLENO TIERRA NEGRA"/>
      <sheetName val="EMPRADIZACIÓN"/>
      <sheetName val="CONCRETO DE LIMPIEZA"/>
      <sheetName val="ZAPATAS"/>
      <sheetName val="VIGA DE CIMIENTO"/>
      <sheetName val="COLUMNAS"/>
      <sheetName val="VIGA AEREA"/>
      <sheetName val="GRADERIAS"/>
      <sheetName val="CERCHAS CELOSIA"/>
      <sheetName val="CORREAS"/>
      <sheetName val="Sum e Inst de Medidor"/>
      <sheetName val="Sum e Inst de lavamanos de empo"/>
      <sheetName val="Muros divisorios bloque No. 4"/>
      <sheetName val="Pañete sobre muros"/>
      <sheetName val="Pintura tipo koraza"/>
      <sheetName val="Ceramica 30x30, incluye win "/>
      <sheetName val="Granito Pulido"/>
      <sheetName val="Bordillos ducha ceram."/>
      <sheetName val="poceta de aseo en granito"/>
      <sheetName val="Alistado de piso mortero imp."/>
      <sheetName val="Piso en baldosa de granito"/>
      <sheetName val="media caña en granito"/>
      <sheetName val="Alfajia a la vista"/>
      <sheetName val="Tubería PVCS 2&quot; "/>
      <sheetName val="Tuberia aguas lluvias bajante"/>
      <sheetName val="Tuberia PVC aguas lluvias 3&quot;"/>
      <sheetName val="Puntos Hidráulicos 1 2&quot; "/>
      <sheetName val="tuberia pvc ag lluvia 4&quot;"/>
      <sheetName val="tuberia pvc corrugada 6&quot; "/>
      <sheetName val="tuberia pvc corrugada 8&quot; "/>
      <sheetName val="Tubería PVC 6&quot; Tipo Fort"/>
      <sheetName val="FILTRO DRENAJE 4&quot;"/>
      <sheetName val="FILTRO DRENAJE 6&quot;"/>
      <sheetName val="FILTRO DRENAJE 8&quot;"/>
      <sheetName val="Tubería PVC 4&quot; corrugada AN"/>
      <sheetName val="Tuberia PVC 6&quot; Corrugada AN"/>
      <sheetName val="Tuberia PVC 8&quot; Corrugada AN"/>
      <sheetName val="Tubería PVC 3&quot; sanitaria"/>
      <sheetName val="Tubería PVC 4&quot; sanitaria"/>
      <sheetName val="Registro RW de 1&quot;"/>
      <sheetName val="Registro RW de 1 1 2&quot;"/>
      <sheetName val="Válvula de corte tipo RW 3 ,4&quot; "/>
      <sheetName val="Sum e inst. lavamanos de colg"/>
      <sheetName val="Sum e inst. lavaplatos"/>
      <sheetName val="Tubería PVC san 2&quot; "/>
      <sheetName val="Puntos Sanitarios 2&quot; "/>
      <sheetName val="Puntos Sanitarios 4&quot;  "/>
      <sheetName val="TUBERIA PVC V D  3&quot; "/>
      <sheetName val="TUBERIA PVC VD 4&quot;"/>
      <sheetName val="TUBERIA PVC V D  3&quot; A. LL"/>
      <sheetName val="TERMINAL DE VENTILACIÓN D  3&quot; "/>
      <sheetName val="TUBERIA PVCP 1 1- 2&quot; "/>
      <sheetName val="TUBERIA PVC P D  1- 2&quot;"/>
      <sheetName val="Tuberioa PVC 3- 4&quot; "/>
      <sheetName val="TUBERIA PVC P D  1&quot;"/>
      <sheetName val="TUBERIA PVC P D  1 1-2&quot;"/>
      <sheetName val="CAJA PLASTICA PARA VALVULAS "/>
      <sheetName val="Sum. e inst. Inodoro tanque"/>
      <sheetName val="Sum. e inst. orinal de llave"/>
      <sheetName val="Sum. e inst. ducha"/>
      <sheetName val="Sum. e inst. sanitario niño"/>
      <sheetName val="Canal en lamina galv cal 20"/>
      <sheetName val="Ventana con marco lam."/>
      <sheetName val="Ventana con marco corrediza"/>
      <sheetName val="Puerta doble con marco"/>
      <sheetName val="Puerta division baño 1,12x1,60"/>
      <sheetName val="Puerta division baño 60x1,60"/>
      <sheetName val="Puerta con marco entamborada"/>
      <sheetName val="Espejo en cristal 4 mm"/>
      <sheetName val="Espejo en cristal 4 mm con marc"/>
      <sheetName val="Excavación a maquina"/>
      <sheetName val="Cerramiento exterior"/>
      <sheetName val="Inicio"/>
      <sheetName val="Conceptos básicos"/>
      <sheetName val="Introducción a las funciones"/>
      <sheetName val="PROMEDIO"/>
      <sheetName val="MIN y MAX"/>
      <sheetName val="Fecha y hora"/>
      <sheetName val="Unir texto y números"/>
      <sheetName val="Instrucciones SI"/>
      <sheetName val="BUSCARV"/>
      <sheetName val="Funciones condicionales"/>
      <sheetName val="Asistente para funciones"/>
      <sheetName val="Errores de fórmula"/>
      <sheetName val="Obtener más información"/>
      <sheetName val="_a  aaInformación GRUPO 4_A MIn"/>
      <sheetName val="Hoja1 (2)"/>
      <sheetName val="Hoja1 (3)"/>
      <sheetName val="precios-básicos2002"/>
      <sheetName val="APUs"/>
      <sheetName val="#REF"/>
      <sheetName val="aCCIDENTES_DE_1995_-_199633"/>
      <sheetName val="aCCIDENTES_DE_1995_-_1996_xls10"/>
      <sheetName val="aCCIDENTES_DE_1995_-_199634"/>
      <sheetName val="aCCIDENTES_DE_1995_-_1996_xls11"/>
      <sheetName val="aCCIDENTES_DE_1995_-_199635"/>
      <sheetName val="aCCIDENTES_DE_1995_-_1996_xls12"/>
      <sheetName val="aCCIDENTES_DE_1995_-_199636"/>
      <sheetName val="aCCIDENTES_DE_1995_-_1996_xls13"/>
      <sheetName val="SUB_APU2"/>
      <sheetName val="Datos_Básicos2"/>
      <sheetName val="_aCCIDENTES_DE_1995___1996_xl_9"/>
      <sheetName val="_aCCIDENTES_DE_1995___1996_xl_4"/>
      <sheetName val="ACTA No.1 "/>
      <sheetName val="ACTA No.5"/>
      <sheetName val="_aCCIDENTES_DE_1995___1996_x_14"/>
      <sheetName val="_aCCIDENTES_DE_1995___1996_xl_6"/>
      <sheetName val="_aCCIDENTES_DE_1995___1996_xl_5"/>
      <sheetName val="ACTA MAYORES - GENERAL"/>
      <sheetName val="Excavación - San Bernardo"/>
      <sheetName val="Solados - San Bernardo"/>
      <sheetName val="Bases - San Bernardo"/>
      <sheetName val="Placa - San Bernardo"/>
      <sheetName val="Elevaciones - San Bernardo"/>
      <sheetName val="Vigas - San Bernardo"/>
      <sheetName val="Neopreno - San Bernardo"/>
      <sheetName val="Acero - San Bernardo"/>
      <sheetName val="Pilote - San Bernardo"/>
      <sheetName val="Pilote - Caqueza"/>
      <sheetName val="Dren tuberia - San bernardo"/>
      <sheetName val="relleno sitio - San bernardo"/>
      <sheetName val="relleno recebo - San bernardo"/>
      <sheetName val="Baranda - San bernardo"/>
      <sheetName val="Acero A36- San Bernardo"/>
      <sheetName val="Excavación - Caqueza"/>
      <sheetName val="Solados - Caqueza"/>
      <sheetName val="Bases - Caqueza"/>
      <sheetName val="Elevaciones - Caqueza"/>
      <sheetName val="Placa - Caqueza"/>
      <sheetName val="Vigas - Caqueza"/>
      <sheetName val="Neopreno - Caqueza"/>
      <sheetName val="Acero - Caqueza"/>
      <sheetName val="Dren tuberia - Caqueza"/>
      <sheetName val="relleno sitio - Caqueza"/>
      <sheetName val="Preesfuerzo - Caqueza"/>
      <sheetName val="Acero A36- Caqueza"/>
      <sheetName val="relleno Estructuras - Caqueza"/>
      <sheetName val="Excavación - Gama"/>
      <sheetName val="Solados - Gama"/>
      <sheetName val="Bases - Gama "/>
      <sheetName val="Elevaciones - Gama"/>
      <sheetName val="Placas - Gama"/>
      <sheetName val="Vigas - Gama "/>
      <sheetName val="Neopreno - Gama"/>
      <sheetName val="Acero - Gama"/>
      <sheetName val="Dren tuberia - Gama"/>
      <sheetName val="relleno sitio - Gama"/>
      <sheetName val="relleno Recebo - Gama"/>
      <sheetName val="Baranda - Gama"/>
      <sheetName val="Pilote - Gama"/>
      <sheetName val="Acero A36- Gama"/>
      <sheetName val="Demolición concreto - Gama"/>
      <sheetName val="Demolición de estructura - Gama"/>
      <sheetName val="Solados - Belen"/>
      <sheetName val="Bases - Belen"/>
      <sheetName val="Elevaciones - Belen"/>
      <sheetName val="Placa - Belen"/>
      <sheetName val="Neopreno - Belen"/>
      <sheetName val="Acero - Belen"/>
      <sheetName val="Vigas - Belen"/>
      <sheetName val="Dren tuberia - Belen"/>
      <sheetName val="relleno recebo - Belen"/>
      <sheetName val="Baranda - Belen"/>
      <sheetName val="Acero A36- Belen"/>
      <sheetName val="Demolición - Belen"/>
      <sheetName val="Bases - Junca"/>
      <sheetName val="Excavación - Belen"/>
      <sheetName val="Pilote - Belen"/>
      <sheetName val="Cuneta - Junca"/>
      <sheetName val="Placa - junca"/>
      <sheetName val="acero - junca"/>
      <sheetName val="Neopreno - Junca"/>
      <sheetName val="Dren tuberia - junca"/>
      <sheetName val="relleno - junca"/>
      <sheetName val="Baranda - Junca"/>
      <sheetName val="Acero A36 - junca"/>
      <sheetName val="Excavación - Medina"/>
      <sheetName val="Solados - Medina"/>
      <sheetName val="Bases - Medina"/>
      <sheetName val="Elevaciones - Medina ."/>
      <sheetName val="Vigas - Medina"/>
      <sheetName val="Neopreno - Medina"/>
      <sheetName val="Elevaciones - Medina"/>
      <sheetName val="Pilote - Medina"/>
      <sheetName val="Acero - Medina"/>
      <sheetName val="relleno - Medina"/>
      <sheetName val="Geotextil - Medina"/>
      <sheetName val="Excavación Mecan- zipaquira"/>
      <sheetName val="Acero A588 - Medina"/>
      <sheetName val="Acero A36 - Medina"/>
      <sheetName val="Acero - Zipaquira"/>
      <sheetName val="Excavación manual - zipaquira"/>
      <sheetName val="Solados - Zipaquira"/>
      <sheetName val="Relleno comun - Zipaquira"/>
      <sheetName val="Bases - Zipaquira"/>
      <sheetName val="Arme carrilera - Zipaquira"/>
      <sheetName val="Tirafondos - Zipaquira"/>
      <sheetName val="Clavos - Zipaquira"/>
      <sheetName val="Eclisas - Zipaquira"/>
      <sheetName val="Elastomericos - Zipaquira"/>
      <sheetName val="Traviesas - Zipaquira"/>
      <sheetName val="Riel - Zipaquira"/>
      <sheetName val="Acero A588 - zipaquira"/>
      <sheetName val="Acero A36 - zipaquira"/>
      <sheetName val="Elevaciones - Zipaquira"/>
      <sheetName val="ACTA MAYORES SAN BERNANDO"/>
      <sheetName val="ACTA MAYORES CAQUEZA"/>
      <sheetName val="ACTA MAYORES BELEN"/>
      <sheetName val="ACTA MAYORES ZIPAQUIRA"/>
      <sheetName val="ACTA MAYORES JUNCA DEF."/>
      <sheetName val="ACTA MAYORES CANT CARUP DEF."/>
      <sheetName val="aCCIDENTES_DE_1995_-_199637"/>
      <sheetName val="aCCIDENTES_DE_1995_-_1996_xls14"/>
      <sheetName val="SUB_APU3"/>
      <sheetName val="ACTA_DE_MODIFICACION__(2)3"/>
      <sheetName val="\a__aaInformación_GRUPO_4\A_MI3"/>
      <sheetName val="Datos_Básicos3"/>
      <sheetName val="_aCCIDENTES_DE_1995___1996_xl_7"/>
      <sheetName val="_aCCIDENTES_DE_1995___1996_xl_8"/>
      <sheetName val="_aCCIDENTES_DE_1995___1996_x_13"/>
      <sheetName val="_aCCIDENTES_DE_1995___1996_x_12"/>
      <sheetName val="_aCCIDENTES_DE_1995___1996_x_10"/>
      <sheetName val="LISTADO "/>
      <sheetName val="M.O."/>
      <sheetName val="_aCCIDENTES_DE_1995___1996_x_11"/>
      <sheetName val="INDICE"/>
      <sheetName val="_aCCIDENTES_DE_1995___1996_x_17"/>
      <sheetName val="_aCCIDENTES_DE_1995___1996_x_15"/>
      <sheetName val="_aCCIDENTES_DE_1995___1996_x_16"/>
      <sheetName val="CANT OBRA"/>
      <sheetName val="\Users\ANDRES FELIPE MUÑOZ\Down"/>
      <sheetName val="ESTADO VÍA-CRIT.TECNICO"/>
      <sheetName val="Hoja2"/>
      <sheetName val=" ACTA FINAL + MODIFICATORIA "/>
      <sheetName val="aCCIDENTES_DE_1995_-_199638"/>
      <sheetName val="aCCIDENTES_DE_1995_-_1996_xls15"/>
      <sheetName val="SUB_APU4"/>
      <sheetName val="ACTA_DE_MODIFICACION__(2)4"/>
      <sheetName val="\a__aaInformación_GRUPO_4\A_MI4"/>
      <sheetName val="Datos_Básicos4"/>
      <sheetName val="aCCIDENTES_DE_1995_-_199639"/>
      <sheetName val="aCCIDENTES_DE_1995_-_199640"/>
      <sheetName val="aCCIDENTES_DE_1995_-_1996_xls16"/>
      <sheetName val="SUB_APU5"/>
      <sheetName val="ACTA_DE_MODIFICACION__(2)5"/>
      <sheetName val="\a__aaInformación_GRUPO_4\A_MI5"/>
      <sheetName val="Datos_Básicos5"/>
      <sheetName val="aCCIDENTES_DE_1995_-_199641"/>
      <sheetName val="aCCIDENTES_DE_1995_-_1996_xls17"/>
      <sheetName val="SUB_APU6"/>
      <sheetName val="ACTA_DE_MODIFICACION__(2)6"/>
      <sheetName val="\a__aaInformación_GRUPO_4\A_MI6"/>
      <sheetName val="Datos_Básicos6"/>
      <sheetName val="aCCIDENTES_DE_1995_-_199642"/>
      <sheetName val="aCCIDENTES_DE_1995_-_199644"/>
      <sheetName val="aCCIDENTES_DE_1995_-_1996_xls19"/>
      <sheetName val="SUB_APU8"/>
      <sheetName val="ACTA_DE_MODIFICACION__(2)8"/>
      <sheetName val="\a__aaInformación_GRUPO_4\A_MI8"/>
      <sheetName val="Datos_Básicos8"/>
      <sheetName val="aCCIDENTES_DE_1995_-_199643"/>
      <sheetName val="aCCIDENTES_DE_1995_-_1996_xls18"/>
      <sheetName val="SUB_APU7"/>
      <sheetName val="ACTA_DE_MODIFICACION__(2)7"/>
      <sheetName val="\a__aaInformación_GRUPO_4\A_MI7"/>
      <sheetName val="Datos_Básicos7"/>
      <sheetName val="aCCIDENTES_DE_1995_-_199645"/>
      <sheetName val="aCCIDENTES_DE_1995_-_1996_xls20"/>
      <sheetName val="SUB_APU9"/>
      <sheetName val="ACTA_DE_MODIFICACION__(2)9"/>
      <sheetName val="\a__aaInformación_GRUPO_4\A_MI9"/>
      <sheetName val="Datos_Básicos9"/>
      <sheetName val="INTERVENCION"/>
      <sheetName val="CAMBIA"/>
      <sheetName val="ACTA 9 (Espacio publico)"/>
      <sheetName val="ACTA 9  (VIAS)"/>
      <sheetName val="ACTA PIPMA 9"/>
      <sheetName val="PREACTA PIPMA 8 A-B-C-D-E y F "/>
      <sheetName val="1.4 Excavaciones a mano EP "/>
      <sheetName val="SALVEDAD 9"/>
      <sheetName val="TRANSPORTES (1)"/>
      <sheetName val="TRANSPORTES (2)"/>
      <sheetName val="1.4 Excavaciones a mano VIAS"/>
      <sheetName val="1.4 EXCAV PEP BARRIO BOLIVAR"/>
      <sheetName val="1.4 EXCAV PEP FRANCISCA"/>
      <sheetName val="2.1 Demolic anden PEP BOLIVAR"/>
      <sheetName val="2.1 Demol anden PEP FRCANAS"/>
      <sheetName val="2,2 Demolicion sardinel (EP) "/>
      <sheetName val="2.5 Excavaciones"/>
      <sheetName val="2.12 demolic pep bbolivar1"/>
      <sheetName val="3.1 conformacion"/>
      <sheetName val="3,2 Base "/>
      <sheetName val="3,3 Sub base"/>
      <sheetName val="NP 54 MDC-19"/>
      <sheetName val=" 3.11 NP68 MDC19"/>
      <sheetName val="3.14 Tpte Base"/>
      <sheetName val="3,15 Tpte Sub base1"/>
      <sheetName val="NP2 MAT de mejoramiento"/>
      <sheetName val="3.16 Tpte mat  mejoramiento"/>
      <sheetName val="3.17  TPTE MDC 19"/>
      <sheetName val="NP55 TRANSPORTE MDC-19 CHR"/>
      <sheetName val="3.19 ACERO DE REFUERZO 420 (1)"/>
      <sheetName val="3.22 Acero pasajunta y anclaje"/>
      <sheetName val="4.1 RELLENO MAT. ANDEN 8"/>
      <sheetName val="4.1 rell pep frcnas"/>
      <sheetName val="4.1 rell bbolivar"/>
      <sheetName val="TRANSPORTES"/>
      <sheetName val="4.3 anden B40"/>
      <sheetName val="4.3 Anden B40 frcnas"/>
      <sheetName val="4.16A PARADERO FRANCISCANAS"/>
      <sheetName val="4.16D PARADERO B.BOLIVAR"/>
      <sheetName val=" 4.3i-4.4i-4.51i  TPTES B40 "/>
      <sheetName val=" 4.13i-4.43i-4.44i tpte bordill"/>
      <sheetName val="4.16.13.9 S.E.I DURANTA"/>
      <sheetName val="4.4 EMPRADIZACIÓN"/>
      <sheetName val="4.4 prado pep bbolivar"/>
      <sheetName val="4.4 prado pep frcnas"/>
      <sheetName val="4,41 BORDILLO A80 (EP)"/>
      <sheetName val="4,43 SARDINEL A-10"/>
      <sheetName val="4,44 SARDINEL A-170 FALTANTE"/>
      <sheetName val="5.3 SEÑAL VTCAL"/>
      <sheetName val="5.4 SEÑAL BANDERA"/>
      <sheetName val="5.6 TACHAS REFLECTIVAS"/>
      <sheetName val="8.3 Reposicion Sumidero sencill"/>
      <sheetName val="8.5 EMPALME SUMIDEROS"/>
      <sheetName val="8.7 DEMOLICION SUMIDEROS"/>
      <sheetName val="NP1 Corte Pav DISCO"/>
      <sheetName val="NP5 Demolicion losa concret"/>
      <sheetName val="N.P 05  demol losas ccto BBoliv"/>
      <sheetName val="NP30 Tuberia PVC 10&quot; sumideros"/>
      <sheetName val="NP37 Sumidero sencillo"/>
      <sheetName val="NP50 Demolicion T. Recamara"/>
      <sheetName val="NP53 SELLO DE JUNTAS MORTERO"/>
      <sheetName val="NP55 IMPRIMANTE ML"/>
      <sheetName val="NP56 IMPRIMANTE M2"/>
      <sheetName val="NP 57  VTCAL con CURVA"/>
      <sheetName val="NP60 DEMARCACION VIAL ML"/>
      <sheetName val="NP61 DEMARCACIÓN VIAL  M2"/>
      <sheetName val="_aCCIDENTES_DE_1995___1996_x_18"/>
      <sheetName val="_aCCIDENTES_DE_1995___1996_x_20"/>
      <sheetName val="_aCCIDENTES_DE_1995___1996_x_19"/>
      <sheetName val="HISTORICOS FUEL OIL EXP"/>
      <sheetName val="Paral. 1"/>
      <sheetName val="Paral. 2"/>
      <sheetName val="Paral. 3"/>
      <sheetName val="Paral.4"/>
      <sheetName val="Coloc. e Interc. Tapones"/>
      <sheetName val="Cambio de Valv."/>
      <sheetName val="Interc de Hidr."/>
      <sheetName val="Itemes Renovación"/>
      <sheetName val="Interc.tapones"/>
      <sheetName val="Interc.válv."/>
      <sheetName val="Varios."/>
      <sheetName val="MURO PR25+221-235"/>
      <sheetName val="MURO PR25+261-267"/>
      <sheetName val="MURO PR25+267-273"/>
      <sheetName val="MURO PR25+273-277"/>
      <sheetName val="MURO PR25+407,20-409,90"/>
      <sheetName val="MURO PR25+409,90-416,40"/>
      <sheetName val="MURO PR25+435-447"/>
      <sheetName val="MURO PR25+557,5-572.56I"/>
      <sheetName val="MURO PR25+572.56-576.56I"/>
      <sheetName val="MURO PR25+565-571D"/>
      <sheetName val="MURO PR25+587.5-596.5I"/>
      <sheetName val="MURO PR25+600-607,1I"/>
      <sheetName val="MURO PR25+607,1-614,1"/>
      <sheetName val="MURO PR25+725-734D"/>
      <sheetName val="MURO PR25+786-792,4D"/>
      <sheetName val="MURO PR25+980D"/>
      <sheetName val="MURO PR25+019,5-PR26+026,8D"/>
      <sheetName val="MURO PR26+026,8-032,7D"/>
      <sheetName val="MURO PR26+032,7-038,7D"/>
      <sheetName val="MURO 4  PR26+038,7-045.9D"/>
      <sheetName val="MURO PR26+059,6-066,4D"/>
      <sheetName val="MURO PR26+132,5-143,4D"/>
      <sheetName val="MURO PR26+159,25-169,38D"/>
      <sheetName val="PR26+290"/>
      <sheetName val="PR26+580-592"/>
      <sheetName val="PR26+844-850"/>
      <sheetName val="PR26+850-856"/>
      <sheetName val="PR26+856-862"/>
      <sheetName val="MURO PR26+870-874"/>
      <sheetName val="MURO PR26+874,3-882,3"/>
      <sheetName val="MURO PR27+128,6-133,33"/>
      <sheetName val="MURO PR27+133,33-139,3D"/>
      <sheetName val="MURO PR27+281.9-287.9"/>
      <sheetName val="MURO PR27+344-352,1"/>
      <sheetName val="MURO PR27+352,1-358,2"/>
      <sheetName val="MURO PR27+358,2-364"/>
      <sheetName val="MURO PR27+364-370"/>
      <sheetName val="MURO PR27+360-374D"/>
      <sheetName val="MURO PR27+388-394I"/>
      <sheetName val="MURO PR27+394-400I "/>
      <sheetName val="MURO PR27+397-404D"/>
      <sheetName val="MURO PR27+457-463D "/>
      <sheetName val="MURO PR27+480,20-488,95D "/>
      <sheetName val="MURO PR27+785-793,6"/>
      <sheetName val="MURO PR27+796,10,800D"/>
      <sheetName val="MURO PR27+819.8-829.95I"/>
      <sheetName val="MURO PR27+820-840D"/>
      <sheetName val="MURO PR27+852-864I"/>
      <sheetName val="MURO PR28+030-041D "/>
      <sheetName val="MURO PR28+060-066.08D"/>
      <sheetName val="MURO PR28+105-111,25D "/>
      <sheetName val="MURO PR28+111,25-115.75D "/>
      <sheetName val="MURO PR28+240-263I"/>
      <sheetName val="MURO PR28+295-300.10D"/>
      <sheetName val="MURO PR28+300.10-306.1D "/>
      <sheetName val="MURO PR28+306.10-312.1D "/>
      <sheetName val="MURO PR28+312.1-318D "/>
      <sheetName val="MURO PR28+318.1-324.1D"/>
      <sheetName val="MURO PR28+652.7-662.7D "/>
      <sheetName val="MURO PR28+662.7D-668.8D"/>
      <sheetName val="MURO PR28+886-892.4D "/>
      <sheetName val="MURO PR28+895-899.5"/>
      <sheetName val="PORTADA"/>
      <sheetName val="ADMINISTRATIVOS"/>
      <sheetName val="DESC MPAL Y AIU"/>
      <sheetName val="FCN"/>
      <sheetName val="CONCRETOS Y MORTEROS"/>
      <sheetName val="PROYECCIÓN DE COSTOS"/>
      <sheetName val="PROYECCIÓN DE COSTO CLASIFICADO"/>
      <sheetName val="PROYECCIÓN DE COSTO OBRA"/>
      <sheetName val="PROYECCIÓN DE AIU"/>
      <sheetName val="PROYECCIÓN DE AIU (2)"/>
      <sheetName val="PROYECCIÓN DE PAGA &amp; PMT"/>
      <sheetName val="LINEA BASE SALARIOS"/>
      <sheetName val="MAT"/>
      <sheetName val="HER"/>
      <sheetName val="PER"/>
      <sheetName val="TRANS"/>
      <sheetName val="G.G"/>
      <sheetName val="\Nuevos APU Córdoba\a  aaInform"/>
      <sheetName val="\E\Nuevos APU Córdoba\a  aaInfo"/>
      <sheetName val="\Users\JoseGabriel\Documents\Mi"/>
      <sheetName val="Tabla CONPES 3714"/>
      <sheetName val="PLAN DE INVERSION ANTICIPO"/>
      <sheetName val="inv mensual"/>
      <sheetName val="borrador flujo inv"/>
      <sheetName val="social-ambiental"/>
      <sheetName val="AU"/>
      <sheetName val="\Users\rosalym\Desktop\BALANCE "/>
      <sheetName val="propuesta economica CF"/>
      <sheetName val="AIU CF"/>
      <sheetName val="PMA"/>
      <sheetName val="PMT"/>
      <sheetName val="1.1.1"/>
      <sheetName val="1.2.1"/>
      <sheetName val="1.2.2"/>
      <sheetName val="1.2.3"/>
      <sheetName val="1.2.4"/>
      <sheetName val="1.3.1 "/>
      <sheetName val="1.3.2"/>
      <sheetName val="1.3.3"/>
      <sheetName val="1.3.4"/>
      <sheetName val="2.1.1"/>
      <sheetName val="2.1.2"/>
      <sheetName val="2.2.1"/>
      <sheetName val="2.2.2"/>
      <sheetName val="2.2.3"/>
      <sheetName val="2.2.4"/>
      <sheetName val="2.2.5"/>
      <sheetName val="CONCRETOS"/>
      <sheetName val="0. PORTADA"/>
      <sheetName val="1. FICHA INFORMATIVA"/>
      <sheetName val="PERSONAL"/>
      <sheetName val="2 y 3.  ESTADO"/>
      <sheetName val="4.  REG FOT."/>
      <sheetName val="4 reg Fot 2"/>
      <sheetName val="5.  INF. FINANCIERO"/>
      <sheetName val="6.  POLIZAS"/>
      <sheetName val="7.  BALANCE ACTIVIDADES"/>
      <sheetName val="8.  LIQUIDACION"/>
      <sheetName val="9. LISTA DE CHEQUEO"/>
      <sheetName val="GESPROY"/>
      <sheetName val="Hoja3"/>
      <sheetName val="\E\a  aaInformación GRUPO 4\A M"/>
      <sheetName val="BASE"/>
      <sheetName val="aactividad"/>
      <sheetName val="Base_Muestras"/>
      <sheetName val="Formulario_N°_4"/>
      <sheetName val="_a__aaInformación_GRUPO_4_A_MIn"/>
      <sheetName val="\\Escritorio\amv_2011\a__aaInfo"/>
      <sheetName val="[aCCIDENTES_DE_1995_-_1996_xls]"/>
      <sheetName val="\AMV___no_borrar\PRESUPUESTOS\a"/>
      <sheetName val="\I\AMV___no_borrar\PRESUPUESTOS"/>
      <sheetName val="\G\I\AMV___no_borrar\PRESUPUEST"/>
      <sheetName val="\A\a__aaInformación_GRUPO_4\A_M"/>
      <sheetName val="\G\A\a__aaInformación_GRUPO_4\A"/>
      <sheetName val="Lista_obra"/>
      <sheetName val="\Documents_and_Settings\Pedro_"/>
      <sheetName val="\I\A\a__aaInformación_GRUPO_4\A"/>
      <sheetName val="\K\a__aaInformación_GRUPO_4\A_M"/>
      <sheetName val="\I\K\a__aaInformación_GRUPO_4\A"/>
      <sheetName val="\H\a__aaInformación_GRUPO_4\A_M"/>
      <sheetName val="\I\H\a__aaInformación_GRUPO_4\A"/>
      <sheetName val="\\INTERVIALNUBE\Documents_and_S"/>
      <sheetName val="\Documents_and_Settings\jviteri"/>
      <sheetName val="\\Giovanni\administracion_vial\"/>
      <sheetName val="\MONTO_AGOTABLE_2010\a__aaInfor"/>
      <sheetName val="\Mini_HP_Enero_2015\Proyectos_i"/>
      <sheetName val="\Volumes\USB_PIOLIN\Escritorio\"/>
      <sheetName val="\\Sistemas_serv1\xx\Documents_a"/>
      <sheetName val="PR_1"/>
      <sheetName val="Ruta_01"/>
      <sheetName val="AFECTACION_01_"/>
      <sheetName val="EJECUCION_C"/>
      <sheetName val="Inf_Financiera_01"/>
      <sheetName val="RUTA_02"/>
      <sheetName val="AFECTACION_02"/>
      <sheetName val="EJECUCION_C__02"/>
      <sheetName val="INF_FINANCIERA_02"/>
      <sheetName val="RUTA_03"/>
      <sheetName val="AFECTACION_03"/>
      <sheetName val="EJECUCION_C__03"/>
      <sheetName val="INF_FINANCIERA_03"/>
      <sheetName val="RUTA_04"/>
      <sheetName val="AFECTACION_04"/>
      <sheetName val="EJECUCION_C__04"/>
      <sheetName val="INF_FINANCIERA_04"/>
      <sheetName val="RUTA_05"/>
      <sheetName val="AFECTACION_05"/>
      <sheetName val="EJECUCION_C__05"/>
      <sheetName val="INF_FINANCIERA_05"/>
      <sheetName val="RUTA_06"/>
      <sheetName val="AFECTACION_06"/>
      <sheetName val="EJECUCION_C__06"/>
      <sheetName val="INF_FINANCIERA_06"/>
      <sheetName val="RUTA_07"/>
      <sheetName val="AFECTACION_07"/>
      <sheetName val="EJECUCION_C__07"/>
      <sheetName val="INF_FINANCIERA_07"/>
      <sheetName val="RUTA_08"/>
      <sheetName val="AFECTACION_08"/>
      <sheetName val="EJECUCION_C__08"/>
      <sheetName val="INF_FINANCIERA_08"/>
      <sheetName val="RUTA_09"/>
      <sheetName val="AFECTACION_09"/>
      <sheetName val="EJECUCION_C__09"/>
      <sheetName val="INF_FINANCIERA_09"/>
      <sheetName val="RUTA_10"/>
      <sheetName val="AFECTACION_10"/>
      <sheetName val="EJECUCION_C__10"/>
      <sheetName val="INF_FINANCIERA_10"/>
      <sheetName val="RUTA_11"/>
      <sheetName val="AFECTACION_11"/>
      <sheetName val="EJECUCION_C__11"/>
      <sheetName val="INF_FINANCIERA_11"/>
      <sheetName val="Analisis_Mano_de_Obra"/>
      <sheetName val="SEÑALIZACION_CINTA"/>
      <sheetName val="TUBERIA_DESAGUE_DE_2&quot;"/>
      <sheetName val="TUBERIA__DE_SUCCIÓN_DE_2"/>
      <sheetName val="TUBERIA_DE_PRESIÓN_1_1-2_RDE21"/>
      <sheetName val="TUBERIA_DE_1_1-2"/>
      <sheetName val="CODO_DE_1_1_2&quot;X90°"/>
      <sheetName val="VALBULA_DE_PASO_DE_2&quot;"/>
      <sheetName val="VALBULA_DE_CIERRE_DE_1_1_2&quot;_"/>
      <sheetName val="TANQUE_HIDROACUMULADOR"/>
      <sheetName val="ELECTROBOMBAS_CENTRIFUGAS"/>
      <sheetName val="LOSA_SUPERIOR_DEL_TANQUE_"/>
      <sheetName val="PAREDES_DEL_TANQUE"/>
      <sheetName val="LOSA_DE_FONDO_DEL_TANQUE"/>
      <sheetName val="SOLADO_DE_LIMP__2500_PSI"/>
      <sheetName val="CUPULAS_TRAG_4X3"/>
      <sheetName val="SALIDA_SONIDO"/>
      <sheetName val="CANAL_EN_LAMINA_GALV"/>
      <sheetName val="CUBIERTA_LUXALON"/>
      <sheetName val="TENDIDO_DE_CABLE_No_8_"/>
      <sheetName val="VAR__COBRE_2_44X5-8"/>
      <sheetName val="CAJA_EN_MAMPOSTERÍA"/>
      <sheetName val="CAJA_DE_PASO_METÁLICA"/>
      <sheetName val="BAJANTE_ACOM__ELECTRICA_1&quot;"/>
      <sheetName val="SISTEMA_DE_TIERRA_Y_MALLA"/>
      <sheetName val="CERTIFICADO_DE_RECIBO"/>
      <sheetName val="TRAMITE_APROBAR"/>
      <sheetName val="APLIQUE_DE_25W"/>
      <sheetName val="LUMINARIA_FLUORESCENTE_DE_2X32W"/>
      <sheetName val="LÁMPARA_METAL_HALIDE_250W"/>
      <sheetName val="DUCTO_PVC_DE_3&quot;"/>
      <sheetName val="DUCTO_PVC_DE_1&quot;"/>
      <sheetName val="TENDIDO_DE_ACOMETIDA_BIFÁSICA"/>
      <sheetName val="TELERRUPTOR_BIPOLAR_DE_16_AM"/>
      <sheetName val="TABLERO_MINIPRAGMA_DE_12_C"/>
      <sheetName val="AUTOMÁTICO_INDUSTRIAL"/>
      <sheetName val="AUTOMÁTICO_TIPO_RIEL_2"/>
      <sheetName val="AUTOMÁTICO_TIPO_RIEL_1"/>
      <sheetName val="SALIDA_PARA_PULSADOR"/>
      <sheetName val="SALIDA_TOMA_MONOFACISA_10"/>
      <sheetName val="SALIDA_TOMA_MONOFASICA_12"/>
      <sheetName val="SALIDA_PARA_APLIQUE"/>
      <sheetName val="SALIDA_LAMPARA_FLUORESCENTE"/>
      <sheetName val="DERIVACION_DE_LUMINARIA"/>
      <sheetName val="SALIDA_PARA_LÁMPARA_METAL"/>
      <sheetName val="Transformador_25_KVA"/>
      <sheetName val="Acometida_Subt_Baja_Tensión"/>
      <sheetName val="Puesta_a_Tierra"/>
      <sheetName val="Tablero_Bifasico_24_Circuitos"/>
      <sheetName val="Salida_Luminaria_Cerrada"/>
      <sheetName val="Salida_Toma_120_V"/>
      <sheetName val="Salida_Toma_220_V"/>
      <sheetName val="Tendido_Alumbrado_Publico"/>
      <sheetName val="Ducto_Tuberia_Conduit_PVC_3_-4"/>
      <sheetName val="Sumin_e_Inst_luminaria_Brika"/>
      <sheetName val="Sumin_e_Inst_luminaria_Cerrada"/>
      <sheetName val="Sumin_e_Inst_Poste_ITO"/>
      <sheetName val="Sumin_y_mont_Caja_metal"/>
      <sheetName val="Sardinel_prefabricado_Tipo_A"/>
      <sheetName val="LIMPIEZA_Y_DESCAPOTE"/>
      <sheetName val="LOCALIZACIÓN_Y_REPLANTEO"/>
      <sheetName val="DEMOLICON_DE_MUROS"/>
      <sheetName val="EXCAVACION_MANUAL"/>
      <sheetName val="Demolicion_de_Graderias_Exist"/>
      <sheetName val="RELLENO_BASE_GRANULAR"/>
      <sheetName val="RELLENO_TIERRA_NEGRA"/>
      <sheetName val="CONCRETO_DE_LIMPIEZA"/>
      <sheetName val="VIGA_DE_CIMIENTO"/>
      <sheetName val="VIGA_AEREA"/>
      <sheetName val="CERCHAS_CELOSIA"/>
      <sheetName val="Sum_e_Inst_de_Medidor"/>
      <sheetName val="Sum_e_Inst_de_lavamanos_de_empo"/>
      <sheetName val="Muros_divisorios_bloque_No__4"/>
      <sheetName val="Pañete_sobre_muros"/>
      <sheetName val="Pintura_tipo_koraza"/>
      <sheetName val="Ceramica_30x30,_incluye_win_"/>
      <sheetName val="Granito_Pulido"/>
      <sheetName val="Bordillos_ducha_ceram_"/>
      <sheetName val="poceta_de_aseo_en_granito"/>
      <sheetName val="Alistado_de_piso_mortero_imp_"/>
      <sheetName val="Piso_en_baldosa_de_granito"/>
      <sheetName val="media_caña_en_granito"/>
      <sheetName val="Alfajia_a_la_vista"/>
      <sheetName val="Tubería_PVCS_2&quot;_"/>
      <sheetName val="Tuberia_aguas_lluvias_bajante"/>
      <sheetName val="Tuberia_PVC_aguas_lluvias_3&quot;"/>
      <sheetName val="Puntos_Hidráulicos_1_2&quot;_"/>
      <sheetName val="tuberia_pvc_ag_lluvia_4&quot;"/>
      <sheetName val="tuberia_pvc_corrugada_6&quot;_"/>
      <sheetName val="tuberia_pvc_corrugada_8&quot;_"/>
      <sheetName val="Tubería_PVC_6&quot;_Tipo_Fort"/>
      <sheetName val="FILTRO_DRENAJE_4&quot;"/>
      <sheetName val="FILTRO_DRENAJE_6&quot;"/>
      <sheetName val="FILTRO_DRENAJE_8&quot;"/>
      <sheetName val="Tubería_PVC_4&quot;_corrugada_AN"/>
      <sheetName val="Tuberia_PVC_6&quot;_Corrugada_AN"/>
      <sheetName val="Tuberia_PVC_8&quot;_Corrugada_AN"/>
      <sheetName val="Tubería_PVC_3&quot;_sanitaria"/>
      <sheetName val="Tubería_PVC_4&quot;_sanitaria"/>
      <sheetName val="Registro_RW_de_1&quot;"/>
      <sheetName val="Registro_RW_de_1_1_2&quot;"/>
      <sheetName val="Válvula_de_corte_tipo_RW_3_,4&quot;_"/>
      <sheetName val="Sum_e_inst__lavamanos_de_colg"/>
      <sheetName val="Sum_e_inst__lavaplatos"/>
      <sheetName val="Tubería_PVC_san_2&quot;_"/>
      <sheetName val="Puntos_Sanitarios_2&quot;_"/>
      <sheetName val="Puntos_Sanitarios_4&quot;__"/>
      <sheetName val="TUBERIA_PVC_V_D__3&quot;_"/>
      <sheetName val="TUBERIA_PVC_VD_4&quot;"/>
      <sheetName val="TUBERIA_PVC_V_D__3&quot;_A__LL"/>
      <sheetName val="TERMINAL_DE_VENTILACIÓN_D__3&quot;_"/>
      <sheetName val="TUBERIA_PVCP_1_1-_2&quot;_"/>
      <sheetName val="TUBERIA_PVC_P_D__1-_2&quot;"/>
      <sheetName val="Tuberioa_PVC_3-_4&quot;_"/>
      <sheetName val="TUBERIA_PVC_P_D__1&quot;"/>
      <sheetName val="TUBERIA_PVC_P_D__1_1-2&quot;"/>
      <sheetName val="CAJA_PLASTICA_PARA_VALVULAS_"/>
      <sheetName val="Sum__e_inst__Inodoro_tanque"/>
      <sheetName val="Sum__e_inst__orinal_de_llave"/>
      <sheetName val="Sum__e_inst__ducha"/>
      <sheetName val="Sum__e_inst__sanitario_niño"/>
      <sheetName val="Canal_en_lamina_galv_cal_20"/>
      <sheetName val="Ventana_con_marco_lam_"/>
      <sheetName val="Ventana_con_marco_corrediza"/>
      <sheetName val="Puerta_doble_con_marco"/>
      <sheetName val="Puerta_division_baño_1,12x1,60"/>
      <sheetName val="Puerta_division_baño_60x1,60"/>
      <sheetName val="Puerta_con_marco_entamborada"/>
      <sheetName val="Espejo_en_cristal_4_mm"/>
      <sheetName val="Espejo_en_cristal_4_mm_con_marc"/>
      <sheetName val="Excavación_a_maquina"/>
      <sheetName val="Cerramiento_exterior"/>
      <sheetName val="\Users\USUARIO\Downloads\a__aaI"/>
      <sheetName val="SEGUIM_Y_REPROG_MES_1_(2)"/>
      <sheetName val="Conceptos_básicos"/>
      <sheetName val="Introducción_a_las_funciones"/>
      <sheetName val="MIN_y_MAX"/>
      <sheetName val="Fecha_y_hora"/>
      <sheetName val="Unir_texto_y_números"/>
      <sheetName val="Instrucciones_SI"/>
      <sheetName val="Funciones_condicionales"/>
      <sheetName val="Asistente_para_funciones"/>
      <sheetName val="Errores_de_fórmula"/>
      <sheetName val="Obtener_más_información"/>
      <sheetName val="Hoja1_(2)"/>
      <sheetName val="Hoja1_(3)"/>
      <sheetName val="AC2-AG96"/>
      <sheetName val="COSTOS UNITARIOS"/>
      <sheetName val="CA-2909"/>
      <sheetName val="\\Produccion\archivos de domin"/>
      <sheetName val="200.1"/>
      <sheetName val="200.2"/>
      <sheetName val="201.7"/>
      <sheetName val="201.15"/>
      <sheetName val="210.2.1"/>
      <sheetName val="210.1.1"/>
      <sheetName val="210.2.2"/>
      <sheetName val="211.1"/>
      <sheetName val="320.2A"/>
      <sheetName val="330.2A"/>
      <sheetName val="320.1B"/>
      <sheetName val="320.2B"/>
      <sheetName val="330.1B"/>
      <sheetName val="330.1A"/>
      <sheetName val="330.2B"/>
      <sheetName val="450.9.1P"/>
      <sheetName val="450.2.2P"/>
      <sheetName val="450.9.2P"/>
      <sheetName val="460.1P"/>
      <sheetName val="465.1"/>
      <sheetName val="600.2"/>
      <sheetName val="600.4"/>
      <sheetName val="610.1.1P"/>
      <sheetName val="673.2"/>
      <sheetName val="630.3A"/>
      <sheetName val="630.4A"/>
      <sheetName val="630.6A"/>
      <sheetName val="640.1B"/>
      <sheetName val="660.3B"/>
      <sheetName val="661.1B"/>
      <sheetName val="671.1B"/>
      <sheetName val="673.1B"/>
      <sheetName val="681.1B"/>
      <sheetName val="600.1"/>
      <sheetName val="2p"/>
      <sheetName val="3p"/>
      <sheetName val="4p"/>
      <sheetName val="5p"/>
      <sheetName val="7p"/>
      <sheetName val="800.2"/>
      <sheetName val="900.2"/>
      <sheetName val="900.3"/>
      <sheetName val="DATOS PEAJE INVIAS"/>
      <sheetName val="DATOS PEAJE REGENCY"/>
      <sheetName val="Variable IPC"/>
      <sheetName val="GENERALIDADES"/>
      <sheetName val="analisis costo horario"/>
      <sheetName val="Lista Base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PALET DEL 21 FEB AL 5 MARZ"/>
      <sheetName val="COSTOS"/>
      <sheetName val="EVA"/>
      <sheetName val="AIU"/>
      <sheetName val="GENERAL"/>
      <sheetName val="Hoja6"/>
      <sheetName val="RESUMEN"/>
      <sheetName val="201.16"/>
      <sheetName val="220.1"/>
      <sheetName val="221,1"/>
      <sheetName val="221,1p"/>
      <sheetName val="230,1P"/>
      <sheetName val="320.1"/>
      <sheetName val="420,2"/>
      <sheetName val="420.2"/>
      <sheetName val="421.1 "/>
      <sheetName val="600.2.3"/>
      <sheetName val="630.1"/>
      <sheetName val="610.1"/>
      <sheetName val="630.3"/>
      <sheetName val="630.3 (2)"/>
      <sheetName val="630.4"/>
      <sheetName val="630.4P"/>
      <sheetName val="630.6"/>
      <sheetName val="641.1"/>
      <sheetName val="630.7"/>
      <sheetName val="632.1P"/>
      <sheetName val="632.2P "/>
      <sheetName val="632.3P  "/>
      <sheetName val="640.1"/>
      <sheetName val="661.1"/>
      <sheetName val="642 "/>
      <sheetName val="663,1P"/>
      <sheetName val="671.1"/>
      <sheetName val="671.1 (2)"/>
      <sheetName val="673.1"/>
      <sheetName val="673.2 (2)"/>
      <sheetName val="810.2"/>
      <sheetName val="700.1"/>
      <sheetName val="730.1"/>
      <sheetName val="450.3P "/>
      <sheetName val="340P "/>
      <sheetName val="220.1P"/>
      <sheetName val="2001,1p"/>
      <sheetName val="200,1,2p"/>
      <sheetName val="200,1,3p "/>
      <sheetName val="200,1,4p  "/>
      <sheetName val="220.1P (2)"/>
      <sheetName val="630.4.2P"/>
      <sheetName val="630.4.2P (2)"/>
      <sheetName val="630.4.3P"/>
      <sheetName val="600.1P"/>
      <sheetName val="663"/>
      <sheetName val="690,1p"/>
      <sheetName val="460,1P"/>
      <sheetName val="642"/>
      <sheetName val="730.2"/>
      <sheetName val="740.1"/>
      <sheetName val="900.2 (1)"/>
      <sheetName val="621.1.2"/>
      <sheetName val="683.4P"/>
      <sheetName val="221.1"/>
      <sheetName val="683.1P"/>
      <sheetName val="3P "/>
      <sheetName val="683.3P"/>
      <sheetName val="673.1P"/>
      <sheetName val="PNP 4.7"/>
      <sheetName val="201,7p"/>
      <sheetName val="TRIPLE"/>
      <sheetName val="673.2P "/>
      <sheetName val="623.1P"/>
      <sheetName val="621.1.3"/>
      <sheetName val="674.2"/>
      <sheetName val="220.2P"/>
      <sheetName val="683.4P "/>
      <sheetName val="683.3P (2)"/>
      <sheetName val="683.4P  (2)"/>
      <sheetName val="683.5P  "/>
      <sheetName val="Hoja5"/>
      <sheetName val="642.2P"/>
      <sheetName val="641,1"/>
      <sheetName val="Hoja4"/>
      <sheetName val="INT 17"/>
      <sheetName val="INT 18"/>
      <sheetName val="Main"/>
      <sheetName val="CorpTax"/>
      <sheetName val="PAGOS"/>
      <sheetName val="articulos"/>
      <sheetName val="ESTADO RED"/>
      <sheetName val="CARRETERAS"/>
      <sheetName val="GENERALIDADES "/>
      <sheetName val="MATERIAL"/>
      <sheetName val="ANALISIS RESUMIDOS"/>
      <sheetName val="Program"/>
      <sheetName val="_a__aaInformación_GRUPO_4_A_MI1"/>
      <sheetName val="_a__aaInformación_GRUPO_4_A_MI2"/>
      <sheetName val="_AMV _ no borrar_PRESUPUESTOS_a"/>
      <sheetName val="_I_AMV _ no borrar_PRESUPUESTOS"/>
      <sheetName val="_G_I_AMV _ no borrar_PRESUPUEST"/>
      <sheetName val="_A_a  aaInformación GRUPO 4_A M"/>
      <sheetName val="_G_A_a  aaInformación GRUPO 4_A"/>
      <sheetName val="_K_a  aaInformación GRUPO 4_A M"/>
      <sheetName val="_E_a  aaInformación GRUPO 4_A M"/>
      <sheetName val="__Escritorio_amv 2011_a  aaInfo"/>
      <sheetName val="_Users_avargase_AppData_Local_M"/>
      <sheetName val="__Giovanni_administracion vial_"/>
      <sheetName val="_MONTO AGOTABLE 2010_a  aaInfor"/>
      <sheetName val="\\Gabrielaapabone\d copias\a  a"/>
      <sheetName val="8_Aparato"/>
      <sheetName val="2_3_Cimentación_Est.Met"/>
      <sheetName val="9_Cubierta"/>
      <sheetName val="12_Elect_GA"/>
      <sheetName val="6_Hidro (2)"/>
      <sheetName val="6_Hidro"/>
      <sheetName val="4_Mampost"/>
      <sheetName val="11_Pintura_13"/>
      <sheetName val="5_Pisos"/>
      <sheetName val="7_Enchapes"/>
      <sheetName val="Equipo_Trans "/>
      <sheetName val="ESTADO_VÍA-CRIT_TECNICO"/>
      <sheetName val="\Users\LENOVO\Downloads\a  aaIn"/>
      <sheetName val="\C\A\a  aaInformación GRUPO 4\A"/>
      <sheetName val="\E\Documents and Settings\Pe"/>
      <sheetName val="\C\E\Documents and Setting"/>
      <sheetName val="\G\a  aaInformación GRUPO 4\A M"/>
      <sheetName val="\C\G\a  aaInformación GRUPO 4\A"/>
      <sheetName val="\C\K\a  aaInformación GRUPO 4\A"/>
      <sheetName val="\C\E\a  aaInformación GRUPO 4\A"/>
      <sheetName val="_aCCIDENTES_DE_1995___1996_x_27"/>
      <sheetName val="_aCCIDENTES_DE_1995___1996_x_21"/>
      <sheetName val="_aCCIDENTES_DE_1995___1996_x_24"/>
      <sheetName val="_aCCIDENTES_DE_1995___1996_x_22"/>
      <sheetName val="_aCCIDENTES_DE_1995___1996_x_23"/>
      <sheetName val="_aCCIDENTES_DE_1995___1996_x_25"/>
      <sheetName val="_aCCIDENTES_DE_1995___1996_x_26"/>
      <sheetName val="_aCCIDENTES_DE_1995___1996_x_33"/>
      <sheetName val="_aCCIDENTES_DE_1995___1996_x_28"/>
      <sheetName val="_aCCIDENTES_DE_1995___1996_x_29"/>
      <sheetName val="_aCCIDENTES_DE_1995___1996_x_30"/>
      <sheetName val="_aCCIDENTES_DE_1995___1996_x_31"/>
      <sheetName val="_aCCIDENTES_DE_1995___1996_x_32"/>
      <sheetName val="_aCCIDENTES_DE_1995___1996_x_34"/>
      <sheetName val="Base_Muestras1"/>
      <sheetName val="Formulario_N°_41"/>
      <sheetName val="\\Giovanni\administracion_vial1"/>
      <sheetName val="\MONTO_AGOTABLE_2010\a__aaInfo1"/>
      <sheetName val="\AMV___no_borrar\PRESUPUESTOS\1"/>
      <sheetName val="\I\AMV___no_borrar\PRESUPUESTO1"/>
      <sheetName val="\G\I\AMV___no_borrar\PRESUPUES1"/>
      <sheetName val="\A\a__aaInformación_GRUPO_4\A_1"/>
      <sheetName val="\G\A\a__aaInformación_GRUPO_4\1"/>
      <sheetName val="\I\A\a__aaInformación_GRUPO_4\1"/>
      <sheetName val="\K\a__aaInformación_GRUPO_4\A_1"/>
      <sheetName val="\I\K\a__aaInformación_GRUPO_4\1"/>
      <sheetName val="\H\a__aaInformación_GRUPO_4\A_1"/>
      <sheetName val="\I\H\a__aaInformación_GRUPO_4\1"/>
      <sheetName val="\\INTERVIALNUBE\Documents_and_1"/>
      <sheetName val="[aCCIDENTES_DE_1995_-_1996_xls1"/>
      <sheetName val="\\Escritorio\amv_2011\a__aaInf1"/>
      <sheetName val="Lista_obra1"/>
      <sheetName val="\Documents_and_Settings\Pedro_1"/>
      <sheetName val="\Documents_and_Settings\jviter1"/>
      <sheetName val="\\Sistemas_serv1\xx\Documents_1"/>
      <sheetName val="\Mini_HP_Enero_2015\Proyectos_1"/>
      <sheetName val="\Volumes\USB_PIOLIN\Escritorio1"/>
      <sheetName val="Analisis_Mano_de_Obra1"/>
      <sheetName val="SEÑALIZACION_CINTA1"/>
      <sheetName val="TUBERIA_DESAGUE_DE_2&quot;1"/>
      <sheetName val="TUBERIA__DE_SUCCIÓN_DE_21"/>
      <sheetName val="TUBERIA_DE_PRESIÓN_1_1-2_RDE211"/>
      <sheetName val="TUBERIA_DE_1_1-21"/>
      <sheetName val="CODO_DE_1_1_2&quot;X90°1"/>
      <sheetName val="VALBULA_DE_PASO_DE_2&quot;1"/>
      <sheetName val="VALBULA_DE_CIERRE_DE_1_1_2&quot;_1"/>
      <sheetName val="TANQUE_HIDROACUMULADOR1"/>
      <sheetName val="ELECTROBOMBAS_CENTRIFUGAS1"/>
      <sheetName val="LOSA_SUPERIOR_DEL_TANQUE_1"/>
      <sheetName val="PAREDES_DEL_TANQUE1"/>
      <sheetName val="LOSA_DE_FONDO_DEL_TANQUE1"/>
      <sheetName val="SOLADO_DE_LIMP__2500_PSI1"/>
      <sheetName val="CUPULAS_TRAG_4X31"/>
      <sheetName val="SALIDA_SONIDO1"/>
      <sheetName val="CANAL_EN_LAMINA_GALV1"/>
      <sheetName val="CUBIERTA_LUXALON1"/>
      <sheetName val="TENDIDO_DE_CABLE_No_8_1"/>
      <sheetName val="VAR__COBRE_2_44X5-81"/>
      <sheetName val="CAJA_EN_MAMPOSTERÍA1"/>
      <sheetName val="CAJA_DE_PASO_METÁLICA1"/>
      <sheetName val="BAJANTE_ACOM__ELECTRICA_1&quot;1"/>
      <sheetName val="SISTEMA_DE_TIERRA_Y_MALLA1"/>
      <sheetName val="CERTIFICADO_DE_RECIBO1"/>
      <sheetName val="TRAMITE_APROBAR1"/>
      <sheetName val="APLIQUE_DE_25W1"/>
      <sheetName val="LUMINARIA_FLUORESCENTE_DE_2X321"/>
      <sheetName val="LÁMPARA_METAL_HALIDE_250W1"/>
      <sheetName val="DUCTO_PVC_DE_3&quot;1"/>
      <sheetName val="DUCTO_PVC_DE_1&quot;1"/>
      <sheetName val="TENDIDO_DE_ACOMETIDA_BIFÁSICA1"/>
      <sheetName val="TELERRUPTOR_BIPOLAR_DE_16_AM1"/>
      <sheetName val="TABLERO_MINIPRAGMA_DE_12_C1"/>
      <sheetName val="AUTOMÁTICO_INDUSTRIAL1"/>
      <sheetName val="AUTOMÁTICO_TIPO_RIEL_21"/>
      <sheetName val="AUTOMÁTICO_TIPO_RIEL_11"/>
      <sheetName val="SALIDA_PARA_PULSADOR1"/>
      <sheetName val="SALIDA_TOMA_MONOFACISA_101"/>
      <sheetName val="SALIDA_TOMA_MONOFASICA_121"/>
      <sheetName val="SALIDA_PARA_APLIQUE1"/>
      <sheetName val="SALIDA_LAMPARA_FLUORESCENTE1"/>
      <sheetName val="DERIVACION_DE_LUMINARIA1"/>
      <sheetName val="SALIDA_PARA_LÁMPARA_METAL1"/>
      <sheetName val="Transformador_25_KVA1"/>
      <sheetName val="Acometida_Subt_Baja_Tensión1"/>
      <sheetName val="Puesta_a_Tierra1"/>
      <sheetName val="Tablero_Bifasico_24_Circuitos1"/>
      <sheetName val="Salida_Luminaria_Cerrada1"/>
      <sheetName val="Salida_Toma_120_V1"/>
      <sheetName val="Salida_Toma_220_V1"/>
      <sheetName val="Tendido_Alumbrado_Publico1"/>
      <sheetName val="Ducto_Tuberia_Conduit_PVC_3_-41"/>
      <sheetName val="Sumin_e_Inst_luminaria_Brika1"/>
      <sheetName val="Sumin_e_Inst_luminaria_Cerrada1"/>
      <sheetName val="Sumin_e_Inst_Poste_ITO1"/>
      <sheetName val="Sumin_y_mont_Caja_metal1"/>
      <sheetName val="Sardinel_prefabricado_Tipo_A1"/>
      <sheetName val="LIMPIEZA_Y_DESCAPOTE1"/>
      <sheetName val="LOCALIZACIÓN_Y_REPLANTEO1"/>
      <sheetName val="DEMOLICON_DE_MUROS1"/>
      <sheetName val="EXCAVACION_MANUAL1"/>
      <sheetName val="Demolicion_de_Graderias_Exist1"/>
      <sheetName val="RELLENO_BASE_GRANULAR1"/>
      <sheetName val="RELLENO_TIERRA_NEGRA1"/>
      <sheetName val="CONCRETO_DE_LIMPIEZA1"/>
      <sheetName val="VIGA_DE_CIMIENTO1"/>
      <sheetName val="VIGA_AEREA1"/>
      <sheetName val="CERCHAS_CELOSIA1"/>
      <sheetName val="Sum_e_Inst_de_Medidor1"/>
      <sheetName val="Sum_e_Inst_de_lavamanos_de_emp1"/>
      <sheetName val="Muros_divisorios_bloque_No__41"/>
      <sheetName val="Pañete_sobre_muros1"/>
      <sheetName val="Pintura_tipo_koraza1"/>
      <sheetName val="Ceramica_30x30,_incluye_win_1"/>
      <sheetName val="Granito_Pulido1"/>
      <sheetName val="Bordillos_ducha_ceram_1"/>
      <sheetName val="poceta_de_aseo_en_granito1"/>
      <sheetName val="Alistado_de_piso_mortero_imp_1"/>
      <sheetName val="Piso_en_baldosa_de_granito1"/>
      <sheetName val="media_caña_en_granito1"/>
      <sheetName val="Alfajia_a_la_vista1"/>
      <sheetName val="Tubería_PVCS_2&quot;_1"/>
      <sheetName val="Tuberia_aguas_lluvias_bajante1"/>
      <sheetName val="Tuberia_PVC_aguas_lluvias_3&quot;1"/>
      <sheetName val="Puntos_Hidráulicos_1_2&quot;_1"/>
      <sheetName val="tuberia_pvc_ag_lluvia_4&quot;1"/>
      <sheetName val="tuberia_pvc_corrugada_6&quot;_1"/>
      <sheetName val="tuberia_pvc_corrugada_8&quot;_1"/>
      <sheetName val="Tubería_PVC_6&quot;_Tipo_Fort1"/>
      <sheetName val="FILTRO_DRENAJE_4&quot;1"/>
      <sheetName val="FILTRO_DRENAJE_6&quot;1"/>
      <sheetName val="FILTRO_DRENAJE_8&quot;1"/>
      <sheetName val="Tubería_PVC_4&quot;_corrugada_AN1"/>
      <sheetName val="Tuberia_PVC_6&quot;_Corrugada_AN1"/>
      <sheetName val="Tuberia_PVC_8&quot;_Corrugada_AN1"/>
      <sheetName val="Tubería_PVC_3&quot;_sanitaria1"/>
      <sheetName val="Tubería_PVC_4&quot;_sanitaria1"/>
      <sheetName val="Registro_RW_de_1&quot;1"/>
      <sheetName val="Registro_RW_de_1_1_2&quot;1"/>
      <sheetName val="Válvula_de_corte_tipo_RW_3_,4&quot;1"/>
      <sheetName val="Sum_e_inst__lavamanos_de_colg1"/>
      <sheetName val="Sum_e_inst__lavaplatos1"/>
      <sheetName val="Tubería_PVC_san_2&quot;_1"/>
      <sheetName val="Puntos_Sanitarios_2&quot;_1"/>
      <sheetName val="Puntos_Sanitarios_4&quot;__1"/>
      <sheetName val="TUBERIA_PVC_V_D__3&quot;_1"/>
      <sheetName val="TUBERIA_PVC_VD_4&quot;1"/>
      <sheetName val="TUBERIA_PVC_V_D__3&quot;_A__LL1"/>
      <sheetName val="TERMINAL_DE_VENTILACIÓN_D__3&quot;_1"/>
      <sheetName val="TUBERIA_PVCP_1_1-_2&quot;_1"/>
      <sheetName val="TUBERIA_PVC_P_D__1-_2&quot;1"/>
      <sheetName val="Tuberioa_PVC_3-_4&quot;_1"/>
      <sheetName val="TUBERIA_PVC_P_D__1&quot;1"/>
      <sheetName val="TUBERIA_PVC_P_D__1_1-2&quot;1"/>
      <sheetName val="CAJA_PLASTICA_PARA_VALVULAS_1"/>
      <sheetName val="Sum__e_inst__Inodoro_tanque1"/>
      <sheetName val="Sum__e_inst__orinal_de_llave1"/>
      <sheetName val="Sum__e_inst__ducha1"/>
      <sheetName val="Sum__e_inst__sanitario_niño1"/>
      <sheetName val="Canal_en_lamina_galv_cal_201"/>
      <sheetName val="Ventana_con_marco_lam_1"/>
      <sheetName val="Ventana_con_marco_corrediza1"/>
      <sheetName val="Puerta_doble_con_marco1"/>
      <sheetName val="Puerta_division_baño_1,12x1,601"/>
      <sheetName val="Puerta_division_baño_60x1,601"/>
      <sheetName val="Puerta_con_marco_entamborada1"/>
      <sheetName val="Espejo_en_cristal_4_mm1"/>
      <sheetName val="Espejo_en_cristal_4_mm_con_mar1"/>
      <sheetName val="Excavación_a_maquina1"/>
      <sheetName val="Cerramiento_exterior1"/>
      <sheetName val="PR_11"/>
      <sheetName val="Ruta_011"/>
      <sheetName val="AFECTACION_01_1"/>
      <sheetName val="EJECUCION_C1"/>
      <sheetName val="Inf_Financiera_011"/>
      <sheetName val="RUTA_021"/>
      <sheetName val="AFECTACION_021"/>
      <sheetName val="EJECUCION_C__021"/>
      <sheetName val="INF_FINANCIERA_021"/>
      <sheetName val="RUTA_031"/>
      <sheetName val="AFECTACION_031"/>
      <sheetName val="EJECUCION_C__031"/>
      <sheetName val="INF_FINANCIERA_031"/>
      <sheetName val="RUTA_041"/>
      <sheetName val="AFECTACION_041"/>
      <sheetName val="EJECUCION_C__041"/>
      <sheetName val="INF_FINANCIERA_041"/>
      <sheetName val="RUTA_051"/>
      <sheetName val="AFECTACION_051"/>
      <sheetName val="EJECUCION_C__051"/>
      <sheetName val="INF_FINANCIERA_051"/>
      <sheetName val="RUTA_061"/>
      <sheetName val="AFECTACION_061"/>
      <sheetName val="EJECUCION_C__061"/>
      <sheetName val="INF_FINANCIERA_061"/>
      <sheetName val="RUTA_071"/>
      <sheetName val="AFECTACION_071"/>
      <sheetName val="EJECUCION_C__071"/>
      <sheetName val="INF_FINANCIERA_071"/>
      <sheetName val="RUTA_081"/>
      <sheetName val="AFECTACION_081"/>
      <sheetName val="EJECUCION_C__081"/>
      <sheetName val="INF_FINANCIERA_081"/>
      <sheetName val="RUTA_091"/>
      <sheetName val="AFECTACION_091"/>
      <sheetName val="EJECUCION_C__091"/>
      <sheetName val="INF_FINANCIERA_091"/>
      <sheetName val="RUTA_101"/>
      <sheetName val="AFECTACION_101"/>
      <sheetName val="EJECUCION_C__101"/>
      <sheetName val="INF_FINANCIERA_101"/>
      <sheetName val="RUTA_111"/>
      <sheetName val="AFECTACION_111"/>
      <sheetName val="EJECUCION_C__111"/>
      <sheetName val="INF_FINANCIERA_111"/>
      <sheetName val="\Users\USUARIO\Downloads\a__aa1"/>
      <sheetName val="SEGUIM_Y_REPROG_MES_1_(2)1"/>
      <sheetName val="Conceptos_básicos1"/>
      <sheetName val="Introducción_a_las_funciones1"/>
      <sheetName val="MIN_y_MAX1"/>
      <sheetName val="Fecha_y_hora1"/>
      <sheetName val="Unir_texto_y_números1"/>
      <sheetName val="Instrucciones_SI1"/>
      <sheetName val="Funciones_condicionales1"/>
      <sheetName val="Asistente_para_funciones1"/>
      <sheetName val="Errores_de_fórmula1"/>
      <sheetName val="Obtener_más_información1"/>
      <sheetName val="Hoja1_(2)1"/>
      <sheetName val="Hoja1_(3)1"/>
      <sheetName val="Base_Muestras2"/>
      <sheetName val="Formulario_N°_42"/>
      <sheetName val="[aCCIDENTES_DE_1995_-_1996_xls2"/>
      <sheetName val="\\Escritorio\amv_2011\a__aaInf2"/>
      <sheetName val="\\Giovanni\administracion_vial2"/>
      <sheetName val="\MONTO_AGOTABLE_2010\a__aaInfo2"/>
      <sheetName val="\AMV___no_borrar\PRESUPUESTOS\2"/>
      <sheetName val="\I\AMV___no_borrar\PRESUPUESTO2"/>
      <sheetName val="\G\I\AMV___no_borrar\PRESUPUES2"/>
      <sheetName val="\A\a__aaInformación_GRUPO_4\A_2"/>
      <sheetName val="\G\A\a__aaInformación_GRUPO_4\2"/>
      <sheetName val="\I\A\a__aaInformación_GRUPO_4\2"/>
      <sheetName val="\K\a__aaInformación_GRUPO_4\A_2"/>
      <sheetName val="\I\K\a__aaInformación_GRUPO_4\2"/>
      <sheetName val="\H\a__aaInformación_GRUPO_4\A_2"/>
      <sheetName val="\I\H\a__aaInformación_GRUPO_4\2"/>
      <sheetName val="\\INTERVIALNUBE\Documents_and_2"/>
      <sheetName val="\Documents_and_Settings\Pedro_2"/>
      <sheetName val="\Documents_and_Settings\jviter2"/>
      <sheetName val="Conceptos_básicos2"/>
      <sheetName val="Introducción_a_las_funciones2"/>
      <sheetName val="MIN_y_MAX2"/>
      <sheetName val="Fecha_y_hora2"/>
      <sheetName val="Unir_texto_y_números2"/>
      <sheetName val="Instrucciones_SI2"/>
      <sheetName val="Funciones_condicionales2"/>
      <sheetName val="Asistente_para_funciones2"/>
      <sheetName val="Errores_de_fórmula2"/>
      <sheetName val="Obtener_más_información2"/>
      <sheetName val="\Mini_HP_Enero_2015\Proyectos_2"/>
      <sheetName val="\Volumes\USB_PIOLIN\Escritorio2"/>
      <sheetName val="Lista_obra2"/>
      <sheetName val="\\Sistemas_serv1\xx\Documents_2"/>
      <sheetName val="PR_12"/>
      <sheetName val="Ruta_012"/>
      <sheetName val="AFECTACION_01_2"/>
      <sheetName val="EJECUCION_C2"/>
      <sheetName val="Inf_Financiera_012"/>
      <sheetName val="RUTA_022"/>
      <sheetName val="AFECTACION_022"/>
      <sheetName val="EJECUCION_C__022"/>
      <sheetName val="INF_FINANCIERA_022"/>
      <sheetName val="RUTA_032"/>
      <sheetName val="AFECTACION_032"/>
      <sheetName val="EJECUCION_C__032"/>
      <sheetName val="INF_FINANCIERA_032"/>
      <sheetName val="RUTA_042"/>
      <sheetName val="AFECTACION_042"/>
      <sheetName val="EJECUCION_C__042"/>
      <sheetName val="INF_FINANCIERA_042"/>
      <sheetName val="RUTA_052"/>
      <sheetName val="AFECTACION_052"/>
      <sheetName val="EJECUCION_C__052"/>
      <sheetName val="INF_FINANCIERA_052"/>
      <sheetName val="RUTA_062"/>
      <sheetName val="AFECTACION_062"/>
      <sheetName val="EJECUCION_C__062"/>
      <sheetName val="INF_FINANCIERA_062"/>
      <sheetName val="RUTA_072"/>
      <sheetName val="AFECTACION_072"/>
      <sheetName val="EJECUCION_C__072"/>
      <sheetName val="INF_FINANCIERA_072"/>
      <sheetName val="RUTA_082"/>
      <sheetName val="AFECTACION_082"/>
      <sheetName val="EJECUCION_C__082"/>
      <sheetName val="INF_FINANCIERA_082"/>
      <sheetName val="RUTA_092"/>
      <sheetName val="AFECTACION_092"/>
      <sheetName val="EJECUCION_C__092"/>
      <sheetName val="INF_FINANCIERA_092"/>
      <sheetName val="RUTA_102"/>
      <sheetName val="AFECTACION_102"/>
      <sheetName val="EJECUCION_C__102"/>
      <sheetName val="INF_FINANCIERA_102"/>
      <sheetName val="RUTA_112"/>
      <sheetName val="AFECTACION_112"/>
      <sheetName val="EJECUCION_C__112"/>
      <sheetName val="INF_FINANCIERA_112"/>
      <sheetName val="Analisis_Mano_de_Obra2"/>
      <sheetName val="SEÑALIZACION_CINTA2"/>
      <sheetName val="TUBERIA_DESAGUE_DE_2&quot;2"/>
      <sheetName val="TUBERIA__DE_SUCCIÓN_DE_22"/>
      <sheetName val="TUBERIA_DE_PRESIÓN_1_1-2_RDE212"/>
      <sheetName val="TUBERIA_DE_1_1-22"/>
      <sheetName val="CODO_DE_1_1_2&quot;X90°2"/>
      <sheetName val="VALBULA_DE_PASO_DE_2&quot;2"/>
      <sheetName val="VALBULA_DE_CIERRE_DE_1_1_2&quot;_2"/>
      <sheetName val="TANQUE_HIDROACUMULADOR2"/>
      <sheetName val="ELECTROBOMBAS_CENTRIFUGAS2"/>
      <sheetName val="LOSA_SUPERIOR_DEL_TANQUE_2"/>
      <sheetName val="PAREDES_DEL_TANQUE2"/>
      <sheetName val="LOSA_DE_FONDO_DEL_TANQUE2"/>
      <sheetName val="SOLADO_DE_LIMP__2500_PSI2"/>
      <sheetName val="CUPULAS_TRAG_4X32"/>
      <sheetName val="SALIDA_SONIDO2"/>
      <sheetName val="CANAL_EN_LAMINA_GALV2"/>
      <sheetName val="CUBIERTA_LUXALON2"/>
      <sheetName val="TENDIDO_DE_CABLE_No_8_2"/>
      <sheetName val="VAR__COBRE_2_44X5-82"/>
      <sheetName val="CAJA_EN_MAMPOSTERÍA2"/>
      <sheetName val="CAJA_DE_PASO_METÁLICA2"/>
      <sheetName val="BAJANTE_ACOM__ELECTRICA_1&quot;2"/>
      <sheetName val="SISTEMA_DE_TIERRA_Y_MALLA2"/>
      <sheetName val="CERTIFICADO_DE_RECIBO2"/>
      <sheetName val="TRAMITE_APROBAR2"/>
      <sheetName val="APLIQUE_DE_25W2"/>
      <sheetName val="LUMINARIA_FLUORESCENTE_DE_2X322"/>
      <sheetName val="LÁMPARA_METAL_HALIDE_250W2"/>
      <sheetName val="DUCTO_PVC_DE_3&quot;2"/>
      <sheetName val="DUCTO_PVC_DE_1&quot;2"/>
      <sheetName val="TENDIDO_DE_ACOMETIDA_BIFÁSICA2"/>
      <sheetName val="TELERRUPTOR_BIPOLAR_DE_16_AM2"/>
      <sheetName val="TABLERO_MINIPRAGMA_DE_12_C2"/>
      <sheetName val="AUTOMÁTICO_INDUSTRIAL2"/>
      <sheetName val="AUTOMÁTICO_TIPO_RIEL_22"/>
      <sheetName val="AUTOMÁTICO_TIPO_RIEL_12"/>
      <sheetName val="SALIDA_PARA_PULSADOR2"/>
      <sheetName val="SALIDA_TOMA_MONOFACISA_102"/>
      <sheetName val="SALIDA_TOMA_MONOFASICA_122"/>
      <sheetName val="SALIDA_PARA_APLIQUE2"/>
      <sheetName val="SALIDA_LAMPARA_FLUORESCENTE2"/>
      <sheetName val="DERIVACION_DE_LUMINARIA2"/>
      <sheetName val="SALIDA_PARA_LÁMPARA_METAL2"/>
      <sheetName val="Transformador_25_KVA2"/>
      <sheetName val="Acometida_Subt_Baja_Tensión2"/>
      <sheetName val="Puesta_a_Tierra2"/>
      <sheetName val="Tablero_Bifasico_24_Circuitos2"/>
      <sheetName val="Salida_Luminaria_Cerrada2"/>
      <sheetName val="Salida_Toma_120_V2"/>
      <sheetName val="Salida_Toma_220_V2"/>
      <sheetName val="Tendido_Alumbrado_Publico2"/>
      <sheetName val="Ducto_Tuberia_Conduit_PVC_3_-42"/>
      <sheetName val="Sumin_e_Inst_luminaria_Brika2"/>
      <sheetName val="Sumin_e_Inst_luminaria_Cerrada2"/>
      <sheetName val="Sumin_e_Inst_Poste_ITO2"/>
      <sheetName val="Sumin_y_mont_Caja_metal2"/>
      <sheetName val="Sardinel_prefabricado_Tipo_A2"/>
      <sheetName val="LIMPIEZA_Y_DESCAPOTE2"/>
      <sheetName val="LOCALIZACIÓN_Y_REPLANTEO2"/>
      <sheetName val="DEMOLICON_DE_MUROS2"/>
      <sheetName val="EXCAVACION_MANUAL2"/>
      <sheetName val="Demolicion_de_Graderias_Exist2"/>
      <sheetName val="RELLENO_BASE_GRANULAR2"/>
      <sheetName val="RELLENO_TIERRA_NEGRA2"/>
      <sheetName val="CONCRETO_DE_LIMPIEZA2"/>
      <sheetName val="VIGA_DE_CIMIENTO2"/>
      <sheetName val="VIGA_AEREA2"/>
      <sheetName val="CERCHAS_CELOSIA2"/>
      <sheetName val="Sum_e_Inst_de_Medidor2"/>
      <sheetName val="Sum_e_Inst_de_lavamanos_de_emp2"/>
      <sheetName val="Muros_divisorios_bloque_No__42"/>
      <sheetName val="Pañete_sobre_muros2"/>
      <sheetName val="Pintura_tipo_koraza2"/>
      <sheetName val="Ceramica_30x30,_incluye_win_2"/>
      <sheetName val="Granito_Pulido2"/>
      <sheetName val="Bordillos_ducha_ceram_2"/>
      <sheetName val="poceta_de_aseo_en_granito2"/>
      <sheetName val="Alistado_de_piso_mortero_imp_2"/>
      <sheetName val="Piso_en_baldosa_de_granito2"/>
      <sheetName val="media_caña_en_granito2"/>
      <sheetName val="Alfajia_a_la_vista2"/>
      <sheetName val="Tubería_PVCS_2&quot;_2"/>
      <sheetName val="Tuberia_aguas_lluvias_bajante2"/>
      <sheetName val="Tuberia_PVC_aguas_lluvias_3&quot;2"/>
      <sheetName val="Puntos_Hidráulicos_1_2&quot;_2"/>
      <sheetName val="tuberia_pvc_ag_lluvia_4&quot;2"/>
      <sheetName val="tuberia_pvc_corrugada_6&quot;_2"/>
      <sheetName val="tuberia_pvc_corrugada_8&quot;_2"/>
      <sheetName val="Tubería_PVC_6&quot;_Tipo_Fort2"/>
      <sheetName val="FILTRO_DRENAJE_4&quot;2"/>
      <sheetName val="FILTRO_DRENAJE_6&quot;2"/>
      <sheetName val="FILTRO_DRENAJE_8&quot;2"/>
      <sheetName val="Tubería_PVC_4&quot;_corrugada_AN2"/>
      <sheetName val="Tuberia_PVC_6&quot;_Corrugada_AN2"/>
      <sheetName val="Tuberia_PVC_8&quot;_Corrugada_AN2"/>
      <sheetName val="Tubería_PVC_3&quot;_sanitaria2"/>
      <sheetName val="Tubería_PVC_4&quot;_sanitaria2"/>
      <sheetName val="Registro_RW_de_1&quot;2"/>
      <sheetName val="Registro_RW_de_1_1_2&quot;2"/>
      <sheetName val="Válvula_de_corte_tipo_RW_3_,4&quot;2"/>
      <sheetName val="Sum_e_inst__lavamanos_de_colg2"/>
      <sheetName val="Sum_e_inst__lavaplatos2"/>
      <sheetName val="Tubería_PVC_san_2&quot;_2"/>
      <sheetName val="Puntos_Sanitarios_2&quot;_2"/>
      <sheetName val="Puntos_Sanitarios_4&quot;__2"/>
      <sheetName val="TUBERIA_PVC_V_D__3&quot;_2"/>
      <sheetName val="TUBERIA_PVC_VD_4&quot;2"/>
      <sheetName val="TUBERIA_PVC_V_D__3&quot;_A__LL2"/>
      <sheetName val="TERMINAL_DE_VENTILACIÓN_D__3&quot;_2"/>
      <sheetName val="TUBERIA_PVCP_1_1-_2&quot;_2"/>
      <sheetName val="TUBERIA_PVC_P_D__1-_2&quot;2"/>
      <sheetName val="Tuberioa_PVC_3-_4&quot;_2"/>
      <sheetName val="TUBERIA_PVC_P_D__1&quot;2"/>
      <sheetName val="TUBERIA_PVC_P_D__1_1-2&quot;2"/>
      <sheetName val="CAJA_PLASTICA_PARA_VALVULAS_2"/>
      <sheetName val="Sum__e_inst__Inodoro_tanque2"/>
      <sheetName val="Sum__e_inst__orinal_de_llave2"/>
      <sheetName val="Sum__e_inst__ducha2"/>
      <sheetName val="Sum__e_inst__sanitario_niño2"/>
      <sheetName val="Canal_en_lamina_galv_cal_202"/>
      <sheetName val="Ventana_con_marco_lam_2"/>
      <sheetName val="Ventana_con_marco_corrediza2"/>
      <sheetName val="Puerta_doble_con_marco2"/>
      <sheetName val="Puerta_division_baño_1,12x1,602"/>
      <sheetName val="Puerta_division_baño_60x1,602"/>
      <sheetName val="Puerta_con_marco_entamborada2"/>
      <sheetName val="Espejo_en_cristal_4_mm2"/>
      <sheetName val="Espejo_en_cristal_4_mm_con_mar2"/>
      <sheetName val="Excavación_a_maquina2"/>
      <sheetName val="Cerramiento_exterior2"/>
      <sheetName val="\Users\USUARIO\Downloads\a__aa2"/>
      <sheetName val="Hoja1_(2)2"/>
      <sheetName val="Hoja1_(3)2"/>
      <sheetName val="SEGUIM_Y_REPROG_MES_1_(2)2"/>
      <sheetName val="_aCCIDENTES_DE_1995___1996_x_35"/>
      <sheetName val="_aCCIDENTES_DE_1995___1996_x_36"/>
      <sheetName val="_aCCIDENTES_DE_1995___1996_x_37"/>
      <sheetName val="_aCCIDENTES_DE_1995___1996_x_47"/>
      <sheetName val="_aCCIDENTES_DE_1995___1996_x_40"/>
      <sheetName val="_aCCIDENTES_DE_1995___1996_x_38"/>
      <sheetName val="_aCCIDENTES_DE_1995___1996_x_39"/>
      <sheetName val="_aCCIDENTES_DE_1995___1996_x_41"/>
      <sheetName val="_aCCIDENTES_DE_1995___1996_x_45"/>
      <sheetName val="_aCCIDENTES_DE_1995___1996_x_42"/>
      <sheetName val="_aCCIDENTES_DE_1995___1996_x_43"/>
      <sheetName val="_aCCIDENTES_DE_1995___1996_x_44"/>
      <sheetName val="_aCCIDENTES_DE_1995___1996_x_46"/>
      <sheetName val="_aCCIDENTES_DE_1995___1996_x_48"/>
      <sheetName val="_aCCIDENTES_DE_1995___1996_x_50"/>
      <sheetName val="_aCCIDENTES_DE_1995___1996_x_49"/>
      <sheetName val="_aCCIDENTES_DE_1995___1996_x_51"/>
      <sheetName val="_aCCIDENTES_DE_1995___1996_x_52"/>
      <sheetName val="_aCCIDENTES_DE_1995___1996_x_53"/>
      <sheetName val="_aCCIDENTES_DE_1995___1996_x_61"/>
      <sheetName val="MANO_DE_OBRA"/>
      <sheetName val="//cceficiente_sharepoint_com/a_"/>
      <sheetName val="//d_docs_live_net/a__aaInformac"/>
      <sheetName val="_aCCIDENTES_DE_1995___1996_x_58"/>
      <sheetName val="_aCCIDENTES_DE_1995___1996_x_54"/>
      <sheetName val="_aCCIDENTES_DE_1995___1996_x_55"/>
      <sheetName val="_aCCIDENTES_DE_1995___1996_x_56"/>
      <sheetName val="_aCCIDENTES_DE_1995___1996_x_57"/>
      <sheetName val="_aCCIDENTES_DE_1995___1996_x_59"/>
      <sheetName val="_aCCIDENTES_DE_1995___1996_x_60"/>
      <sheetName val="_aCCIDENTES_DE_1995___1996_x_65"/>
      <sheetName val="_aCCIDENTES_DE_1995___1996_x_63"/>
      <sheetName val="_aCCIDENTES_DE_1995___1996_x_62"/>
      <sheetName val="_aCCIDENTES_DE_1995___1996_x_64"/>
      <sheetName val="_aCCIDENTES_DE_1995___1996_x_66"/>
      <sheetName val="_aCCIDENTES_DE_1995___1996_x_67"/>
      <sheetName val="_aCCIDENTES_DE_1995___1996_x_68"/>
      <sheetName val="_aCCIDENTES_DE_1995___1996_x_72"/>
      <sheetName val="_aCCIDENTES_DE_1995___1996_x_71"/>
      <sheetName val="_aCCIDENTES_DE_1995___1996_x_69"/>
      <sheetName val="_aCCIDENTES_DE_1995___1996_x_70"/>
      <sheetName val="_aCCIDENTES_DE_1995___1996_x_73"/>
      <sheetName val="_aCCIDENTES_DE_1995___1996_x_75"/>
      <sheetName val="_aCCIDENTES_DE_1995___1996_x_74"/>
      <sheetName val="_aCCIDENTES_DE_1995___1996_x_78"/>
      <sheetName val="_aCCIDENTES_DE_1995___1996_x_77"/>
      <sheetName val="MEMORIAS"/>
      <sheetName val="_aCCIDENTES_DE_1995___1996_x_76"/>
      <sheetName val="_aCCIDENTES_DE_1995___1996_x_80"/>
      <sheetName val="_aCCIDENTES_DE_1995___1996_x_79"/>
      <sheetName val="_aCCIDENTES_DE_1995___1996_x_81"/>
      <sheetName val="_aCCIDENTES_DE_1995___1996_x_82"/>
      <sheetName val="_aCCIDENTES_DE_1995___1996_x_83"/>
      <sheetName val="_aCCIDENTES_DE_1995___1996_x_88"/>
      <sheetName val="_aCCIDENTES_DE_1995___1996_x_84"/>
      <sheetName val="_aCCIDENTES_DE_1995___1996_x_85"/>
      <sheetName val="_aCCIDENTES_DE_1995___1996_x_86"/>
      <sheetName val="_aCCIDENTES_DE_1995___1996_x_87"/>
      <sheetName val="_aCCIDENTES_DE_1995___1996_x_89"/>
      <sheetName val="_aCCIDENTES_DE_1995___1996_x_90"/>
      <sheetName val="aCCIDENTES_DE_1995_-_199646"/>
      <sheetName val="aCCIDENTES_DE_1995_-_1996_xls21"/>
      <sheetName val="ACTA_DE_MODIFICACION__(2)10"/>
      <sheetName val="\a__aaInformación_GRUPO_4\A_M10"/>
      <sheetName val="Datos_Básicos10"/>
      <sheetName val="SUB_APU10"/>
      <sheetName val="sistema proteccion a tierra equ"/>
      <sheetName val="_Users_HP_AppData_Local_Microso"/>
      <sheetName val="Base_Muestras4"/>
      <sheetName val="Formulario_N°_44"/>
      <sheetName val="[aCCIDENTES_DE_1995_-_1996_xls4"/>
      <sheetName val="\\Escritorio\amv_2011\a__aaInf4"/>
      <sheetName val="\\Giovanni\administracion_vial4"/>
      <sheetName val="\MONTO_AGOTABLE_2010\a__aaInfo4"/>
      <sheetName val="\AMV___no_borrar\PRESUPUESTOS\4"/>
      <sheetName val="\I\AMV___no_borrar\PRESUPUESTO4"/>
      <sheetName val="\G\I\AMV___no_borrar\PRESUPUES4"/>
      <sheetName val="\A\a__aaInformación_GRUPO_4\A_4"/>
      <sheetName val="\G\A\a__aaInformación_GRUPO_4\4"/>
      <sheetName val="\I\A\a__aaInformación_GRUPO_4\4"/>
      <sheetName val="\K\a__aaInformación_GRUPO_4\A_4"/>
      <sheetName val="\I\K\a__aaInformación_GRUPO_4\4"/>
      <sheetName val="\H\a__aaInformación_GRUPO_4\A_4"/>
      <sheetName val="\I\H\a__aaInformación_GRUPO_4\4"/>
      <sheetName val="\\INTERVIALNUBE\Documents_and_4"/>
      <sheetName val="\Documents_and_Settings\Pedro_4"/>
      <sheetName val="\Documents_and_Settings\jviter4"/>
      <sheetName val="Conceptos_básicos4"/>
      <sheetName val="Introducción_a_las_funciones4"/>
      <sheetName val="MIN_y_MAX4"/>
      <sheetName val="Fecha_y_hora4"/>
      <sheetName val="Unir_texto_y_números4"/>
      <sheetName val="Instrucciones_SI4"/>
      <sheetName val="Funciones_condicionales4"/>
      <sheetName val="Asistente_para_funciones4"/>
      <sheetName val="Errores_de_fórmula4"/>
      <sheetName val="Obtener_más_información4"/>
      <sheetName val="\Mini_HP_Enero_2015\Proyectos_4"/>
      <sheetName val="\Volumes\USB_PIOLIN\Escritorio4"/>
      <sheetName val="Lista_obra4"/>
      <sheetName val="\\Sistemas_serv1\xx\Documents_4"/>
      <sheetName val="PR_14"/>
      <sheetName val="Ruta_014"/>
      <sheetName val="AFECTACION_01_4"/>
      <sheetName val="EJECUCION_C4"/>
      <sheetName val="Inf_Financiera_014"/>
      <sheetName val="RUTA_024"/>
      <sheetName val="AFECTACION_024"/>
      <sheetName val="EJECUCION_C__024"/>
      <sheetName val="INF_FINANCIERA_024"/>
      <sheetName val="RUTA_034"/>
      <sheetName val="AFECTACION_034"/>
      <sheetName val="EJECUCION_C__034"/>
      <sheetName val="INF_FINANCIERA_034"/>
      <sheetName val="RUTA_044"/>
      <sheetName val="AFECTACION_044"/>
      <sheetName val="EJECUCION_C__044"/>
      <sheetName val="INF_FINANCIERA_044"/>
      <sheetName val="RUTA_054"/>
      <sheetName val="AFECTACION_054"/>
      <sheetName val="EJECUCION_C__054"/>
      <sheetName val="INF_FINANCIERA_054"/>
      <sheetName val="RUTA_064"/>
      <sheetName val="AFECTACION_064"/>
      <sheetName val="EJECUCION_C__064"/>
      <sheetName val="INF_FINANCIERA_064"/>
      <sheetName val="RUTA_074"/>
      <sheetName val="AFECTACION_074"/>
      <sheetName val="EJECUCION_C__074"/>
      <sheetName val="INF_FINANCIERA_074"/>
      <sheetName val="RUTA_084"/>
      <sheetName val="AFECTACION_084"/>
      <sheetName val="EJECUCION_C__084"/>
      <sheetName val="INF_FINANCIERA_084"/>
      <sheetName val="RUTA_094"/>
      <sheetName val="AFECTACION_094"/>
      <sheetName val="EJECUCION_C__094"/>
      <sheetName val="INF_FINANCIERA_094"/>
      <sheetName val="RUTA_104"/>
      <sheetName val="AFECTACION_104"/>
      <sheetName val="EJECUCION_C__104"/>
      <sheetName val="INF_FINANCIERA_104"/>
      <sheetName val="RUTA_114"/>
      <sheetName val="AFECTACION_114"/>
      <sheetName val="EJECUCION_C__114"/>
      <sheetName val="INF_FINANCIERA_114"/>
      <sheetName val="Analisis_Mano_de_Obra4"/>
      <sheetName val="SEÑALIZACION_CINTA4"/>
      <sheetName val="TUBERIA_DESAGUE_DE_2&quot;4"/>
      <sheetName val="TUBERIA__DE_SUCCIÓN_DE_24"/>
      <sheetName val="TUBERIA_DE_PRESIÓN_1_1-2_RDE214"/>
      <sheetName val="TUBERIA_DE_1_1-24"/>
      <sheetName val="CODO_DE_1_1_2&quot;X90°4"/>
      <sheetName val="VALBULA_DE_PASO_DE_2&quot;4"/>
      <sheetName val="VALBULA_DE_CIERRE_DE_1_1_2&quot;_4"/>
      <sheetName val="TANQUE_HIDROACUMULADOR4"/>
      <sheetName val="ELECTROBOMBAS_CENTRIFUGAS4"/>
      <sheetName val="LOSA_SUPERIOR_DEL_TANQUE_4"/>
      <sheetName val="PAREDES_DEL_TANQUE4"/>
      <sheetName val="LOSA_DE_FONDO_DEL_TANQUE4"/>
      <sheetName val="SOLADO_DE_LIMP__2500_PSI4"/>
      <sheetName val="CUPULAS_TRAG_4X34"/>
      <sheetName val="SALIDA_SONIDO4"/>
      <sheetName val="CANAL_EN_LAMINA_GALV4"/>
      <sheetName val="CUBIERTA_LUXALON4"/>
      <sheetName val="TENDIDO_DE_CABLE_No_8_4"/>
      <sheetName val="VAR__COBRE_2_44X5-84"/>
      <sheetName val="CAJA_EN_MAMPOSTERÍA4"/>
      <sheetName val="CAJA_DE_PASO_METÁLICA4"/>
      <sheetName val="BAJANTE_ACOM__ELECTRICA_1&quot;4"/>
      <sheetName val="SISTEMA_DE_TIERRA_Y_MALLA4"/>
      <sheetName val="CERTIFICADO_DE_RECIBO4"/>
      <sheetName val="TRAMITE_APROBAR4"/>
      <sheetName val="APLIQUE_DE_25W4"/>
      <sheetName val="LUMINARIA_FLUORESCENTE_DE_2X324"/>
      <sheetName val="LÁMPARA_METAL_HALIDE_250W4"/>
      <sheetName val="DUCTO_PVC_DE_3&quot;4"/>
      <sheetName val="DUCTO_PVC_DE_1&quot;4"/>
      <sheetName val="TENDIDO_DE_ACOMETIDA_BIFÁSICA4"/>
      <sheetName val="TELERRUPTOR_BIPOLAR_DE_16_AM4"/>
      <sheetName val="TABLERO_MINIPRAGMA_DE_12_C4"/>
      <sheetName val="AUTOMÁTICO_INDUSTRIAL4"/>
      <sheetName val="AUTOMÁTICO_TIPO_RIEL_24"/>
      <sheetName val="AUTOMÁTICO_TIPO_RIEL_14"/>
      <sheetName val="SALIDA_PARA_PULSADOR4"/>
      <sheetName val="SALIDA_TOMA_MONOFACISA_104"/>
      <sheetName val="SALIDA_TOMA_MONOFASICA_124"/>
      <sheetName val="SALIDA_PARA_APLIQUE4"/>
      <sheetName val="SALIDA_LAMPARA_FLUORESCENTE4"/>
      <sheetName val="DERIVACION_DE_LUMINARIA4"/>
      <sheetName val="SALIDA_PARA_LÁMPARA_METAL4"/>
      <sheetName val="Transformador_25_KVA4"/>
      <sheetName val="Acometida_Subt_Baja_Tensión4"/>
      <sheetName val="Puesta_a_Tierra4"/>
      <sheetName val="Tablero_Bifasico_24_Circuitos4"/>
      <sheetName val="Salida_Luminaria_Cerrada4"/>
      <sheetName val="Salida_Toma_120_V4"/>
      <sheetName val="Salida_Toma_220_V4"/>
      <sheetName val="Tendido_Alumbrado_Publico4"/>
      <sheetName val="Ducto_Tuberia_Conduit_PVC_3_-44"/>
      <sheetName val="Sumin_e_Inst_luminaria_Brika4"/>
      <sheetName val="Sumin_e_Inst_luminaria_Cerrada4"/>
      <sheetName val="Sumin_e_Inst_Poste_ITO4"/>
      <sheetName val="Sumin_y_mont_Caja_metal4"/>
      <sheetName val="Sardinel_prefabricado_Tipo_A4"/>
      <sheetName val="LIMPIEZA_Y_DESCAPOTE4"/>
      <sheetName val="LOCALIZACIÓN_Y_REPLANTEO4"/>
      <sheetName val="DEMOLICON_DE_MUROS4"/>
      <sheetName val="EXCAVACION_MANUAL4"/>
      <sheetName val="Demolicion_de_Graderias_Exist4"/>
      <sheetName val="RELLENO_BASE_GRANULAR4"/>
      <sheetName val="RELLENO_TIERRA_NEGRA4"/>
      <sheetName val="CONCRETO_DE_LIMPIEZA4"/>
      <sheetName val="VIGA_DE_CIMIENTO4"/>
      <sheetName val="VIGA_AEREA4"/>
      <sheetName val="CERCHAS_CELOSIA4"/>
      <sheetName val="Sum_e_Inst_de_Medidor4"/>
      <sheetName val="Sum_e_Inst_de_lavamanos_de_emp4"/>
      <sheetName val="Muros_divisorios_bloque_No__44"/>
      <sheetName val="Pañete_sobre_muros4"/>
      <sheetName val="Pintura_tipo_koraza4"/>
      <sheetName val="Ceramica_30x30,_incluye_win_4"/>
      <sheetName val="Granito_Pulido4"/>
      <sheetName val="Bordillos_ducha_ceram_4"/>
      <sheetName val="poceta_de_aseo_en_granito4"/>
      <sheetName val="Alistado_de_piso_mortero_imp_4"/>
      <sheetName val="Piso_en_baldosa_de_granito4"/>
      <sheetName val="media_caña_en_granito4"/>
      <sheetName val="Alfajia_a_la_vista4"/>
      <sheetName val="Tubería_PVCS_2&quot;_4"/>
      <sheetName val="Tuberia_aguas_lluvias_bajante4"/>
      <sheetName val="Tuberia_PVC_aguas_lluvias_3&quot;4"/>
      <sheetName val="Puntos_Hidráulicos_1_2&quot;_4"/>
      <sheetName val="tuberia_pvc_ag_lluvia_4&quot;4"/>
      <sheetName val="tuberia_pvc_corrugada_6&quot;_4"/>
      <sheetName val="tuberia_pvc_corrugada_8&quot;_4"/>
      <sheetName val="Tubería_PVC_6&quot;_Tipo_Fort4"/>
      <sheetName val="FILTRO_DRENAJE_4&quot;4"/>
      <sheetName val="FILTRO_DRENAJE_6&quot;4"/>
      <sheetName val="FILTRO_DRENAJE_8&quot;4"/>
      <sheetName val="Tubería_PVC_4&quot;_corrugada_AN4"/>
      <sheetName val="Tuberia_PVC_6&quot;_Corrugada_AN4"/>
      <sheetName val="Tuberia_PVC_8&quot;_Corrugada_AN4"/>
      <sheetName val="Tubería_PVC_3&quot;_sanitaria4"/>
      <sheetName val="Tubería_PVC_4&quot;_sanitaria4"/>
      <sheetName val="Registro_RW_de_1&quot;4"/>
      <sheetName val="Registro_RW_de_1_1_2&quot;4"/>
      <sheetName val="Válvula_de_corte_tipo_RW_3_,4&quot;4"/>
      <sheetName val="Sum_e_inst__lavamanos_de_colg4"/>
      <sheetName val="Sum_e_inst__lavaplatos4"/>
      <sheetName val="Tubería_PVC_san_2&quot;_4"/>
      <sheetName val="Puntos_Sanitarios_2&quot;_4"/>
      <sheetName val="Puntos_Sanitarios_4&quot;__4"/>
      <sheetName val="TUBERIA_PVC_V_D__3&quot;_4"/>
      <sheetName val="TUBERIA_PVC_VD_4&quot;4"/>
      <sheetName val="TUBERIA_PVC_V_D__3&quot;_A__LL4"/>
      <sheetName val="TERMINAL_DE_VENTILACIÓN_D__3&quot;_4"/>
      <sheetName val="TUBERIA_PVCP_1_1-_2&quot;_4"/>
      <sheetName val="TUBERIA_PVC_P_D__1-_2&quot;4"/>
      <sheetName val="Tuberioa_PVC_3-_4&quot;_4"/>
      <sheetName val="TUBERIA_PVC_P_D__1&quot;4"/>
      <sheetName val="TUBERIA_PVC_P_D__1_1-2&quot;4"/>
      <sheetName val="CAJA_PLASTICA_PARA_VALVULAS_4"/>
      <sheetName val="Sum__e_inst__Inodoro_tanque4"/>
      <sheetName val="Sum__e_inst__orinal_de_llave4"/>
      <sheetName val="Sum__e_inst__ducha4"/>
      <sheetName val="Sum__e_inst__sanitario_niño4"/>
      <sheetName val="Canal_en_lamina_galv_cal_204"/>
      <sheetName val="Ventana_con_marco_lam_4"/>
      <sheetName val="Ventana_con_marco_corrediza4"/>
      <sheetName val="Puerta_doble_con_marco4"/>
      <sheetName val="Puerta_division_baño_1,12x1,604"/>
      <sheetName val="Puerta_division_baño_60x1,604"/>
      <sheetName val="Puerta_con_marco_entamborada4"/>
      <sheetName val="Espejo_en_cristal_4_mm4"/>
      <sheetName val="Espejo_en_cristal_4_mm_con_mar4"/>
      <sheetName val="Excavación_a_maquina4"/>
      <sheetName val="Cerramiento_exterior4"/>
      <sheetName val="\Users\USUARIO\Downloads\a__aa4"/>
      <sheetName val="Hoja1_(2)4"/>
      <sheetName val="Hoja1_(3)4"/>
      <sheetName val="_a__aaInformación_GRUPO_4_A_MI4"/>
      <sheetName val="SEGUIM_Y_REPROG_MES_1_(2)4"/>
      <sheetName val="Base_Muestras3"/>
      <sheetName val="Formulario_N°_43"/>
      <sheetName val="[aCCIDENTES_DE_1995_-_1996_xls3"/>
      <sheetName val="\\Escritorio\amv_2011\a__aaInf3"/>
      <sheetName val="\\Giovanni\administracion_vial3"/>
      <sheetName val="\MONTO_AGOTABLE_2010\a__aaInfo3"/>
      <sheetName val="\AMV___no_borrar\PRESUPUESTOS\3"/>
      <sheetName val="\I\AMV___no_borrar\PRESUPUESTO3"/>
      <sheetName val="\G\I\AMV___no_borrar\PRESUPUES3"/>
      <sheetName val="\A\a__aaInformación_GRUPO_4\A_3"/>
      <sheetName val="\G\A\a__aaInformación_GRUPO_4\3"/>
      <sheetName val="\I\A\a__aaInformación_GRUPO_4\3"/>
      <sheetName val="\K\a__aaInformación_GRUPO_4\A_3"/>
      <sheetName val="\I\K\a__aaInformación_GRUPO_4\3"/>
      <sheetName val="\H\a__aaInformación_GRUPO_4\A_3"/>
      <sheetName val="\I\H\a__aaInformación_GRUPO_4\3"/>
      <sheetName val="\\INTERVIALNUBE\Documents_and_3"/>
      <sheetName val="\Documents_and_Settings\Pedro_3"/>
      <sheetName val="\Documents_and_Settings\jviter3"/>
      <sheetName val="Conceptos_básicos3"/>
      <sheetName val="Introducción_a_las_funciones3"/>
      <sheetName val="MIN_y_MAX3"/>
      <sheetName val="Fecha_y_hora3"/>
      <sheetName val="Unir_texto_y_números3"/>
      <sheetName val="Instrucciones_SI3"/>
      <sheetName val="Funciones_condicionales3"/>
      <sheetName val="Asistente_para_funciones3"/>
      <sheetName val="Errores_de_fórmula3"/>
      <sheetName val="Obtener_más_información3"/>
      <sheetName val="\Mini_HP_Enero_2015\Proyectos_3"/>
      <sheetName val="\Volumes\USB_PIOLIN\Escritorio3"/>
      <sheetName val="Lista_obra3"/>
      <sheetName val="\\Sistemas_serv1\xx\Documents_3"/>
      <sheetName val="PR_13"/>
      <sheetName val="Ruta_013"/>
      <sheetName val="AFECTACION_01_3"/>
      <sheetName val="EJECUCION_C3"/>
      <sheetName val="Inf_Financiera_013"/>
      <sheetName val="RUTA_023"/>
      <sheetName val="AFECTACION_023"/>
      <sheetName val="EJECUCION_C__023"/>
      <sheetName val="INF_FINANCIERA_023"/>
      <sheetName val="RUTA_033"/>
      <sheetName val="AFECTACION_033"/>
      <sheetName val="EJECUCION_C__033"/>
      <sheetName val="INF_FINANCIERA_033"/>
      <sheetName val="RUTA_043"/>
      <sheetName val="AFECTACION_043"/>
      <sheetName val="EJECUCION_C__043"/>
      <sheetName val="INF_FINANCIERA_043"/>
      <sheetName val="RUTA_053"/>
      <sheetName val="AFECTACION_053"/>
      <sheetName val="EJECUCION_C__053"/>
      <sheetName val="INF_FINANCIERA_053"/>
      <sheetName val="RUTA_063"/>
      <sheetName val="AFECTACION_063"/>
      <sheetName val="EJECUCION_C__063"/>
      <sheetName val="INF_FINANCIERA_063"/>
      <sheetName val="RUTA_073"/>
      <sheetName val="AFECTACION_073"/>
      <sheetName val="EJECUCION_C__073"/>
      <sheetName val="INF_FINANCIERA_073"/>
      <sheetName val="RUTA_083"/>
      <sheetName val="AFECTACION_083"/>
      <sheetName val="EJECUCION_C__083"/>
      <sheetName val="INF_FINANCIERA_083"/>
      <sheetName val="RUTA_093"/>
      <sheetName val="AFECTACION_093"/>
      <sheetName val="EJECUCION_C__093"/>
      <sheetName val="INF_FINANCIERA_093"/>
      <sheetName val="RUTA_103"/>
      <sheetName val="AFECTACION_103"/>
      <sheetName val="EJECUCION_C__103"/>
      <sheetName val="INF_FINANCIERA_103"/>
      <sheetName val="RUTA_113"/>
      <sheetName val="AFECTACION_113"/>
      <sheetName val="EJECUCION_C__113"/>
      <sheetName val="INF_FINANCIERA_113"/>
      <sheetName val="Analisis_Mano_de_Obra3"/>
      <sheetName val="SEÑALIZACION_CINTA3"/>
      <sheetName val="TUBERIA_DESAGUE_DE_2&quot;3"/>
      <sheetName val="TUBERIA__DE_SUCCIÓN_DE_23"/>
      <sheetName val="TUBERIA_DE_PRESIÓN_1_1-2_RDE213"/>
      <sheetName val="TUBERIA_DE_1_1-23"/>
      <sheetName val="CODO_DE_1_1_2&quot;X90°3"/>
      <sheetName val="VALBULA_DE_PASO_DE_2&quot;3"/>
      <sheetName val="VALBULA_DE_CIERRE_DE_1_1_2&quot;_3"/>
      <sheetName val="TANQUE_HIDROACUMULADOR3"/>
      <sheetName val="ELECTROBOMBAS_CENTRIFUGAS3"/>
      <sheetName val="LOSA_SUPERIOR_DEL_TANQUE_3"/>
      <sheetName val="PAREDES_DEL_TANQUE3"/>
      <sheetName val="LOSA_DE_FONDO_DEL_TANQUE3"/>
      <sheetName val="SOLADO_DE_LIMP__2500_PSI3"/>
      <sheetName val="CUPULAS_TRAG_4X33"/>
      <sheetName val="SALIDA_SONIDO3"/>
      <sheetName val="CANAL_EN_LAMINA_GALV3"/>
      <sheetName val="CUBIERTA_LUXALON3"/>
      <sheetName val="TENDIDO_DE_CABLE_No_8_3"/>
      <sheetName val="VAR__COBRE_2_44X5-83"/>
      <sheetName val="CAJA_EN_MAMPOSTERÍA3"/>
      <sheetName val="CAJA_DE_PASO_METÁLICA3"/>
      <sheetName val="BAJANTE_ACOM__ELECTRICA_1&quot;3"/>
      <sheetName val="SISTEMA_DE_TIERRA_Y_MALLA3"/>
      <sheetName val="CERTIFICADO_DE_RECIBO3"/>
      <sheetName val="TRAMITE_APROBAR3"/>
      <sheetName val="APLIQUE_DE_25W3"/>
      <sheetName val="LUMINARIA_FLUORESCENTE_DE_2X323"/>
      <sheetName val="LÁMPARA_METAL_HALIDE_250W3"/>
      <sheetName val="DUCTO_PVC_DE_3&quot;3"/>
      <sheetName val="DUCTO_PVC_DE_1&quot;3"/>
      <sheetName val="TENDIDO_DE_ACOMETIDA_BIFÁSICA3"/>
      <sheetName val="TELERRUPTOR_BIPOLAR_DE_16_AM3"/>
      <sheetName val="TABLERO_MINIPRAGMA_DE_12_C3"/>
      <sheetName val="AUTOMÁTICO_INDUSTRIAL3"/>
      <sheetName val="AUTOMÁTICO_TIPO_RIEL_23"/>
      <sheetName val="AUTOMÁTICO_TIPO_RIEL_13"/>
      <sheetName val="SALIDA_PARA_PULSADOR3"/>
      <sheetName val="SALIDA_TOMA_MONOFACISA_103"/>
      <sheetName val="SALIDA_TOMA_MONOFASICA_123"/>
      <sheetName val="SALIDA_PARA_APLIQUE3"/>
      <sheetName val="SALIDA_LAMPARA_FLUORESCENTE3"/>
      <sheetName val="DERIVACION_DE_LUMINARIA3"/>
      <sheetName val="SALIDA_PARA_LÁMPARA_METAL3"/>
      <sheetName val="Transformador_25_KVA3"/>
      <sheetName val="Acometida_Subt_Baja_Tensión3"/>
      <sheetName val="Puesta_a_Tierra3"/>
      <sheetName val="Tablero_Bifasico_24_Circuitos3"/>
      <sheetName val="Salida_Luminaria_Cerrada3"/>
      <sheetName val="Salida_Toma_120_V3"/>
      <sheetName val="Salida_Toma_220_V3"/>
      <sheetName val="Tendido_Alumbrado_Publico3"/>
      <sheetName val="Ducto_Tuberia_Conduit_PVC_3_-43"/>
      <sheetName val="Sumin_e_Inst_luminaria_Brika3"/>
      <sheetName val="Sumin_e_Inst_luminaria_Cerrada3"/>
      <sheetName val="Sumin_e_Inst_Poste_ITO3"/>
      <sheetName val="Sumin_y_mont_Caja_metal3"/>
      <sheetName val="Sardinel_prefabricado_Tipo_A3"/>
      <sheetName val="LIMPIEZA_Y_DESCAPOTE3"/>
      <sheetName val="LOCALIZACIÓN_Y_REPLANTEO3"/>
      <sheetName val="DEMOLICON_DE_MUROS3"/>
      <sheetName val="EXCAVACION_MANUAL3"/>
      <sheetName val="Demolicion_de_Graderias_Exist3"/>
      <sheetName val="RELLENO_BASE_GRANULAR3"/>
      <sheetName val="RELLENO_TIERRA_NEGRA3"/>
      <sheetName val="CONCRETO_DE_LIMPIEZA3"/>
      <sheetName val="VIGA_DE_CIMIENTO3"/>
      <sheetName val="VIGA_AEREA3"/>
      <sheetName val="CERCHAS_CELOSIA3"/>
      <sheetName val="Sum_e_Inst_de_Medidor3"/>
      <sheetName val="Sum_e_Inst_de_lavamanos_de_emp3"/>
      <sheetName val="Muros_divisorios_bloque_No__43"/>
      <sheetName val="Pañete_sobre_muros3"/>
      <sheetName val="Pintura_tipo_koraza3"/>
      <sheetName val="Ceramica_30x30,_incluye_win_3"/>
      <sheetName val="Granito_Pulido3"/>
      <sheetName val="Bordillos_ducha_ceram_3"/>
      <sheetName val="poceta_de_aseo_en_granito3"/>
      <sheetName val="Alistado_de_piso_mortero_imp_3"/>
      <sheetName val="Piso_en_baldosa_de_granito3"/>
      <sheetName val="media_caña_en_granito3"/>
      <sheetName val="Alfajia_a_la_vista3"/>
      <sheetName val="Tubería_PVCS_2&quot;_3"/>
      <sheetName val="Tuberia_aguas_lluvias_bajante3"/>
      <sheetName val="Tuberia_PVC_aguas_lluvias_3&quot;3"/>
      <sheetName val="Puntos_Hidráulicos_1_2&quot;_3"/>
      <sheetName val="tuberia_pvc_ag_lluvia_4&quot;3"/>
      <sheetName val="tuberia_pvc_corrugada_6&quot;_3"/>
      <sheetName val="tuberia_pvc_corrugada_8&quot;_3"/>
      <sheetName val="Tubería_PVC_6&quot;_Tipo_Fort3"/>
      <sheetName val="FILTRO_DRENAJE_4&quot;3"/>
      <sheetName val="FILTRO_DRENAJE_6&quot;3"/>
      <sheetName val="FILTRO_DRENAJE_8&quot;3"/>
      <sheetName val="Tubería_PVC_4&quot;_corrugada_AN3"/>
      <sheetName val="Tuberia_PVC_6&quot;_Corrugada_AN3"/>
      <sheetName val="Tuberia_PVC_8&quot;_Corrugada_AN3"/>
      <sheetName val="Tubería_PVC_3&quot;_sanitaria3"/>
      <sheetName val="Tubería_PVC_4&quot;_sanitaria3"/>
      <sheetName val="Registro_RW_de_1&quot;3"/>
      <sheetName val="Registro_RW_de_1_1_2&quot;3"/>
      <sheetName val="Válvula_de_corte_tipo_RW_3_,4&quot;3"/>
      <sheetName val="Sum_e_inst__lavamanos_de_colg3"/>
      <sheetName val="Sum_e_inst__lavaplatos3"/>
      <sheetName val="Tubería_PVC_san_2&quot;_3"/>
      <sheetName val="Puntos_Sanitarios_2&quot;_3"/>
      <sheetName val="Puntos_Sanitarios_4&quot;__3"/>
      <sheetName val="TUBERIA_PVC_V_D__3&quot;_3"/>
      <sheetName val="TUBERIA_PVC_VD_4&quot;3"/>
      <sheetName val="TUBERIA_PVC_V_D__3&quot;_A__LL3"/>
      <sheetName val="TERMINAL_DE_VENTILACIÓN_D__3&quot;_3"/>
      <sheetName val="TUBERIA_PVCP_1_1-_2&quot;_3"/>
      <sheetName val="TUBERIA_PVC_P_D__1-_2&quot;3"/>
      <sheetName val="Tuberioa_PVC_3-_4&quot;_3"/>
      <sheetName val="TUBERIA_PVC_P_D__1&quot;3"/>
      <sheetName val="TUBERIA_PVC_P_D__1_1-2&quot;3"/>
      <sheetName val="CAJA_PLASTICA_PARA_VALVULAS_3"/>
      <sheetName val="Sum__e_inst__Inodoro_tanque3"/>
      <sheetName val="Sum__e_inst__orinal_de_llave3"/>
      <sheetName val="Sum__e_inst__ducha3"/>
      <sheetName val="Sum__e_inst__sanitario_niño3"/>
      <sheetName val="Canal_en_lamina_galv_cal_203"/>
      <sheetName val="Ventana_con_marco_lam_3"/>
      <sheetName val="Ventana_con_marco_corrediza3"/>
      <sheetName val="Puerta_doble_con_marco3"/>
      <sheetName val="Puerta_division_baño_1,12x1,603"/>
      <sheetName val="Puerta_division_baño_60x1,603"/>
      <sheetName val="Puerta_con_marco_entamborada3"/>
      <sheetName val="Espejo_en_cristal_4_mm3"/>
      <sheetName val="Espejo_en_cristal_4_mm_con_mar3"/>
      <sheetName val="Excavación_a_maquina3"/>
      <sheetName val="Cerramiento_exterior3"/>
      <sheetName val="\Users\USUARIO\Downloads\a__aa3"/>
      <sheetName val="Hoja1_(2)3"/>
      <sheetName val="Hoja1_(3)3"/>
      <sheetName val="_a__aaInformación_GRUPO_4_A_MI3"/>
      <sheetName val="SEGUIM_Y_REPROG_MES_1_(2)3"/>
      <sheetName val="Base_Muestras5"/>
      <sheetName val="Formulario_N°_45"/>
      <sheetName val="[aCCIDENTES_DE_1995_-_1996_xls5"/>
      <sheetName val="\\Escritorio\amv_2011\a__aaInf5"/>
      <sheetName val="\\Giovanni\administracion_vial5"/>
      <sheetName val="\MONTO_AGOTABLE_2010\a__aaInfo5"/>
      <sheetName val="\AMV___no_borrar\PRESUPUESTOS\5"/>
      <sheetName val="\I\AMV___no_borrar\PRESUPUESTO5"/>
      <sheetName val="\G\I\AMV___no_borrar\PRESUPUES5"/>
      <sheetName val="\A\a__aaInformación_GRUPO_4\A_5"/>
      <sheetName val="\G\A\a__aaInformación_GRUPO_4\5"/>
      <sheetName val="\I\A\a__aaInformación_GRUPO_4\5"/>
      <sheetName val="\K\a__aaInformación_GRUPO_4\A_5"/>
      <sheetName val="\I\K\a__aaInformación_GRUPO_4\5"/>
      <sheetName val="\H\a__aaInformación_GRUPO_4\A_5"/>
      <sheetName val="\I\H\a__aaInformación_GRUPO_4\5"/>
      <sheetName val="\\INTERVIALNUBE\Documents_and_5"/>
      <sheetName val="\Documents_and_Settings\Pedro_5"/>
      <sheetName val="\Documents_and_Settings\jviter5"/>
      <sheetName val="Conceptos_básicos5"/>
      <sheetName val="Introducción_a_las_funciones5"/>
      <sheetName val="MIN_y_MAX5"/>
      <sheetName val="Fecha_y_hora5"/>
      <sheetName val="Unir_texto_y_números5"/>
      <sheetName val="Instrucciones_SI5"/>
      <sheetName val="Funciones_condicionales5"/>
      <sheetName val="Asistente_para_funciones5"/>
      <sheetName val="Errores_de_fórmula5"/>
      <sheetName val="Obtener_más_información5"/>
      <sheetName val="\Mini_HP_Enero_2015\Proyectos_5"/>
      <sheetName val="\Volumes\USB_PIOLIN\Escritorio5"/>
      <sheetName val="Lista_obra5"/>
      <sheetName val="\\Sistemas_serv1\xx\Documents_5"/>
      <sheetName val="PR_15"/>
      <sheetName val="Ruta_015"/>
      <sheetName val="AFECTACION_01_5"/>
      <sheetName val="EJECUCION_C5"/>
      <sheetName val="Inf_Financiera_015"/>
      <sheetName val="RUTA_025"/>
      <sheetName val="AFECTACION_025"/>
      <sheetName val="EJECUCION_C__025"/>
      <sheetName val="INF_FINANCIERA_025"/>
      <sheetName val="RUTA_035"/>
      <sheetName val="AFECTACION_035"/>
      <sheetName val="EJECUCION_C__035"/>
      <sheetName val="INF_FINANCIERA_035"/>
      <sheetName val="RUTA_045"/>
      <sheetName val="AFECTACION_045"/>
      <sheetName val="EJECUCION_C__045"/>
      <sheetName val="INF_FINANCIERA_045"/>
      <sheetName val="RUTA_055"/>
      <sheetName val="AFECTACION_055"/>
      <sheetName val="EJECUCION_C__055"/>
      <sheetName val="INF_FINANCIERA_055"/>
      <sheetName val="RUTA_065"/>
      <sheetName val="AFECTACION_065"/>
      <sheetName val="EJECUCION_C__065"/>
      <sheetName val="INF_FINANCIERA_065"/>
      <sheetName val="RUTA_075"/>
      <sheetName val="AFECTACION_075"/>
      <sheetName val="EJECUCION_C__075"/>
      <sheetName val="INF_FINANCIERA_075"/>
      <sheetName val="RUTA_085"/>
      <sheetName val="AFECTACION_085"/>
      <sheetName val="EJECUCION_C__085"/>
      <sheetName val="INF_FINANCIERA_085"/>
      <sheetName val="RUTA_095"/>
      <sheetName val="AFECTACION_095"/>
      <sheetName val="EJECUCION_C__095"/>
      <sheetName val="INF_FINANCIERA_095"/>
      <sheetName val="RUTA_105"/>
      <sheetName val="AFECTACION_105"/>
      <sheetName val="EJECUCION_C__105"/>
      <sheetName val="INF_FINANCIERA_105"/>
      <sheetName val="RUTA_115"/>
      <sheetName val="AFECTACION_115"/>
      <sheetName val="EJECUCION_C__115"/>
      <sheetName val="INF_FINANCIERA_115"/>
      <sheetName val="Analisis_Mano_de_Obra5"/>
      <sheetName val="SEÑALIZACION_CINTA5"/>
      <sheetName val="TUBERIA_DESAGUE_DE_2&quot;5"/>
      <sheetName val="TUBERIA__DE_SUCCIÓN_DE_25"/>
      <sheetName val="TUBERIA_DE_PRESIÓN_1_1-2_RDE215"/>
      <sheetName val="TUBERIA_DE_1_1-25"/>
      <sheetName val="CODO_DE_1_1_2&quot;X90°5"/>
      <sheetName val="VALBULA_DE_PASO_DE_2&quot;5"/>
      <sheetName val="VALBULA_DE_CIERRE_DE_1_1_2&quot;_5"/>
      <sheetName val="TANQUE_HIDROACUMULADOR5"/>
      <sheetName val="ELECTROBOMBAS_CENTRIFUGAS5"/>
      <sheetName val="LOSA_SUPERIOR_DEL_TANQUE_5"/>
      <sheetName val="PAREDES_DEL_TANQUE5"/>
      <sheetName val="LOSA_DE_FONDO_DEL_TANQUE5"/>
      <sheetName val="SOLADO_DE_LIMP__2500_PSI5"/>
      <sheetName val="CUPULAS_TRAG_4X35"/>
      <sheetName val="SALIDA_SONIDO5"/>
      <sheetName val="CANAL_EN_LAMINA_GALV5"/>
      <sheetName val="CUBIERTA_LUXALON5"/>
      <sheetName val="TENDIDO_DE_CABLE_No_8_5"/>
      <sheetName val="VAR__COBRE_2_44X5-85"/>
      <sheetName val="CAJA_EN_MAMPOSTERÍA5"/>
      <sheetName val="CAJA_DE_PASO_METÁLICA5"/>
      <sheetName val="BAJANTE_ACOM__ELECTRICA_1&quot;5"/>
      <sheetName val="SISTEMA_DE_TIERRA_Y_MALLA5"/>
      <sheetName val="CERTIFICADO_DE_RECIBO5"/>
      <sheetName val="TRAMITE_APROBAR5"/>
      <sheetName val="APLIQUE_DE_25W5"/>
      <sheetName val="LUMINARIA_FLUORESCENTE_DE_2X325"/>
      <sheetName val="LÁMPARA_METAL_HALIDE_250W5"/>
      <sheetName val="DUCTO_PVC_DE_3&quot;5"/>
      <sheetName val="DUCTO_PVC_DE_1&quot;5"/>
      <sheetName val="TENDIDO_DE_ACOMETIDA_BIFÁSICA5"/>
      <sheetName val="TELERRUPTOR_BIPOLAR_DE_16_AM5"/>
      <sheetName val="TABLERO_MINIPRAGMA_DE_12_C5"/>
      <sheetName val="AUTOMÁTICO_INDUSTRIAL5"/>
      <sheetName val="AUTOMÁTICO_TIPO_RIEL_25"/>
      <sheetName val="AUTOMÁTICO_TIPO_RIEL_15"/>
      <sheetName val="SALIDA_PARA_PULSADOR5"/>
      <sheetName val="SALIDA_TOMA_MONOFACISA_105"/>
      <sheetName val="SALIDA_TOMA_MONOFASICA_125"/>
      <sheetName val="SALIDA_PARA_APLIQUE5"/>
      <sheetName val="SALIDA_LAMPARA_FLUORESCENTE5"/>
      <sheetName val="DERIVACION_DE_LUMINARIA5"/>
      <sheetName val="SALIDA_PARA_LÁMPARA_METAL5"/>
      <sheetName val="Transformador_25_KVA5"/>
      <sheetName val="Acometida_Subt_Baja_Tensión5"/>
      <sheetName val="Puesta_a_Tierra5"/>
      <sheetName val="Tablero_Bifasico_24_Circuitos5"/>
      <sheetName val="Salida_Luminaria_Cerrada5"/>
      <sheetName val="Salida_Toma_120_V5"/>
      <sheetName val="Salida_Toma_220_V5"/>
      <sheetName val="Tendido_Alumbrado_Publico5"/>
      <sheetName val="Ducto_Tuberia_Conduit_PVC_3_-45"/>
      <sheetName val="Sumin_e_Inst_luminaria_Brika5"/>
      <sheetName val="Sumin_e_Inst_luminaria_Cerrada5"/>
      <sheetName val="Sumin_e_Inst_Poste_ITO5"/>
      <sheetName val="Sumin_y_mont_Caja_metal5"/>
      <sheetName val="Sardinel_prefabricado_Tipo_A5"/>
      <sheetName val="LIMPIEZA_Y_DESCAPOTE5"/>
      <sheetName val="LOCALIZACIÓN_Y_REPLANTEO5"/>
      <sheetName val="DEMOLICON_DE_MUROS5"/>
      <sheetName val="EXCAVACION_MANUAL5"/>
      <sheetName val="Demolicion_de_Graderias_Exist5"/>
      <sheetName val="RELLENO_BASE_GRANULAR5"/>
      <sheetName val="RELLENO_TIERRA_NEGRA5"/>
      <sheetName val="CONCRETO_DE_LIMPIEZA5"/>
      <sheetName val="VIGA_DE_CIMIENTO5"/>
      <sheetName val="VIGA_AEREA5"/>
      <sheetName val="CERCHAS_CELOSIA5"/>
      <sheetName val="Sum_e_Inst_de_Medidor5"/>
      <sheetName val="Sum_e_Inst_de_lavamanos_de_emp5"/>
      <sheetName val="Muros_divisorios_bloque_No__45"/>
      <sheetName val="Pañete_sobre_muros5"/>
      <sheetName val="Pintura_tipo_koraza5"/>
      <sheetName val="Ceramica_30x30,_incluye_win_5"/>
      <sheetName val="Granito_Pulido5"/>
      <sheetName val="Bordillos_ducha_ceram_5"/>
      <sheetName val="poceta_de_aseo_en_granito5"/>
      <sheetName val="Alistado_de_piso_mortero_imp_5"/>
      <sheetName val="Piso_en_baldosa_de_granito5"/>
      <sheetName val="media_caña_en_granito5"/>
      <sheetName val="Alfajia_a_la_vista5"/>
      <sheetName val="Tubería_PVCS_2&quot;_5"/>
      <sheetName val="Tuberia_aguas_lluvias_bajante5"/>
      <sheetName val="Tuberia_PVC_aguas_lluvias_3&quot;5"/>
      <sheetName val="Puntos_Hidráulicos_1_2&quot;_5"/>
      <sheetName val="tuberia_pvc_ag_lluvia_4&quot;5"/>
      <sheetName val="tuberia_pvc_corrugada_6&quot;_5"/>
      <sheetName val="tuberia_pvc_corrugada_8&quot;_5"/>
      <sheetName val="Tubería_PVC_6&quot;_Tipo_Fort5"/>
      <sheetName val="FILTRO_DRENAJE_4&quot;5"/>
      <sheetName val="FILTRO_DRENAJE_6&quot;5"/>
      <sheetName val="FILTRO_DRENAJE_8&quot;5"/>
      <sheetName val="Tubería_PVC_4&quot;_corrugada_AN5"/>
      <sheetName val="Tuberia_PVC_6&quot;_Corrugada_AN5"/>
      <sheetName val="Tuberia_PVC_8&quot;_Corrugada_AN5"/>
      <sheetName val="Tubería_PVC_3&quot;_sanitaria5"/>
      <sheetName val="Tubería_PVC_4&quot;_sanitaria5"/>
      <sheetName val="Registro_RW_de_1&quot;5"/>
      <sheetName val="Registro_RW_de_1_1_2&quot;5"/>
      <sheetName val="Válvula_de_corte_tipo_RW_3_,4&quot;5"/>
      <sheetName val="Sum_e_inst__lavamanos_de_colg5"/>
      <sheetName val="Sum_e_inst__lavaplatos5"/>
      <sheetName val="Tubería_PVC_san_2&quot;_5"/>
      <sheetName val="Puntos_Sanitarios_2&quot;_5"/>
      <sheetName val="Puntos_Sanitarios_4&quot;__5"/>
      <sheetName val="TUBERIA_PVC_V_D__3&quot;_5"/>
      <sheetName val="TUBERIA_PVC_VD_4&quot;5"/>
      <sheetName val="TUBERIA_PVC_V_D__3&quot;_A__LL5"/>
      <sheetName val="TERMINAL_DE_VENTILACIÓN_D__3&quot;_5"/>
      <sheetName val="TUBERIA_PVCP_1_1-_2&quot;_5"/>
      <sheetName val="TUBERIA_PVC_P_D__1-_2&quot;5"/>
      <sheetName val="Tuberioa_PVC_3-_4&quot;_5"/>
      <sheetName val="TUBERIA_PVC_P_D__1&quot;5"/>
      <sheetName val="TUBERIA_PVC_P_D__1_1-2&quot;5"/>
      <sheetName val="CAJA_PLASTICA_PARA_VALVULAS_5"/>
      <sheetName val="Sum__e_inst__Inodoro_tanque5"/>
      <sheetName val="Sum__e_inst__orinal_de_llave5"/>
      <sheetName val="Sum__e_inst__ducha5"/>
      <sheetName val="Sum__e_inst__sanitario_niño5"/>
      <sheetName val="Canal_en_lamina_galv_cal_205"/>
      <sheetName val="Ventana_con_marco_lam_5"/>
      <sheetName val="Ventana_con_marco_corrediza5"/>
      <sheetName val="Puerta_doble_con_marco5"/>
      <sheetName val="Puerta_division_baño_1,12x1,605"/>
      <sheetName val="Puerta_division_baño_60x1,605"/>
      <sheetName val="Puerta_con_marco_entamborada5"/>
      <sheetName val="Espejo_en_cristal_4_mm5"/>
      <sheetName val="Espejo_en_cristal_4_mm_con_mar5"/>
      <sheetName val="Excavación_a_maquina5"/>
      <sheetName val="Cerramiento_exterior5"/>
      <sheetName val="\Users\USUARIO\Downloads\a__aa5"/>
      <sheetName val="Hoja1_(2)5"/>
      <sheetName val="Hoja1_(3)5"/>
      <sheetName val="_a__aaInformación_GRUPO_4_A_MI5"/>
      <sheetName val="SEGUIM_Y_REPROG_MES_1_(2)5"/>
      <sheetName val="PU (2)"/>
      <sheetName val="gp05"/>
      <sheetName val="GP06"/>
      <sheetName val="REQUISITOS INF INTERVENTORÍA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/>
      <sheetData sheetId="55"/>
      <sheetData sheetId="56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 refreshError="1"/>
      <sheetData sheetId="142" refreshError="1"/>
      <sheetData sheetId="143"/>
      <sheetData sheetId="144" refreshError="1"/>
      <sheetData sheetId="145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 refreshError="1"/>
      <sheetData sheetId="334"/>
      <sheetData sheetId="335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/>
      <sheetData sheetId="344"/>
      <sheetData sheetId="345"/>
      <sheetData sheetId="346"/>
      <sheetData sheetId="347"/>
      <sheetData sheetId="348"/>
      <sheetData sheetId="349" refreshError="1"/>
      <sheetData sheetId="350" refreshError="1"/>
      <sheetData sheetId="351"/>
      <sheetData sheetId="352"/>
      <sheetData sheetId="353" refreshError="1"/>
      <sheetData sheetId="354" refreshError="1"/>
      <sheetData sheetId="355" refreshError="1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 refreshError="1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/>
      <sheetData sheetId="685"/>
      <sheetData sheetId="686"/>
      <sheetData sheetId="687"/>
      <sheetData sheetId="688"/>
      <sheetData sheetId="689" refreshError="1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 refreshError="1"/>
      <sheetData sheetId="726" refreshError="1"/>
      <sheetData sheetId="727"/>
      <sheetData sheetId="728"/>
      <sheetData sheetId="729"/>
      <sheetData sheetId="730"/>
      <sheetData sheetId="731"/>
      <sheetData sheetId="732"/>
      <sheetData sheetId="733"/>
      <sheetData sheetId="734"/>
      <sheetData sheetId="735"/>
      <sheetData sheetId="736"/>
      <sheetData sheetId="737"/>
      <sheetData sheetId="738"/>
      <sheetData sheetId="739"/>
      <sheetData sheetId="740"/>
      <sheetData sheetId="741"/>
      <sheetData sheetId="742"/>
      <sheetData sheetId="743"/>
      <sheetData sheetId="744"/>
      <sheetData sheetId="745"/>
      <sheetData sheetId="746"/>
      <sheetData sheetId="747"/>
      <sheetData sheetId="748"/>
      <sheetData sheetId="749"/>
      <sheetData sheetId="750"/>
      <sheetData sheetId="751"/>
      <sheetData sheetId="752"/>
      <sheetData sheetId="753"/>
      <sheetData sheetId="754"/>
      <sheetData sheetId="755"/>
      <sheetData sheetId="756"/>
      <sheetData sheetId="757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/>
      <sheetData sheetId="769"/>
      <sheetData sheetId="770"/>
      <sheetData sheetId="771"/>
      <sheetData sheetId="772"/>
      <sheetData sheetId="773"/>
      <sheetData sheetId="774"/>
      <sheetData sheetId="775"/>
      <sheetData sheetId="776"/>
      <sheetData sheetId="777"/>
      <sheetData sheetId="778"/>
      <sheetData sheetId="779"/>
      <sheetData sheetId="780"/>
      <sheetData sheetId="781"/>
      <sheetData sheetId="782"/>
      <sheetData sheetId="783"/>
      <sheetData sheetId="784"/>
      <sheetData sheetId="785"/>
      <sheetData sheetId="786"/>
      <sheetData sheetId="787"/>
      <sheetData sheetId="788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/>
      <sheetData sheetId="948"/>
      <sheetData sheetId="949"/>
      <sheetData sheetId="950"/>
      <sheetData sheetId="951" refreshError="1"/>
      <sheetData sheetId="952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 refreshError="1"/>
      <sheetData sheetId="980"/>
      <sheetData sheetId="981" refreshError="1"/>
      <sheetData sheetId="982"/>
      <sheetData sheetId="983" refreshError="1"/>
      <sheetData sheetId="984" refreshError="1"/>
      <sheetData sheetId="985"/>
      <sheetData sheetId="986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/>
      <sheetData sheetId="1028"/>
      <sheetData sheetId="1029"/>
      <sheetData sheetId="1030"/>
      <sheetData sheetId="1031"/>
      <sheetData sheetId="1032"/>
      <sheetData sheetId="1033"/>
      <sheetData sheetId="1034"/>
      <sheetData sheetId="1035"/>
      <sheetData sheetId="1036"/>
      <sheetData sheetId="1037"/>
      <sheetData sheetId="1038"/>
      <sheetData sheetId="1039"/>
      <sheetData sheetId="1040"/>
      <sheetData sheetId="1041"/>
      <sheetData sheetId="1042"/>
      <sheetData sheetId="1043"/>
      <sheetData sheetId="1044"/>
      <sheetData sheetId="1045"/>
      <sheetData sheetId="1046"/>
      <sheetData sheetId="1047"/>
      <sheetData sheetId="1048"/>
      <sheetData sheetId="1049"/>
      <sheetData sheetId="1050"/>
      <sheetData sheetId="1051"/>
      <sheetData sheetId="1052"/>
      <sheetData sheetId="1053"/>
      <sheetData sheetId="1054"/>
      <sheetData sheetId="1055"/>
      <sheetData sheetId="1056"/>
      <sheetData sheetId="1057"/>
      <sheetData sheetId="1058"/>
      <sheetData sheetId="1059"/>
      <sheetData sheetId="1060"/>
      <sheetData sheetId="1061"/>
      <sheetData sheetId="1062"/>
      <sheetData sheetId="1063"/>
      <sheetData sheetId="1064"/>
      <sheetData sheetId="1065"/>
      <sheetData sheetId="1066"/>
      <sheetData sheetId="1067"/>
      <sheetData sheetId="1068"/>
      <sheetData sheetId="1069"/>
      <sheetData sheetId="1070"/>
      <sheetData sheetId="1071"/>
      <sheetData sheetId="1072"/>
      <sheetData sheetId="1073"/>
      <sheetData sheetId="1074"/>
      <sheetData sheetId="1075"/>
      <sheetData sheetId="1076"/>
      <sheetData sheetId="1077"/>
      <sheetData sheetId="1078"/>
      <sheetData sheetId="1079"/>
      <sheetData sheetId="1080"/>
      <sheetData sheetId="1081"/>
      <sheetData sheetId="1082"/>
      <sheetData sheetId="1083"/>
      <sheetData sheetId="1084"/>
      <sheetData sheetId="1085"/>
      <sheetData sheetId="1086"/>
      <sheetData sheetId="1087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/>
      <sheetData sheetId="1147"/>
      <sheetData sheetId="1148"/>
      <sheetData sheetId="1149"/>
      <sheetData sheetId="1150"/>
      <sheetData sheetId="1151"/>
      <sheetData sheetId="1152"/>
      <sheetData sheetId="1153"/>
      <sheetData sheetId="1154"/>
      <sheetData sheetId="1155"/>
      <sheetData sheetId="1156"/>
      <sheetData sheetId="1157"/>
      <sheetData sheetId="1158"/>
      <sheetData sheetId="1159"/>
      <sheetData sheetId="1160"/>
      <sheetData sheetId="1161"/>
      <sheetData sheetId="1162"/>
      <sheetData sheetId="1163"/>
      <sheetData sheetId="1164"/>
      <sheetData sheetId="1165"/>
      <sheetData sheetId="1166"/>
      <sheetData sheetId="1167"/>
      <sheetData sheetId="1168"/>
      <sheetData sheetId="1169"/>
      <sheetData sheetId="1170"/>
      <sheetData sheetId="1171"/>
      <sheetData sheetId="1172"/>
      <sheetData sheetId="1173"/>
      <sheetData sheetId="1174"/>
      <sheetData sheetId="1175"/>
      <sheetData sheetId="1176"/>
      <sheetData sheetId="1177"/>
      <sheetData sheetId="1178"/>
      <sheetData sheetId="1179"/>
      <sheetData sheetId="1180"/>
      <sheetData sheetId="1181"/>
      <sheetData sheetId="1182"/>
      <sheetData sheetId="1183"/>
      <sheetData sheetId="1184"/>
      <sheetData sheetId="1185"/>
      <sheetData sheetId="1186"/>
      <sheetData sheetId="1187"/>
      <sheetData sheetId="1188"/>
      <sheetData sheetId="1189"/>
      <sheetData sheetId="1190"/>
      <sheetData sheetId="1191"/>
      <sheetData sheetId="1192"/>
      <sheetData sheetId="1193"/>
      <sheetData sheetId="1194"/>
      <sheetData sheetId="1195"/>
      <sheetData sheetId="1196"/>
      <sheetData sheetId="1197"/>
      <sheetData sheetId="1198"/>
      <sheetData sheetId="1199"/>
      <sheetData sheetId="1200"/>
      <sheetData sheetId="1201"/>
      <sheetData sheetId="1202"/>
      <sheetData sheetId="1203"/>
      <sheetData sheetId="1204"/>
      <sheetData sheetId="1205"/>
      <sheetData sheetId="1206"/>
      <sheetData sheetId="1207"/>
      <sheetData sheetId="1208"/>
      <sheetData sheetId="1209"/>
      <sheetData sheetId="1210"/>
      <sheetData sheetId="1211"/>
      <sheetData sheetId="1212"/>
      <sheetData sheetId="1213"/>
      <sheetData sheetId="1214"/>
      <sheetData sheetId="1215"/>
      <sheetData sheetId="1216"/>
      <sheetData sheetId="1217"/>
      <sheetData sheetId="1218"/>
      <sheetData sheetId="1219"/>
      <sheetData sheetId="1220"/>
      <sheetData sheetId="1221"/>
      <sheetData sheetId="1222"/>
      <sheetData sheetId="1223"/>
      <sheetData sheetId="1224"/>
      <sheetData sheetId="1225"/>
      <sheetData sheetId="1226"/>
      <sheetData sheetId="1227"/>
      <sheetData sheetId="1228"/>
      <sheetData sheetId="1229"/>
      <sheetData sheetId="1230"/>
      <sheetData sheetId="1231"/>
      <sheetData sheetId="1232"/>
      <sheetData sheetId="1233"/>
      <sheetData sheetId="1234"/>
      <sheetData sheetId="1235"/>
      <sheetData sheetId="1236"/>
      <sheetData sheetId="1237"/>
      <sheetData sheetId="1238"/>
      <sheetData sheetId="1239"/>
      <sheetData sheetId="1240"/>
      <sheetData sheetId="1241"/>
      <sheetData sheetId="1242"/>
      <sheetData sheetId="1243"/>
      <sheetData sheetId="1244"/>
      <sheetData sheetId="1245"/>
      <sheetData sheetId="1246"/>
      <sheetData sheetId="1247"/>
      <sheetData sheetId="1248"/>
      <sheetData sheetId="1249"/>
      <sheetData sheetId="1250"/>
      <sheetData sheetId="1251"/>
      <sheetData sheetId="1252"/>
      <sheetData sheetId="1253"/>
      <sheetData sheetId="1254"/>
      <sheetData sheetId="1255"/>
      <sheetData sheetId="1256"/>
      <sheetData sheetId="1257"/>
      <sheetData sheetId="1258"/>
      <sheetData sheetId="1259"/>
      <sheetData sheetId="1260"/>
      <sheetData sheetId="1261"/>
      <sheetData sheetId="1262"/>
      <sheetData sheetId="1263"/>
      <sheetData sheetId="1264"/>
      <sheetData sheetId="1265"/>
      <sheetData sheetId="1266"/>
      <sheetData sheetId="1267"/>
      <sheetData sheetId="1268"/>
      <sheetData sheetId="1269"/>
      <sheetData sheetId="1270"/>
      <sheetData sheetId="1271"/>
      <sheetData sheetId="1272"/>
      <sheetData sheetId="1273"/>
      <sheetData sheetId="1274"/>
      <sheetData sheetId="1275"/>
      <sheetData sheetId="1276"/>
      <sheetData sheetId="1277"/>
      <sheetData sheetId="1278"/>
      <sheetData sheetId="1279"/>
      <sheetData sheetId="1280"/>
      <sheetData sheetId="1281"/>
      <sheetData sheetId="1282"/>
      <sheetData sheetId="1283"/>
      <sheetData sheetId="1284"/>
      <sheetData sheetId="1285"/>
      <sheetData sheetId="1286"/>
      <sheetData sheetId="1287"/>
      <sheetData sheetId="1288"/>
      <sheetData sheetId="1289"/>
      <sheetData sheetId="1290"/>
      <sheetData sheetId="1291"/>
      <sheetData sheetId="1292"/>
      <sheetData sheetId="1293"/>
      <sheetData sheetId="1294"/>
      <sheetData sheetId="1295"/>
      <sheetData sheetId="1296"/>
      <sheetData sheetId="1297"/>
      <sheetData sheetId="1298"/>
      <sheetData sheetId="1299"/>
      <sheetData sheetId="1300"/>
      <sheetData sheetId="1301"/>
      <sheetData sheetId="1302"/>
      <sheetData sheetId="1303"/>
      <sheetData sheetId="1304"/>
      <sheetData sheetId="1305"/>
      <sheetData sheetId="1306"/>
      <sheetData sheetId="1307"/>
      <sheetData sheetId="1308"/>
      <sheetData sheetId="1309"/>
      <sheetData sheetId="1310"/>
      <sheetData sheetId="1311"/>
      <sheetData sheetId="1312"/>
      <sheetData sheetId="1313"/>
      <sheetData sheetId="1314"/>
      <sheetData sheetId="1315"/>
      <sheetData sheetId="1316"/>
      <sheetData sheetId="1317"/>
      <sheetData sheetId="1318"/>
      <sheetData sheetId="1319"/>
      <sheetData sheetId="1320"/>
      <sheetData sheetId="1321"/>
      <sheetData sheetId="1322"/>
      <sheetData sheetId="1323"/>
      <sheetData sheetId="1324"/>
      <sheetData sheetId="1325"/>
      <sheetData sheetId="1326"/>
      <sheetData sheetId="1327"/>
      <sheetData sheetId="1328"/>
      <sheetData sheetId="1329"/>
      <sheetData sheetId="1330"/>
      <sheetData sheetId="1331"/>
      <sheetData sheetId="1332"/>
      <sheetData sheetId="1333"/>
      <sheetData sheetId="1334"/>
      <sheetData sheetId="1335"/>
      <sheetData sheetId="1336"/>
      <sheetData sheetId="1337"/>
      <sheetData sheetId="1338"/>
      <sheetData sheetId="1339"/>
      <sheetData sheetId="1340"/>
      <sheetData sheetId="1341"/>
      <sheetData sheetId="1342"/>
      <sheetData sheetId="1343"/>
      <sheetData sheetId="1344"/>
      <sheetData sheetId="1345"/>
      <sheetData sheetId="1346"/>
      <sheetData sheetId="1347"/>
      <sheetData sheetId="1348"/>
      <sheetData sheetId="1349"/>
      <sheetData sheetId="1350"/>
      <sheetData sheetId="1351"/>
      <sheetData sheetId="1352"/>
      <sheetData sheetId="1353"/>
      <sheetData sheetId="1354"/>
      <sheetData sheetId="1355"/>
      <sheetData sheetId="1356"/>
      <sheetData sheetId="1357"/>
      <sheetData sheetId="1358"/>
      <sheetData sheetId="1359"/>
      <sheetData sheetId="1360"/>
      <sheetData sheetId="1361"/>
      <sheetData sheetId="1362"/>
      <sheetData sheetId="1363"/>
      <sheetData sheetId="1364"/>
      <sheetData sheetId="1365"/>
      <sheetData sheetId="1366"/>
      <sheetData sheetId="1367"/>
      <sheetData sheetId="1368"/>
      <sheetData sheetId="1369"/>
      <sheetData sheetId="1370"/>
      <sheetData sheetId="1371"/>
      <sheetData sheetId="1372"/>
      <sheetData sheetId="1373"/>
      <sheetData sheetId="1374"/>
      <sheetData sheetId="1375"/>
      <sheetData sheetId="1376"/>
      <sheetData sheetId="1377"/>
      <sheetData sheetId="1378"/>
      <sheetData sheetId="1379"/>
      <sheetData sheetId="1380"/>
      <sheetData sheetId="1381"/>
      <sheetData sheetId="1382"/>
      <sheetData sheetId="1383"/>
      <sheetData sheetId="1384"/>
      <sheetData sheetId="1385"/>
      <sheetData sheetId="1386"/>
      <sheetData sheetId="1387"/>
      <sheetData sheetId="1388"/>
      <sheetData sheetId="1389"/>
      <sheetData sheetId="1390"/>
      <sheetData sheetId="1391"/>
      <sheetData sheetId="1392"/>
      <sheetData sheetId="1393"/>
      <sheetData sheetId="1394"/>
      <sheetData sheetId="1395"/>
      <sheetData sheetId="1396"/>
      <sheetData sheetId="1397"/>
      <sheetData sheetId="1398"/>
      <sheetData sheetId="1399"/>
      <sheetData sheetId="1400"/>
      <sheetData sheetId="1401"/>
      <sheetData sheetId="1402"/>
      <sheetData sheetId="1403"/>
      <sheetData sheetId="1404"/>
      <sheetData sheetId="1405"/>
      <sheetData sheetId="1406"/>
      <sheetData sheetId="1407"/>
      <sheetData sheetId="1408"/>
      <sheetData sheetId="1409"/>
      <sheetData sheetId="1410"/>
      <sheetData sheetId="1411"/>
      <sheetData sheetId="1412"/>
      <sheetData sheetId="1413"/>
      <sheetData sheetId="1414"/>
      <sheetData sheetId="1415"/>
      <sheetData sheetId="1416"/>
      <sheetData sheetId="1417"/>
      <sheetData sheetId="1418"/>
      <sheetData sheetId="1419"/>
      <sheetData sheetId="1420"/>
      <sheetData sheetId="1421"/>
      <sheetData sheetId="1422"/>
      <sheetData sheetId="1423"/>
      <sheetData sheetId="1424"/>
      <sheetData sheetId="1425"/>
      <sheetData sheetId="1426"/>
      <sheetData sheetId="1427"/>
      <sheetData sheetId="1428"/>
      <sheetData sheetId="1429"/>
      <sheetData sheetId="1430"/>
      <sheetData sheetId="1431"/>
      <sheetData sheetId="1432"/>
      <sheetData sheetId="1433"/>
      <sheetData sheetId="1434"/>
      <sheetData sheetId="1435"/>
      <sheetData sheetId="1436"/>
      <sheetData sheetId="1437"/>
      <sheetData sheetId="1438"/>
      <sheetData sheetId="1439"/>
      <sheetData sheetId="1440"/>
      <sheetData sheetId="1441"/>
      <sheetData sheetId="1442"/>
      <sheetData sheetId="1443"/>
      <sheetData sheetId="1444"/>
      <sheetData sheetId="1445"/>
      <sheetData sheetId="1446"/>
      <sheetData sheetId="1447"/>
      <sheetData sheetId="1448"/>
      <sheetData sheetId="1449"/>
      <sheetData sheetId="1450"/>
      <sheetData sheetId="1451"/>
      <sheetData sheetId="1452"/>
      <sheetData sheetId="1453"/>
      <sheetData sheetId="1454"/>
      <sheetData sheetId="1455"/>
      <sheetData sheetId="1456"/>
      <sheetData sheetId="1457"/>
      <sheetData sheetId="1458"/>
      <sheetData sheetId="1459"/>
      <sheetData sheetId="1460"/>
      <sheetData sheetId="1461"/>
      <sheetData sheetId="1462"/>
      <sheetData sheetId="1463"/>
      <sheetData sheetId="1464"/>
      <sheetData sheetId="1465"/>
      <sheetData sheetId="1466"/>
      <sheetData sheetId="1467"/>
      <sheetData sheetId="1468"/>
      <sheetData sheetId="1469"/>
      <sheetData sheetId="1470"/>
      <sheetData sheetId="1471"/>
      <sheetData sheetId="1472"/>
      <sheetData sheetId="1473"/>
      <sheetData sheetId="1474"/>
      <sheetData sheetId="1475"/>
      <sheetData sheetId="1476"/>
      <sheetData sheetId="1477"/>
      <sheetData sheetId="1478"/>
      <sheetData sheetId="1479"/>
      <sheetData sheetId="1480"/>
      <sheetData sheetId="1481"/>
      <sheetData sheetId="1482"/>
      <sheetData sheetId="1483"/>
      <sheetData sheetId="1484"/>
      <sheetData sheetId="1485"/>
      <sheetData sheetId="1486"/>
      <sheetData sheetId="1487"/>
      <sheetData sheetId="1488"/>
      <sheetData sheetId="1489"/>
      <sheetData sheetId="1490"/>
      <sheetData sheetId="1491"/>
      <sheetData sheetId="1492"/>
      <sheetData sheetId="1493"/>
      <sheetData sheetId="1494"/>
      <sheetData sheetId="1495"/>
      <sheetData sheetId="1496"/>
      <sheetData sheetId="1497"/>
      <sheetData sheetId="1498"/>
      <sheetData sheetId="1499"/>
      <sheetData sheetId="1500"/>
      <sheetData sheetId="1501"/>
      <sheetData sheetId="1502"/>
      <sheetData sheetId="1503"/>
      <sheetData sheetId="1504"/>
      <sheetData sheetId="1505"/>
      <sheetData sheetId="1506"/>
      <sheetData sheetId="1507"/>
      <sheetData sheetId="1508"/>
      <sheetData sheetId="1509"/>
      <sheetData sheetId="1510"/>
      <sheetData sheetId="1511"/>
      <sheetData sheetId="1512"/>
      <sheetData sheetId="1513"/>
      <sheetData sheetId="1514"/>
      <sheetData sheetId="1515"/>
      <sheetData sheetId="1516"/>
      <sheetData sheetId="1517"/>
      <sheetData sheetId="1518"/>
      <sheetData sheetId="1519"/>
      <sheetData sheetId="1520"/>
      <sheetData sheetId="1521"/>
      <sheetData sheetId="1522"/>
      <sheetData sheetId="1523"/>
      <sheetData sheetId="1524"/>
      <sheetData sheetId="1525"/>
      <sheetData sheetId="1526"/>
      <sheetData sheetId="1527"/>
      <sheetData sheetId="1528"/>
      <sheetData sheetId="1529"/>
      <sheetData sheetId="1530"/>
      <sheetData sheetId="1531"/>
      <sheetData sheetId="1532"/>
      <sheetData sheetId="1533"/>
      <sheetData sheetId="1534"/>
      <sheetData sheetId="1535"/>
      <sheetData sheetId="1536"/>
      <sheetData sheetId="1537"/>
      <sheetData sheetId="1538"/>
      <sheetData sheetId="1539"/>
      <sheetData sheetId="1540"/>
      <sheetData sheetId="1541"/>
      <sheetData sheetId="1542"/>
      <sheetData sheetId="1543"/>
      <sheetData sheetId="1544"/>
      <sheetData sheetId="1545"/>
      <sheetData sheetId="1546"/>
      <sheetData sheetId="1547"/>
      <sheetData sheetId="1548"/>
      <sheetData sheetId="1549"/>
      <sheetData sheetId="1550"/>
      <sheetData sheetId="1551"/>
      <sheetData sheetId="1552"/>
      <sheetData sheetId="1553"/>
      <sheetData sheetId="1554"/>
      <sheetData sheetId="1555"/>
      <sheetData sheetId="1556"/>
      <sheetData sheetId="1557"/>
      <sheetData sheetId="1558"/>
      <sheetData sheetId="1559"/>
      <sheetData sheetId="1560"/>
      <sheetData sheetId="1561"/>
      <sheetData sheetId="1562"/>
      <sheetData sheetId="1563"/>
      <sheetData sheetId="1564"/>
      <sheetData sheetId="1565"/>
      <sheetData sheetId="1566"/>
      <sheetData sheetId="1567"/>
      <sheetData sheetId="1568"/>
      <sheetData sheetId="1569"/>
      <sheetData sheetId="1570"/>
      <sheetData sheetId="1571"/>
      <sheetData sheetId="1572"/>
      <sheetData sheetId="1573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/>
      <sheetData sheetId="1595"/>
      <sheetData sheetId="1596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/>
      <sheetData sheetId="1635"/>
      <sheetData sheetId="1636"/>
      <sheetData sheetId="1637"/>
      <sheetData sheetId="1638"/>
      <sheetData sheetId="1639"/>
      <sheetData sheetId="1640"/>
      <sheetData sheetId="1641" refreshError="1"/>
      <sheetData sheetId="1642"/>
      <sheetData sheetId="1643"/>
      <sheetData sheetId="1644"/>
      <sheetData sheetId="1645"/>
      <sheetData sheetId="1646"/>
      <sheetData sheetId="1647"/>
      <sheetData sheetId="1648"/>
      <sheetData sheetId="1649"/>
      <sheetData sheetId="1650"/>
      <sheetData sheetId="1651"/>
      <sheetData sheetId="1652"/>
      <sheetData sheetId="1653"/>
      <sheetData sheetId="1654"/>
      <sheetData sheetId="1655"/>
      <sheetData sheetId="1656"/>
      <sheetData sheetId="1657"/>
      <sheetData sheetId="1658"/>
      <sheetData sheetId="1659"/>
      <sheetData sheetId="1660"/>
      <sheetData sheetId="1661"/>
      <sheetData sheetId="1662"/>
      <sheetData sheetId="1663"/>
      <sheetData sheetId="1664"/>
      <sheetData sheetId="1665"/>
      <sheetData sheetId="1666"/>
      <sheetData sheetId="1667"/>
      <sheetData sheetId="1668"/>
      <sheetData sheetId="1669"/>
      <sheetData sheetId="1670"/>
      <sheetData sheetId="1671"/>
      <sheetData sheetId="1672"/>
      <sheetData sheetId="1673"/>
      <sheetData sheetId="1674"/>
      <sheetData sheetId="1675"/>
      <sheetData sheetId="1676"/>
      <sheetData sheetId="1677"/>
      <sheetData sheetId="1678"/>
      <sheetData sheetId="1679"/>
      <sheetData sheetId="1680"/>
      <sheetData sheetId="1681"/>
      <sheetData sheetId="1682"/>
      <sheetData sheetId="1683"/>
      <sheetData sheetId="1684"/>
      <sheetData sheetId="1685"/>
      <sheetData sheetId="1686"/>
      <sheetData sheetId="1687"/>
      <sheetData sheetId="1688"/>
      <sheetData sheetId="1689"/>
      <sheetData sheetId="1690"/>
      <sheetData sheetId="1691"/>
      <sheetData sheetId="1692"/>
      <sheetData sheetId="1693"/>
      <sheetData sheetId="1694"/>
      <sheetData sheetId="1695"/>
      <sheetData sheetId="1696"/>
      <sheetData sheetId="1697"/>
      <sheetData sheetId="1698"/>
      <sheetData sheetId="1699"/>
      <sheetData sheetId="1700"/>
      <sheetData sheetId="1701"/>
      <sheetData sheetId="1702"/>
      <sheetData sheetId="1703"/>
      <sheetData sheetId="1704"/>
      <sheetData sheetId="1705"/>
      <sheetData sheetId="1706"/>
      <sheetData sheetId="1707"/>
      <sheetData sheetId="1708"/>
      <sheetData sheetId="1709"/>
      <sheetData sheetId="1710"/>
      <sheetData sheetId="1711"/>
      <sheetData sheetId="1712"/>
      <sheetData sheetId="1713"/>
      <sheetData sheetId="1714"/>
      <sheetData sheetId="1715"/>
      <sheetData sheetId="1716"/>
      <sheetData sheetId="1717"/>
      <sheetData sheetId="1718"/>
      <sheetData sheetId="1719"/>
      <sheetData sheetId="1720"/>
      <sheetData sheetId="1721"/>
      <sheetData sheetId="1722"/>
      <sheetData sheetId="1723"/>
      <sheetData sheetId="1724"/>
      <sheetData sheetId="1725"/>
      <sheetData sheetId="1726"/>
      <sheetData sheetId="1727"/>
      <sheetData sheetId="1728"/>
      <sheetData sheetId="1729"/>
      <sheetData sheetId="1730"/>
      <sheetData sheetId="1731"/>
      <sheetData sheetId="1732"/>
      <sheetData sheetId="1733"/>
      <sheetData sheetId="1734"/>
      <sheetData sheetId="1735"/>
      <sheetData sheetId="1736"/>
      <sheetData sheetId="1737"/>
      <sheetData sheetId="1738"/>
      <sheetData sheetId="1739"/>
      <sheetData sheetId="1740"/>
      <sheetData sheetId="1741"/>
      <sheetData sheetId="1742"/>
      <sheetData sheetId="1743"/>
      <sheetData sheetId="1744"/>
      <sheetData sheetId="1745"/>
      <sheetData sheetId="1746"/>
      <sheetData sheetId="1747"/>
      <sheetData sheetId="1748"/>
      <sheetData sheetId="1749"/>
      <sheetData sheetId="1750"/>
      <sheetData sheetId="1751"/>
      <sheetData sheetId="1752"/>
      <sheetData sheetId="1753"/>
      <sheetData sheetId="1754"/>
      <sheetData sheetId="1755"/>
      <sheetData sheetId="1756"/>
      <sheetData sheetId="1757"/>
      <sheetData sheetId="1758"/>
      <sheetData sheetId="1759"/>
      <sheetData sheetId="1760"/>
      <sheetData sheetId="1761"/>
      <sheetData sheetId="1762"/>
      <sheetData sheetId="1763"/>
      <sheetData sheetId="1764"/>
      <sheetData sheetId="1765"/>
      <sheetData sheetId="1766"/>
      <sheetData sheetId="1767"/>
      <sheetData sheetId="1768"/>
      <sheetData sheetId="1769"/>
      <sheetData sheetId="1770"/>
      <sheetData sheetId="1771"/>
      <sheetData sheetId="1772"/>
      <sheetData sheetId="1773"/>
      <sheetData sheetId="1774"/>
      <sheetData sheetId="1775"/>
      <sheetData sheetId="1776"/>
      <sheetData sheetId="1777"/>
      <sheetData sheetId="1778"/>
      <sheetData sheetId="1779"/>
      <sheetData sheetId="1780"/>
      <sheetData sheetId="1781"/>
      <sheetData sheetId="1782"/>
      <sheetData sheetId="1783"/>
      <sheetData sheetId="1784"/>
      <sheetData sheetId="1785"/>
      <sheetData sheetId="1786"/>
      <sheetData sheetId="1787"/>
      <sheetData sheetId="1788"/>
      <sheetData sheetId="1789"/>
      <sheetData sheetId="1790"/>
      <sheetData sheetId="1791"/>
      <sheetData sheetId="1792"/>
      <sheetData sheetId="1793"/>
      <sheetData sheetId="1794"/>
      <sheetData sheetId="1795"/>
      <sheetData sheetId="1796"/>
      <sheetData sheetId="1797"/>
      <sheetData sheetId="1798"/>
      <sheetData sheetId="1799"/>
      <sheetData sheetId="1800"/>
      <sheetData sheetId="1801"/>
      <sheetData sheetId="1802"/>
      <sheetData sheetId="1803"/>
      <sheetData sheetId="1804"/>
      <sheetData sheetId="1805"/>
      <sheetData sheetId="1806"/>
      <sheetData sheetId="1807"/>
      <sheetData sheetId="1808"/>
      <sheetData sheetId="1809"/>
      <sheetData sheetId="1810"/>
      <sheetData sheetId="1811"/>
      <sheetData sheetId="1812"/>
      <sheetData sheetId="1813"/>
      <sheetData sheetId="1814"/>
      <sheetData sheetId="1815"/>
      <sheetData sheetId="1816"/>
      <sheetData sheetId="1817"/>
      <sheetData sheetId="1818"/>
      <sheetData sheetId="1819"/>
      <sheetData sheetId="1820"/>
      <sheetData sheetId="1821"/>
      <sheetData sheetId="1822"/>
      <sheetData sheetId="1823"/>
      <sheetData sheetId="1824"/>
      <sheetData sheetId="1825"/>
      <sheetData sheetId="1826"/>
      <sheetData sheetId="1827"/>
      <sheetData sheetId="1828"/>
      <sheetData sheetId="1829"/>
      <sheetData sheetId="1830"/>
      <sheetData sheetId="1831"/>
      <sheetData sheetId="1832"/>
      <sheetData sheetId="1833"/>
      <sheetData sheetId="1834"/>
      <sheetData sheetId="1835"/>
      <sheetData sheetId="1836"/>
      <sheetData sheetId="1837"/>
      <sheetData sheetId="1838"/>
      <sheetData sheetId="1839"/>
      <sheetData sheetId="1840"/>
      <sheetData sheetId="1841"/>
      <sheetData sheetId="1842"/>
      <sheetData sheetId="1843"/>
      <sheetData sheetId="1844"/>
      <sheetData sheetId="1845"/>
      <sheetData sheetId="1846"/>
      <sheetData sheetId="1847"/>
      <sheetData sheetId="1848"/>
      <sheetData sheetId="1849"/>
      <sheetData sheetId="1850"/>
      <sheetData sheetId="1851"/>
      <sheetData sheetId="1852"/>
      <sheetData sheetId="1853"/>
      <sheetData sheetId="1854"/>
      <sheetData sheetId="1855"/>
      <sheetData sheetId="1856"/>
      <sheetData sheetId="1857"/>
      <sheetData sheetId="1858"/>
      <sheetData sheetId="1859"/>
      <sheetData sheetId="1860"/>
      <sheetData sheetId="1861"/>
      <sheetData sheetId="1862"/>
      <sheetData sheetId="1863"/>
      <sheetData sheetId="1864"/>
      <sheetData sheetId="1865"/>
      <sheetData sheetId="1866"/>
      <sheetData sheetId="1867"/>
      <sheetData sheetId="1868"/>
      <sheetData sheetId="1869"/>
      <sheetData sheetId="1870"/>
      <sheetData sheetId="1871"/>
      <sheetData sheetId="1872"/>
      <sheetData sheetId="1873"/>
      <sheetData sheetId="1874"/>
      <sheetData sheetId="1875"/>
      <sheetData sheetId="1876"/>
      <sheetData sheetId="1877"/>
      <sheetData sheetId="1878"/>
      <sheetData sheetId="1879"/>
      <sheetData sheetId="1880"/>
      <sheetData sheetId="1881"/>
      <sheetData sheetId="1882"/>
      <sheetData sheetId="1883"/>
      <sheetData sheetId="1884"/>
      <sheetData sheetId="1885"/>
      <sheetData sheetId="1886"/>
      <sheetData sheetId="1887"/>
      <sheetData sheetId="1888"/>
      <sheetData sheetId="1889"/>
      <sheetData sheetId="1890"/>
      <sheetData sheetId="1891"/>
      <sheetData sheetId="1892"/>
      <sheetData sheetId="1893"/>
      <sheetData sheetId="1894"/>
      <sheetData sheetId="1895"/>
      <sheetData sheetId="1896"/>
      <sheetData sheetId="1897"/>
      <sheetData sheetId="1898"/>
      <sheetData sheetId="1899"/>
      <sheetData sheetId="1900"/>
      <sheetData sheetId="1901"/>
      <sheetData sheetId="1902"/>
      <sheetData sheetId="1903"/>
      <sheetData sheetId="1904"/>
      <sheetData sheetId="1905"/>
      <sheetData sheetId="1906"/>
      <sheetData sheetId="1907"/>
      <sheetData sheetId="1908"/>
      <sheetData sheetId="1909"/>
      <sheetData sheetId="1910"/>
      <sheetData sheetId="1911"/>
      <sheetData sheetId="1912"/>
      <sheetData sheetId="1913"/>
      <sheetData sheetId="1914"/>
      <sheetData sheetId="1915"/>
      <sheetData sheetId="1916"/>
      <sheetData sheetId="1917"/>
      <sheetData sheetId="1918"/>
      <sheetData sheetId="1919"/>
      <sheetData sheetId="1920"/>
      <sheetData sheetId="1921"/>
      <sheetData sheetId="1922"/>
      <sheetData sheetId="1923"/>
      <sheetData sheetId="1924"/>
      <sheetData sheetId="1925"/>
      <sheetData sheetId="1926"/>
      <sheetData sheetId="1927"/>
      <sheetData sheetId="1928"/>
      <sheetData sheetId="1929"/>
      <sheetData sheetId="1930"/>
      <sheetData sheetId="1931"/>
      <sheetData sheetId="1932"/>
      <sheetData sheetId="1933"/>
      <sheetData sheetId="1934"/>
      <sheetData sheetId="1935"/>
      <sheetData sheetId="1936"/>
      <sheetData sheetId="1937"/>
      <sheetData sheetId="1938"/>
      <sheetData sheetId="1939"/>
      <sheetData sheetId="1940"/>
      <sheetData sheetId="1941"/>
      <sheetData sheetId="1942"/>
      <sheetData sheetId="1943"/>
      <sheetData sheetId="1944"/>
      <sheetData sheetId="1945"/>
      <sheetData sheetId="1946"/>
      <sheetData sheetId="1947"/>
      <sheetData sheetId="1948"/>
      <sheetData sheetId="1949"/>
      <sheetData sheetId="1950"/>
      <sheetData sheetId="1951"/>
      <sheetData sheetId="1952"/>
      <sheetData sheetId="1953"/>
      <sheetData sheetId="1954"/>
      <sheetData sheetId="1955"/>
      <sheetData sheetId="1956"/>
      <sheetData sheetId="1957"/>
      <sheetData sheetId="1958"/>
      <sheetData sheetId="1959"/>
      <sheetData sheetId="1960"/>
      <sheetData sheetId="1961"/>
      <sheetData sheetId="1962"/>
      <sheetData sheetId="1963"/>
      <sheetData sheetId="1964"/>
      <sheetData sheetId="1965"/>
      <sheetData sheetId="1966"/>
      <sheetData sheetId="1967"/>
      <sheetData sheetId="1968"/>
      <sheetData sheetId="1969"/>
      <sheetData sheetId="1970"/>
      <sheetData sheetId="1971"/>
      <sheetData sheetId="1972"/>
      <sheetData sheetId="1973"/>
      <sheetData sheetId="1974"/>
      <sheetData sheetId="1975"/>
      <sheetData sheetId="1976"/>
      <sheetData sheetId="1977"/>
      <sheetData sheetId="1978"/>
      <sheetData sheetId="1979"/>
      <sheetData sheetId="1980"/>
      <sheetData sheetId="1981"/>
      <sheetData sheetId="1982"/>
      <sheetData sheetId="1983"/>
      <sheetData sheetId="1984"/>
      <sheetData sheetId="1985"/>
      <sheetData sheetId="1986"/>
      <sheetData sheetId="1987"/>
      <sheetData sheetId="1988"/>
      <sheetData sheetId="1989"/>
      <sheetData sheetId="1990"/>
      <sheetData sheetId="1991"/>
      <sheetData sheetId="1992"/>
      <sheetData sheetId="1993"/>
      <sheetData sheetId="1994"/>
      <sheetData sheetId="1995"/>
      <sheetData sheetId="1996"/>
      <sheetData sheetId="1997"/>
      <sheetData sheetId="1998"/>
      <sheetData sheetId="1999"/>
      <sheetData sheetId="2000"/>
      <sheetData sheetId="2001"/>
      <sheetData sheetId="2002"/>
      <sheetData sheetId="2003"/>
      <sheetData sheetId="2004"/>
      <sheetData sheetId="2005"/>
      <sheetData sheetId="2006"/>
      <sheetData sheetId="2007"/>
      <sheetData sheetId="2008"/>
      <sheetData sheetId="2009"/>
      <sheetData sheetId="2010"/>
      <sheetData sheetId="2011"/>
      <sheetData sheetId="2012"/>
      <sheetData sheetId="2013"/>
      <sheetData sheetId="2014"/>
      <sheetData sheetId="2015"/>
      <sheetData sheetId="2016"/>
      <sheetData sheetId="2017"/>
      <sheetData sheetId="2018"/>
      <sheetData sheetId="2019"/>
      <sheetData sheetId="2020"/>
      <sheetData sheetId="2021"/>
      <sheetData sheetId="2022"/>
      <sheetData sheetId="2023"/>
      <sheetData sheetId="2024"/>
      <sheetData sheetId="2025"/>
      <sheetData sheetId="2026"/>
      <sheetData sheetId="2027"/>
      <sheetData sheetId="2028"/>
      <sheetData sheetId="2029"/>
      <sheetData sheetId="2030"/>
      <sheetData sheetId="2031"/>
      <sheetData sheetId="2032"/>
      <sheetData sheetId="2033"/>
      <sheetData sheetId="2034"/>
      <sheetData sheetId="2035"/>
      <sheetData sheetId="2036"/>
      <sheetData sheetId="2037"/>
      <sheetData sheetId="2038"/>
      <sheetData sheetId="2039"/>
      <sheetData sheetId="2040"/>
      <sheetData sheetId="2041"/>
      <sheetData sheetId="2042"/>
      <sheetData sheetId="2043"/>
      <sheetData sheetId="2044"/>
      <sheetData sheetId="2045"/>
      <sheetData sheetId="2046"/>
      <sheetData sheetId="2047"/>
      <sheetData sheetId="2048"/>
      <sheetData sheetId="2049"/>
      <sheetData sheetId="2050"/>
      <sheetData sheetId="2051"/>
      <sheetData sheetId="2052"/>
      <sheetData sheetId="2053"/>
      <sheetData sheetId="2054"/>
      <sheetData sheetId="2055"/>
      <sheetData sheetId="2056"/>
      <sheetData sheetId="2057"/>
      <sheetData sheetId="2058"/>
      <sheetData sheetId="2059"/>
      <sheetData sheetId="2060"/>
      <sheetData sheetId="2061"/>
      <sheetData sheetId="2062"/>
      <sheetData sheetId="2063"/>
      <sheetData sheetId="2064"/>
      <sheetData sheetId="2065"/>
      <sheetData sheetId="2066"/>
      <sheetData sheetId="2067"/>
      <sheetData sheetId="2068"/>
      <sheetData sheetId="2069"/>
      <sheetData sheetId="2070"/>
      <sheetData sheetId="2071"/>
      <sheetData sheetId="2072"/>
      <sheetData sheetId="2073"/>
      <sheetData sheetId="2074"/>
      <sheetData sheetId="2075"/>
      <sheetData sheetId="2076"/>
      <sheetData sheetId="2077"/>
      <sheetData sheetId="2078"/>
      <sheetData sheetId="2079"/>
      <sheetData sheetId="2080"/>
      <sheetData sheetId="2081"/>
      <sheetData sheetId="2082"/>
      <sheetData sheetId="2083"/>
      <sheetData sheetId="2084"/>
      <sheetData sheetId="2085"/>
      <sheetData sheetId="2086"/>
      <sheetData sheetId="2087"/>
      <sheetData sheetId="2088"/>
      <sheetData sheetId="2089"/>
      <sheetData sheetId="2090"/>
      <sheetData sheetId="2091"/>
      <sheetData sheetId="2092"/>
      <sheetData sheetId="2093"/>
      <sheetData sheetId="2094"/>
      <sheetData sheetId="2095"/>
      <sheetData sheetId="2096"/>
      <sheetData sheetId="2097"/>
      <sheetData sheetId="2098"/>
      <sheetData sheetId="2099"/>
      <sheetData sheetId="2100"/>
      <sheetData sheetId="2101"/>
      <sheetData sheetId="2102"/>
      <sheetData sheetId="2103"/>
      <sheetData sheetId="2104"/>
      <sheetData sheetId="2105"/>
      <sheetData sheetId="2106"/>
      <sheetData sheetId="2107"/>
      <sheetData sheetId="2108"/>
      <sheetData sheetId="2109"/>
      <sheetData sheetId="2110"/>
      <sheetData sheetId="2111"/>
      <sheetData sheetId="2112"/>
      <sheetData sheetId="2113"/>
      <sheetData sheetId="2114"/>
      <sheetData sheetId="2115"/>
      <sheetData sheetId="2116"/>
      <sheetData sheetId="2117"/>
      <sheetData sheetId="2118"/>
      <sheetData sheetId="2119"/>
      <sheetData sheetId="2120"/>
      <sheetData sheetId="2121"/>
      <sheetData sheetId="2122"/>
      <sheetData sheetId="2123"/>
      <sheetData sheetId="2124"/>
      <sheetData sheetId="2125"/>
      <sheetData sheetId="2126"/>
      <sheetData sheetId="2127"/>
      <sheetData sheetId="2128"/>
      <sheetData sheetId="2129"/>
      <sheetData sheetId="2130"/>
      <sheetData sheetId="2131"/>
      <sheetData sheetId="2132"/>
      <sheetData sheetId="2133"/>
      <sheetData sheetId="2134"/>
      <sheetData sheetId="2135"/>
      <sheetData sheetId="2136"/>
      <sheetData sheetId="2137"/>
      <sheetData sheetId="2138"/>
      <sheetData sheetId="2139"/>
      <sheetData sheetId="2140"/>
      <sheetData sheetId="2141"/>
      <sheetData sheetId="2142"/>
      <sheetData sheetId="2143"/>
      <sheetData sheetId="2144"/>
      <sheetData sheetId="2145"/>
      <sheetData sheetId="2146"/>
      <sheetData sheetId="2147"/>
      <sheetData sheetId="2148"/>
      <sheetData sheetId="2149"/>
      <sheetData sheetId="2150"/>
      <sheetData sheetId="2151"/>
      <sheetData sheetId="2152"/>
      <sheetData sheetId="2153"/>
      <sheetData sheetId="2154"/>
      <sheetData sheetId="2155"/>
      <sheetData sheetId="2156"/>
      <sheetData sheetId="2157"/>
      <sheetData sheetId="2158"/>
      <sheetData sheetId="2159"/>
      <sheetData sheetId="2160"/>
      <sheetData sheetId="2161"/>
      <sheetData sheetId="2162"/>
      <sheetData sheetId="2163"/>
      <sheetData sheetId="2164"/>
      <sheetData sheetId="2165"/>
      <sheetData sheetId="2166"/>
      <sheetData sheetId="2167"/>
      <sheetData sheetId="2168"/>
      <sheetData sheetId="2169"/>
      <sheetData sheetId="2170"/>
      <sheetData sheetId="2171"/>
      <sheetData sheetId="2172"/>
      <sheetData sheetId="2173"/>
      <sheetData sheetId="2174"/>
      <sheetData sheetId="2175"/>
      <sheetData sheetId="2176"/>
      <sheetData sheetId="2177"/>
      <sheetData sheetId="2178"/>
      <sheetData sheetId="2179"/>
      <sheetData sheetId="2180"/>
      <sheetData sheetId="2181"/>
      <sheetData sheetId="2182"/>
      <sheetData sheetId="2183"/>
      <sheetData sheetId="2184"/>
      <sheetData sheetId="2185"/>
      <sheetData sheetId="2186"/>
      <sheetData sheetId="2187"/>
      <sheetData sheetId="2188"/>
      <sheetData sheetId="2189"/>
      <sheetData sheetId="2190"/>
      <sheetData sheetId="2191"/>
      <sheetData sheetId="2192"/>
      <sheetData sheetId="2193"/>
      <sheetData sheetId="2194"/>
      <sheetData sheetId="2195"/>
      <sheetData sheetId="2196"/>
      <sheetData sheetId="2197"/>
      <sheetData sheetId="2198"/>
      <sheetData sheetId="2199"/>
      <sheetData sheetId="2200"/>
      <sheetData sheetId="2201"/>
      <sheetData sheetId="2202"/>
      <sheetData sheetId="2203"/>
      <sheetData sheetId="2204"/>
      <sheetData sheetId="2205"/>
      <sheetData sheetId="2206"/>
      <sheetData sheetId="2207"/>
      <sheetData sheetId="2208"/>
      <sheetData sheetId="2209"/>
      <sheetData sheetId="2210"/>
      <sheetData sheetId="2211"/>
      <sheetData sheetId="2212"/>
      <sheetData sheetId="2213"/>
      <sheetData sheetId="2214"/>
      <sheetData sheetId="2215"/>
      <sheetData sheetId="2216"/>
      <sheetData sheetId="2217"/>
      <sheetData sheetId="2218"/>
      <sheetData sheetId="2219"/>
      <sheetData sheetId="2220"/>
      <sheetData sheetId="2221"/>
      <sheetData sheetId="2222"/>
      <sheetData sheetId="2223"/>
      <sheetData sheetId="2224"/>
      <sheetData sheetId="2225"/>
      <sheetData sheetId="2226"/>
      <sheetData sheetId="2227"/>
      <sheetData sheetId="2228"/>
      <sheetData sheetId="2229"/>
      <sheetData sheetId="2230"/>
      <sheetData sheetId="2231"/>
      <sheetData sheetId="2232"/>
      <sheetData sheetId="2233"/>
      <sheetData sheetId="2234"/>
      <sheetData sheetId="2235"/>
      <sheetData sheetId="2236"/>
      <sheetData sheetId="2237"/>
      <sheetData sheetId="2238"/>
      <sheetData sheetId="2239"/>
      <sheetData sheetId="2240"/>
      <sheetData sheetId="2241"/>
      <sheetData sheetId="2242"/>
      <sheetData sheetId="2243"/>
      <sheetData sheetId="2244"/>
      <sheetData sheetId="2245"/>
      <sheetData sheetId="2246"/>
      <sheetData sheetId="2247"/>
      <sheetData sheetId="2248"/>
      <sheetData sheetId="2249"/>
      <sheetData sheetId="2250"/>
      <sheetData sheetId="2251"/>
      <sheetData sheetId="2252"/>
      <sheetData sheetId="2253"/>
      <sheetData sheetId="2254"/>
      <sheetData sheetId="2255"/>
      <sheetData sheetId="2256"/>
      <sheetData sheetId="2257"/>
      <sheetData sheetId="2258"/>
      <sheetData sheetId="2259"/>
      <sheetData sheetId="2260"/>
      <sheetData sheetId="2261"/>
      <sheetData sheetId="2262"/>
      <sheetData sheetId="2263"/>
      <sheetData sheetId="2264"/>
      <sheetData sheetId="2265"/>
      <sheetData sheetId="2266"/>
      <sheetData sheetId="2267"/>
      <sheetData sheetId="2268"/>
      <sheetData sheetId="2269"/>
      <sheetData sheetId="2270"/>
      <sheetData sheetId="2271"/>
      <sheetData sheetId="2272"/>
      <sheetData sheetId="2273"/>
      <sheetData sheetId="2274"/>
      <sheetData sheetId="2275"/>
      <sheetData sheetId="2276"/>
      <sheetData sheetId="2277"/>
      <sheetData sheetId="2278"/>
      <sheetData sheetId="2279"/>
      <sheetData sheetId="2280"/>
      <sheetData sheetId="2281"/>
      <sheetData sheetId="2282"/>
      <sheetData sheetId="2283"/>
      <sheetData sheetId="2284"/>
      <sheetData sheetId="2285"/>
      <sheetData sheetId="2286"/>
      <sheetData sheetId="2287" refreshError="1"/>
      <sheetData sheetId="2288" refreshError="1"/>
      <sheetData sheetId="2289" refreshError="1"/>
      <sheetData sheetId="2290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original_sist"/>
      <sheetName val="Hoja3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PU"/>
      <sheetName val="PRESUP"/>
      <sheetName val="PREC-BASE"/>
    </sheetNames>
    <sheetDataSet>
      <sheetData sheetId="0">
        <row r="303">
          <cell r="J303">
            <v>2480</v>
          </cell>
        </row>
        <row r="1192">
          <cell r="J1192">
            <v>103760</v>
          </cell>
        </row>
        <row r="1560">
          <cell r="J1560">
            <v>291840</v>
          </cell>
        </row>
      </sheetData>
      <sheetData sheetId="1" refreshError="1"/>
      <sheetData sheetId="2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3"/>
      <sheetName val="CUADRO CONTROL"/>
      <sheetName val="ABL-519"/>
      <sheetName val="AEA-264"/>
      <sheetName val="AEA-944"/>
      <sheetName val="BEP-243"/>
      <sheetName val="BUD-209"/>
      <sheetName val="DUB-823"/>
      <sheetName val="DYT-026"/>
      <sheetName val="GPI 526"/>
      <sheetName val="HFB024"/>
      <sheetName val="HSJ-700"/>
      <sheetName val="ITA878"/>
      <sheetName val="JKC-583"/>
      <sheetName val="OAF853"/>
      <sheetName val="OXB-806"/>
      <sheetName val="PAJ825"/>
      <sheetName val="QFW-296"/>
      <sheetName val="QNA583"/>
      <sheetName val="SBG-021"/>
      <sheetName val="SDA-283"/>
      <sheetName val="SKG-419"/>
      <sheetName val="SUK-095"/>
      <sheetName val="SKJ452"/>
      <sheetName val="SNG_855"/>
      <sheetName val="SRC-847"/>
      <sheetName val="XKF-034"/>
      <sheetName val="XXJ617"/>
      <sheetName val="AEA- 264"/>
      <sheetName val="AEF-009"/>
      <sheetName val="SKG -419"/>
      <sheetName val="SVF-065"/>
      <sheetName val="TNE-078"/>
      <sheetName val="KFB-210"/>
      <sheetName val="GQK-096"/>
      <sheetName val="JVG-611"/>
      <sheetName val="ONG-534"/>
      <sheetName val="SUB-611"/>
      <sheetName val="XAB-669"/>
      <sheetName val="UPP-046"/>
      <sheetName val="UPP-044"/>
      <sheetName val="VEA 363"/>
      <sheetName val="VEA 374"/>
      <sheetName val="PALET DEL 21 FEB AL 5 MARZ"/>
      <sheetName val="Alcantarillas"/>
      <sheetName val="formulario"/>
      <sheetName val="equipos"/>
      <sheetName val="MATERIALES"/>
      <sheetName val="ACARREO"/>
      <sheetName val="CUADBASI"/>
      <sheetName val="CONT_ADI"/>
      <sheetName val="Equipo"/>
      <sheetName val="otros"/>
      <sheetName val="FORMULA"/>
      <sheetName val="INV"/>
      <sheetName val="AASHTO"/>
      <sheetName val="presupuesto"/>
      <sheetName val="CUADRO_CONTROL1"/>
      <sheetName val="GPI_5261"/>
      <sheetName val="AEA-_2641"/>
      <sheetName val="SKG_-4191"/>
      <sheetName val="VEA_3631"/>
      <sheetName val="VEA_3741"/>
      <sheetName val="PALET_DEL_21_FEB_AL_5_MARZ1"/>
      <sheetName val="CUADRO_CONTROL"/>
      <sheetName val="GPI_526"/>
      <sheetName val="AEA-_264"/>
      <sheetName val="SKG_-419"/>
      <sheetName val="VEA_363"/>
      <sheetName val="VEA_374"/>
      <sheetName val="PALET_DEL_21_FEB_AL_5_MARZ"/>
      <sheetName val="CUADRO_CONTROL2"/>
      <sheetName val="GPI_5262"/>
      <sheetName val="AEA-_2642"/>
      <sheetName val="SKG_-4192"/>
      <sheetName val="VEA_3632"/>
      <sheetName val="VEA_3742"/>
      <sheetName val="PALET_DEL_21_FEB_AL_5_MARZ2"/>
      <sheetName val="CUADRO_CONTROL4"/>
      <sheetName val="GPI_5264"/>
      <sheetName val="AEA-_2644"/>
      <sheetName val="SKG_-4194"/>
      <sheetName val="VEA_3634"/>
      <sheetName val="VEA_3744"/>
      <sheetName val="PALET_DEL_21_FEB_AL_5_MARZ4"/>
      <sheetName val="CUADRO_CONTROL3"/>
      <sheetName val="GPI_5263"/>
      <sheetName val="AEA-_2643"/>
      <sheetName val="SKG_-4193"/>
      <sheetName val="VEA_3633"/>
      <sheetName val="VEA_3743"/>
      <sheetName val="PALET_DEL_21_FEB_AL_5_MARZ3"/>
      <sheetName val="TARIF2002"/>
      <sheetName val="APU (22)"/>
      <sheetName val="O.Civil A. Base Zona A2S4"/>
      <sheetName val="Hoja1"/>
      <sheetName val="LIQ"/>
      <sheetName val="DATA I"/>
      <sheetName val="PREACTA"/>
      <sheetName val="SEÑAL 1"/>
      <sheetName val="General"/>
      <sheetName val="Calc"/>
      <sheetName val="Pavement Data"/>
    </sheetNames>
    <sheetDataSet>
      <sheetData sheetId="0" refreshError="1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/>
      <sheetData sheetId="8" refreshError="1"/>
      <sheetData sheetId="9"/>
      <sheetData sheetId="10"/>
      <sheetData sheetId="11" refreshError="1"/>
      <sheetData sheetId="12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PEC (2)"/>
      <sheetName val="HH"/>
      <sheetName val="SEMANA"/>
      <sheetName val="ESPEC"/>
      <sheetName val="Hoja1"/>
      <sheetName val="BISEM-ANEX15-"/>
      <sheetName val="ANEXO11-HH"/>
      <sheetName val="RESUMEN(A 7)"/>
      <sheetName val="CCONTROL (A8)"/>
      <sheetName val="Hoja1 (3)"/>
      <sheetName val="GRAF"/>
      <sheetName val="ANEXO 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. P. U."/>
      <sheetName val="APU PART"/>
      <sheetName val="Listado"/>
      <sheetName val="PPTOS"/>
      <sheetName val="Borrable"/>
      <sheetName val="Análisis de precios"/>
      <sheetName val="Analisis de Precios Unitarios A"/>
      <sheetName val="Analisis%20de%20Precios%20Unita"/>
      <sheetName val="INDICMICROEMP"/>
      <sheetName val="ESTADO RED"/>
      <sheetName val="CARRETERAS"/>
      <sheetName val="GENERALIDADES "/>
      <sheetName val="APU_PART1"/>
      <sheetName val="A__P__U_1"/>
      <sheetName val="Analisis_de_Precios_Unitarios_1"/>
      <sheetName val="APU_PART"/>
      <sheetName val="A__P__U_"/>
      <sheetName val="Analisis_de_Precios_Unitarios_A"/>
      <sheetName val="A_ P_ U_"/>
      <sheetName val="TOTCAPIT"/>
      <sheetName val="JORNABAS"/>
      <sheetName val="MATERIALES"/>
      <sheetName val="TOTCUADEQ"/>
      <sheetName val="TOTCUADMO"/>
      <sheetName val="FLUJOS"/>
      <sheetName val="Anexo No. 5"/>
      <sheetName val="INDICE"/>
      <sheetName val="Puntajes"/>
      <sheetName val="5094-2003"/>
      <sheetName val="FINANCIERA"/>
      <sheetName val="DATOS"/>
      <sheetName val="PREACTA"/>
      <sheetName val="ESTADO VÍA-CRIT.TECNICO"/>
      <sheetName val="PERSONAL"/>
    </sheetNames>
    <sheetDataSet>
      <sheetData sheetId="0" refreshError="1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/>
      <sheetData sheetId="10"/>
      <sheetData sheetId="11"/>
      <sheetData sheetId="12"/>
      <sheetData sheetId="13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1P"/>
      <sheetName val="201.7"/>
      <sheetName val="201.15"/>
      <sheetName val="210.2.1 (2)"/>
      <sheetName val="210.2.2"/>
      <sheetName val="211.1"/>
      <sheetName val="230.2P"/>
      <sheetName val="2P"/>
      <sheetName val="320.1"/>
      <sheetName val="500.1"/>
      <sheetName val="600.1"/>
      <sheetName val="600.2"/>
      <sheetName val="600.4"/>
      <sheetName val="600.5"/>
      <sheetName val="610.1"/>
      <sheetName val="630.4"/>
      <sheetName val="630.6"/>
      <sheetName val="630.7"/>
      <sheetName val="640.1"/>
      <sheetName val="661.1"/>
      <sheetName val="671,1"/>
      <sheetName val="673.1"/>
      <sheetName val="673.2"/>
      <sheetName val="673,5"/>
      <sheetName val="681.1"/>
      <sheetName val="700.1"/>
      <sheetName val="700.3"/>
      <sheetName val="701.1"/>
      <sheetName val="710.1.1"/>
      <sheetName val="710.1.4"/>
      <sheetName val="720.1"/>
      <sheetName val="730.1"/>
      <sheetName val="730.2"/>
      <sheetName val="740.1"/>
      <sheetName val="800.2"/>
      <sheetName val="810.1 "/>
      <sheetName val="900.2"/>
      <sheetName val="900.3"/>
      <sheetName val="INDICE"/>
      <sheetName val="Equipo"/>
      <sheetName val="materiales"/>
      <sheetName val="otros"/>
      <sheetName val="200P ROCERIA"/>
      <sheetName val="210.2 OTRA"/>
      <sheetName val="225P"/>
      <sheetName val="320.2"/>
      <sheetName val="320.3"/>
      <sheetName val="440.1P COMPRADA"/>
      <sheetName val="440.2P COMPRADA"/>
      <sheetName val="440.3P COMPRADA"/>
      <sheetName val="441.1P COMPRADA"/>
      <sheetName val="441.2P COMPRADA"/>
      <sheetName val="441.3P COMPRADA"/>
      <sheetName val="450.1P COMPRADA"/>
      <sheetName val="450.1."/>
      <sheetName val="450.1P. COMPRADA"/>
      <sheetName val="450.2,P COMPRADA"/>
      <sheetName val="450.3P COMPRADA"/>
      <sheetName val="451.1P COMPRADA"/>
      <sheetName val="451.2P COMPRADA"/>
      <sheetName val="451.3P COMPRADA"/>
      <sheetName val="452.1P COMPRADA"/>
      <sheetName val="452.2P COMPRADA"/>
      <sheetName val="452.3P COMPRADA"/>
      <sheetName val="452.4P COMPRADA"/>
      <sheetName val="462.2P"/>
      <sheetName val="621.5P"/>
      <sheetName val="640.1.."/>
      <sheetName val="640.2"/>
      <sheetName val="650.3 OTRO"/>
      <sheetName val="661 TIPO 2"/>
      <sheetName val="Hoja1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\a  aaInformación GRUPO 4\A MIn"/>
      <sheetName val="aCCIDENTES DE 1995 - 1996.xls"/>
      <sheetName val="items"/>
      <sheetName val="ACTA DE MODIFICACION  (2)"/>
      <sheetName val="CONT_ADI"/>
      <sheetName val="aCCIDENTES%20DE%201995%20-%2019"/>
      <sheetName val="#¡REF"/>
      <sheetName val="Informe"/>
      <sheetName val="Seguim-16"/>
      <sheetName val="otros"/>
      <sheetName val="PRESUPUESTO"/>
      <sheetName val="Informacion"/>
      <sheetName val="INDICMICROEMP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nsolidado Reservas"/>
      <sheetName val="Reservas de Petróleo"/>
      <sheetName val="Eventos"/>
      <sheetName val="Cronograma de Eventos"/>
      <sheetName val="Reporte mensual 1999-2000"/>
      <sheetName val="Reporte 2000 - 2024"/>
      <sheetName val="Reporte 1"/>
      <sheetName val="Reporte 2"/>
      <sheetName val="Reporte 3"/>
      <sheetName val="Reporte 4"/>
      <sheetName val="Reporte 5"/>
      <sheetName val="Reporte 2000 - 2004"/>
      <sheetName val="Apiay"/>
      <sheetName val="Suria"/>
      <sheetName val="RefLibertad"/>
      <sheetName val="Castilla"/>
      <sheetName val="Otros"/>
      <sheetName val="Índice"/>
      <sheetName val="DesReservas"/>
      <sheetName val="PronPozos Apiay"/>
      <sheetName val="PronPozos Suria"/>
      <sheetName val="PronPozos RefLibertad"/>
    </sheetNames>
    <sheetDataSet>
      <sheetData sheetId="0" refreshError="1"/>
      <sheetData sheetId="1"/>
      <sheetData sheetId="2"/>
      <sheetData sheetId="3" refreshError="1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/>
      <sheetData sheetId="2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formacion"/>
      <sheetName val="a"/>
      <sheetName val="4"/>
      <sheetName val="armada"/>
      <sheetName val="RESUMEN"/>
      <sheetName val="RESUMEN ITEMS (2)"/>
      <sheetName val="RESUMEN ITEMS"/>
      <sheetName val="OBRAS"/>
      <sheetName val="CANTIDADES"/>
      <sheetName val="drenaje"/>
      <sheetName val="protec"/>
      <sheetName val="ubicacion"/>
      <sheetName val="separadores"/>
      <sheetName val="contenido"/>
      <sheetName val="PORTADAS"/>
      <sheetName val="OBRAS PUENTE ARMADA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  <sheetName val="aCCIDENTES DE 1995 - 1996.xls"/>
      <sheetName val="items"/>
      <sheetName val="ACTA DE MODIFICACION  (2)"/>
      <sheetName val="CONT_ADI"/>
      <sheetName val="#¡REF"/>
      <sheetName val="Informe"/>
      <sheetName val="Datos"/>
      <sheetName val="INDICMICROEMP"/>
      <sheetName val="\a  aaInformación GRUPO 4\A MIn"/>
      <sheetName val="MATERIALES"/>
      <sheetName val="Informacion"/>
      <sheetName val="Seguim-16"/>
      <sheetName val="otros"/>
      <sheetName val="PRESUPUESTO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\a  aaInformación GRUPO 4\A MIn"/>
      <sheetName val="Informacion"/>
      <sheetName val="#¡REF"/>
      <sheetName val="INDICMICROEMP"/>
      <sheetName val="ACTA DE MODIFICACION  (2)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CONT_ADI"/>
      <sheetName val="aCCIDENTES%20DE%201995%20-%2019"/>
      <sheetName val="Datos"/>
      <sheetName val="aCCIDENTES DE 1995 - 1996.xls"/>
      <sheetName val="items"/>
      <sheetName val="MATERIALES"/>
      <sheetName val="Datos Básicos"/>
      <sheetName val="SALARIOS"/>
      <sheetName val="SUB APU"/>
      <sheetName val="Informe"/>
      <sheetName val="Seguim-16"/>
      <sheetName val="INV"/>
      <sheetName val="AASHTO"/>
      <sheetName val="PESOS"/>
      <sheetName val="otros"/>
      <sheetName val="PRESUPUESTO"/>
      <sheetName val="Formulario N° 4"/>
      <sheetName val="EQUIPO"/>
      <sheetName val="Res-Accide-10"/>
      <sheetName val="[aCCIDENTES DE 1995 - 1996.xls]"/>
      <sheetName val="Base Muestras"/>
      <sheetName val="\Users\avargase\AppData\Local\M"/>
      <sheetName val="\\Escritorio\amv 2011\a  aaInfo"/>
      <sheetName val="\Mini HP Enero 2015\Proyectos i"/>
      <sheetName val="\C\Users\avargase\AppData\Local"/>
      <sheetName val="\Volumes\USB PIOLIN\Escritorio\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precios-básicos2002"/>
      <sheetName val="APUs"/>
      <sheetName val="aactividad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_a  aaInformación GRUPO 4_A MIn"/>
      <sheetName val="\\Giovanni\administracion vial\"/>
      <sheetName val="\MONTO AGOTABLE 2010\a  aaInfor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Lista obra"/>
      <sheetName val="\Documents and Settings\Pedro "/>
      <sheetName val="\Users\Administrador\Desktop\AM"/>
      <sheetName val="\\Ing-her"/>
      <sheetName val="\Users\cmeza\Documents\INVIAS\D"/>
      <sheetName val="\Documents and Settings\jviteri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PR 1"/>
      <sheetName val="MURO PR25+221-235"/>
      <sheetName val="MURO PR25+261-267"/>
      <sheetName val="MURO PR25+267-273"/>
      <sheetName val="MURO PR25+273-277"/>
      <sheetName val="MURO PR25+407,20-409,90"/>
      <sheetName val="MURO PR25+409,90-416,40"/>
      <sheetName val="MURO PR25+435-447"/>
      <sheetName val="MURO PR25+557,5-572.56I"/>
      <sheetName val="MURO PR25+572.56-576.56I"/>
      <sheetName val="MURO PR25+565-571D"/>
      <sheetName val="MURO PR25+587.5-596.5I"/>
      <sheetName val="MURO PR25+600-607,1I"/>
      <sheetName val="MURO PR25+607,1-614,1"/>
      <sheetName val="MURO PR25+725-734D"/>
      <sheetName val="MURO PR25+786-792,4D"/>
      <sheetName val="MURO PR25+980D"/>
      <sheetName val="MURO PR25+019,5-PR26+026,8D"/>
      <sheetName val="MURO PR26+026,8-032,7D"/>
      <sheetName val="MURO PR26+032,7-038,7D"/>
      <sheetName val="MURO 4  PR26+038,7-045.9D"/>
      <sheetName val="MURO PR26+059,6-066,4D"/>
      <sheetName val="MURO PR26+132,5-143,4D"/>
      <sheetName val="MURO PR26+159,25-169,38D"/>
      <sheetName val="PR26+290"/>
      <sheetName val="PR26+580-592"/>
      <sheetName val="PR26+844-850"/>
      <sheetName val="PR26+850-856"/>
      <sheetName val="PR26+856-862"/>
      <sheetName val="MURO PR26+870-874"/>
      <sheetName val="MURO PR26+874,3-882,3"/>
      <sheetName val="MURO PR27+128,6-133,33"/>
      <sheetName val="MURO PR27+133,33-139,3D"/>
      <sheetName val="MURO PR27+281.9-287.9"/>
      <sheetName val="MURO PR27+344-352,1"/>
      <sheetName val="MURO PR27+352,1-358,2"/>
      <sheetName val="MURO PR27+358,2-364"/>
      <sheetName val="MURO PR27+364-370"/>
      <sheetName val="MURO PR27+360-374D"/>
      <sheetName val="MURO PR27+388-394I"/>
      <sheetName val="MURO PR27+394-400I "/>
      <sheetName val="MURO PR27+397-404D"/>
      <sheetName val="MURO PR27+457-463D "/>
      <sheetName val="MURO PR27+480,20-488,95D "/>
      <sheetName val="MURO PR27+785-793,6"/>
      <sheetName val="MURO PR27+796,10,800D"/>
      <sheetName val="MURO PR27+819.8-829.95I"/>
      <sheetName val="MURO PR27+820-840D"/>
      <sheetName val="MURO PR27+852-864I"/>
      <sheetName val="MURO PR28+030-041D "/>
      <sheetName val="MURO PR28+060-066.08D"/>
      <sheetName val="MURO PR28+105-111,25D "/>
      <sheetName val="MURO PR28+111,25-115.75D "/>
      <sheetName val="MURO PR28+240-263I"/>
      <sheetName val="MURO PR28+295-300.10D"/>
      <sheetName val="MURO PR28+300.10-306.1D "/>
      <sheetName val="MURO PR28+306.10-312.1D "/>
      <sheetName val="MURO PR28+312.1-318D "/>
      <sheetName val="MURO PR28+318.1-324.1D"/>
      <sheetName val="MURO PR28+652.7-662.7D "/>
      <sheetName val="MURO PR28+662.7D-668.8D"/>
      <sheetName val="MURO PR28+886-892.4D "/>
      <sheetName val="MURO PR28+895-899.5"/>
      <sheetName val="COSTOS UNITARIOS"/>
      <sheetName val="CA-2909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\Users\USUARIO\Downloads\a  aaI"/>
      <sheetName val="Insumos"/>
      <sheetName val="Analisis Mano de Obra"/>
      <sheetName val="SEÑALIZACION CINTA"/>
      <sheetName val="TUBERIA DESAGUE DE 2&quot;"/>
      <sheetName val="TUBERIA  DE SUCCIÓN DE 2"/>
      <sheetName val="TUBERIA DE PRESIÓN 1 1-2 RDE21"/>
      <sheetName val="TUBERIA DE 1 1-2"/>
      <sheetName val="CODO DE 1 1 2&quot;X90°"/>
      <sheetName val="VALBULA DE PASO DE 2&quot;"/>
      <sheetName val="VALBULA DE CIERRE DE 1 1 2&quot; "/>
      <sheetName val="TANQUE HIDROACUMULADOR"/>
      <sheetName val="ELECTROBOMBAS CENTRIFUGAS"/>
      <sheetName val="LOSA SUPERIOR DEL TANQUE "/>
      <sheetName val="PAREDES DEL TANQUE"/>
      <sheetName val="LOSA DE FONDO DEL TANQUE"/>
      <sheetName val="SOLADO DE LIMP. 2500 PSI"/>
      <sheetName val="CUPULAS TRAG 4X3"/>
      <sheetName val="SALIDA SONIDO"/>
      <sheetName val="CANAL EN LAMINA GALV"/>
      <sheetName val="CUBIERTA LUXALON"/>
      <sheetName val="TENDIDO DE CABLE No.8 "/>
      <sheetName val="VAR. COBRE 2.44X5-8"/>
      <sheetName val="CAJA EN MAMPOSTERÍA"/>
      <sheetName val="CAJA DE PASO METÁLICA"/>
      <sheetName val="BAJANTE ACOM. ELECTRICA 1&quot;"/>
      <sheetName val="SISTEMA DE TIERRA Y MALLA"/>
      <sheetName val="CERTIFICADO DE RECIBO"/>
      <sheetName val="TRAMITE APROBAR"/>
      <sheetName val="APLIQUE DE 25W"/>
      <sheetName val="LUMINARIA FLUORESCENTE DE 2X32W"/>
      <sheetName val="LÁMPARA METAL HALIDE 250W"/>
      <sheetName val="DUCTO PVC DE 3&quot;"/>
      <sheetName val="DUCTO PVC DE 1&quot;"/>
      <sheetName val="TENDIDO DE ACOMETIDA BIFÁSICA"/>
      <sheetName val="TELERRUPTOR BIPOLAR DE 16 AM"/>
      <sheetName val="TABLERO MINIPRAGMA DE 12 C"/>
      <sheetName val="AUTOMÁTICO INDUSTRIAL"/>
      <sheetName val="AUTOMÁTICO TIPO RIEL 2"/>
      <sheetName val="AUTOMÁTICO TIPO RIEL 1"/>
      <sheetName val="SALIDA PARA PULSADOR"/>
      <sheetName val="SALIDA TOMA MONOFACISA 10"/>
      <sheetName val="SALIDA TOMA MONOFASICA 12"/>
      <sheetName val="SALIDA PARA APLIQUE"/>
      <sheetName val="SALIDA LAMPARA FLUORESCENTE"/>
      <sheetName val="DERIVACION DE LUMINARIA"/>
      <sheetName val="SALIDA PARA LÁMPARA METAL"/>
      <sheetName val="Transformador 25 KVA"/>
      <sheetName val="Acometida Subt Baja Tensión"/>
      <sheetName val="Puesta a Tierra"/>
      <sheetName val="Tablero Bifasico 24 Circuitos"/>
      <sheetName val="Salida Luminaria Cerrada"/>
      <sheetName val="Salida Toma 120 V"/>
      <sheetName val="Salida Toma 220 V"/>
      <sheetName val="Tendido Alumbrado Publico"/>
      <sheetName val="Ducto Tuberia Conduit PVC 3 -4"/>
      <sheetName val="Sumin e Inst luminaria Brika"/>
      <sheetName val="Sumin e Inst luminaria Cerrada"/>
      <sheetName val="Sumin e Inst Poste ITO"/>
      <sheetName val="Sumin y mont Caja metal"/>
      <sheetName val="Sardinel prefabricado Tipo A"/>
      <sheetName val="LIMPIEZA Y DESCAPOTE"/>
      <sheetName val="LOCALIZACIÓN Y REPLANTEO"/>
      <sheetName val="DEMOLICON DE MUROS"/>
      <sheetName val="EXCAVACION MANUAL"/>
      <sheetName val="Demolicion de Graderias Exist"/>
      <sheetName val="RELLENO BASE GRANULAR"/>
      <sheetName val="RELLENO TIERRA NEGRA"/>
      <sheetName val="EMPRADIZACIÓN"/>
      <sheetName val="CONCRETO DE LIMPIEZA"/>
      <sheetName val="ZAPATAS"/>
      <sheetName val="VIGA DE CIMIENTO"/>
      <sheetName val="COLUMNAS"/>
      <sheetName val="VIGA AEREA"/>
      <sheetName val="GRADERIAS"/>
      <sheetName val="CERCHAS CELOSIA"/>
      <sheetName val="CORREAS"/>
      <sheetName val="Sum e Inst de Medidor"/>
      <sheetName val="Sum e Inst de lavamanos de empo"/>
      <sheetName val="Muros divisorios bloque No. 4"/>
      <sheetName val="Pañete sobre muros"/>
      <sheetName val="Pintura tipo koraza"/>
      <sheetName val="Ceramica 30x30, incluye win "/>
      <sheetName val="Granito Pulido"/>
      <sheetName val="Bordillos ducha ceram."/>
      <sheetName val="poceta de aseo en granito"/>
      <sheetName val="Alistado de piso mortero imp."/>
      <sheetName val="Piso en baldosa de granito"/>
      <sheetName val="media caña en granito"/>
      <sheetName val="Alfajia a la vista"/>
      <sheetName val="Tubería PVCS 2&quot; "/>
      <sheetName val="Tuberia aguas lluvias bajante"/>
      <sheetName val="Tuberia PVC aguas lluvias 3&quot;"/>
      <sheetName val="Puntos Hidráulicos 1 2&quot; "/>
      <sheetName val="tuberia pvc ag lluvia 4&quot;"/>
      <sheetName val="tuberia pvc corrugada 6&quot; "/>
      <sheetName val="tuberia pvc corrugada 8&quot; "/>
      <sheetName val="Tubería PVC 6&quot; Tipo Fort"/>
      <sheetName val="FILTRO DRENAJE 4&quot;"/>
      <sheetName val="FILTRO DRENAJE 6&quot;"/>
      <sheetName val="FILTRO DRENAJE 8&quot;"/>
      <sheetName val="Tubería PVC 4&quot; corrugada AN"/>
      <sheetName val="Tuberia PVC 6&quot; Corrugada AN"/>
      <sheetName val="Tuberia PVC 8&quot; Corrugada AN"/>
      <sheetName val="Tubería PVC 3&quot; sanitaria"/>
      <sheetName val="Tubería PVC 4&quot; sanitaria"/>
      <sheetName val="Registro RW de 1&quot;"/>
      <sheetName val="Registro RW de 1 1 2&quot;"/>
      <sheetName val="Válvula de corte tipo RW 3 ,4&quot; "/>
      <sheetName val="Sum e inst. lavamanos de colg"/>
      <sheetName val="Sum e inst. lavaplatos"/>
      <sheetName val="Tubería PVC san 2&quot; "/>
      <sheetName val="Puntos Sanitarios 2&quot; "/>
      <sheetName val="Puntos Sanitarios 4&quot;  "/>
      <sheetName val="TUBERIA PVC V D  3&quot; "/>
      <sheetName val="TUBERIA PVC VD 4&quot;"/>
      <sheetName val="TUBERIA PVC V D  3&quot; A. LL"/>
      <sheetName val="TERMINAL DE VENTILACIÓN D  3&quot; "/>
      <sheetName val="TUBERIA PVCP 1 1- 2&quot; "/>
      <sheetName val="TUBERIA PVC P D  1- 2&quot;"/>
      <sheetName val="Tuberioa PVC 3- 4&quot; "/>
      <sheetName val="TUBERIA PVC P D  1&quot;"/>
      <sheetName val="TUBERIA PVC P D  1 1-2&quot;"/>
      <sheetName val="CAJA PLASTICA PARA VALVULAS "/>
      <sheetName val="Sum. e inst. Inodoro tanque"/>
      <sheetName val="Sum. e inst. orinal de llave"/>
      <sheetName val="Sum. e inst. ducha"/>
      <sheetName val="Sum. e inst. sanitario niño"/>
      <sheetName val="Canal en lamina galv cal 20"/>
      <sheetName val="Ventana con marco lam."/>
      <sheetName val="Ventana con marco corrediza"/>
      <sheetName val="Puerta doble con marco"/>
      <sheetName val="Puerta division baño 1,12x1,60"/>
      <sheetName val="Puerta division baño 60x1,60"/>
      <sheetName val="Puerta con marco entamborada"/>
      <sheetName val="Espejo en cristal 4 mm"/>
      <sheetName val="Espejo en cristal 4 mm con marc"/>
      <sheetName val="Excavación a maquina"/>
      <sheetName val="Cerramiento exterior"/>
      <sheetName val="Hoja1 (2)"/>
      <sheetName val="Hoja1 (3)"/>
      <sheetName val="\Users\HP\AppData\Local\Microso"/>
      <sheetName val="SEGUIM Y REPROG MES 1 (2)"/>
      <sheetName val="aCCIDENTES_DE_1995_-_199633"/>
      <sheetName val="aCCIDENTES_DE_1995_-_1996_xls10"/>
      <sheetName val="aCCIDENTES_DE_1995_-_199634"/>
      <sheetName val="aCCIDENTES_DE_1995_-_199635"/>
      <sheetName val="aCCIDENTES_DE_1995_-_1996_xls11"/>
      <sheetName val="aCCIDENTES_DE_1995_-_1996_xls12"/>
      <sheetName val="aCCIDENTES_DE_1995_-_199636"/>
      <sheetName val="aCCIDENTES_DE_1995_-_1996_xls13"/>
      <sheetName val="SUB_APU2"/>
      <sheetName val="Datos_Básicos2"/>
      <sheetName val="aCCIDENTES_DE_1995_-_199637"/>
      <sheetName val="aCCIDENTES_DE_1995_-_1996_xls14"/>
      <sheetName val="SUB_APU3"/>
      <sheetName val="ACTA_DE_MODIFICACION__(2)3"/>
      <sheetName val="\a__aaInformación_GRUPO_4\A_MI3"/>
      <sheetName val="Datos_Básicos3"/>
      <sheetName val="HISTORICOS FUEL OIL EXP"/>
      <sheetName val="#REF"/>
      <sheetName val="Inicio"/>
      <sheetName val="Conceptos básicos"/>
      <sheetName val="Introducción a las funciones"/>
      <sheetName val="PROMEDIO"/>
      <sheetName val="MIN y MAX"/>
      <sheetName val="Fecha y hora"/>
      <sheetName val="Unir texto y números"/>
      <sheetName val="Instrucciones SI"/>
      <sheetName val="BUSCARV"/>
      <sheetName val="Funciones condicionales"/>
      <sheetName val="Asistente para funciones"/>
      <sheetName val="Errores de fórmula"/>
      <sheetName val="Obtener más información"/>
      <sheetName val="LETRAS"/>
      <sheetName val="CONTROL ADM"/>
      <sheetName val="RECIBO PARCIAL"/>
      <sheetName val="AVANCE SEMANAL"/>
      <sheetName val="Memoria de cantidades"/>
      <sheetName val="CARTILLA ACEROS"/>
      <sheetName val="PERSONAL"/>
      <sheetName val="REG FOTO"/>
      <sheetName val="BALANCE DE OBRA "/>
      <sheetName val="MAYORES Y MENORES"/>
      <sheetName val="CLIMA mes"/>
      <sheetName val="ACTA LIQUIDACION"/>
      <sheetName val="gp05"/>
      <sheetName val="GP06"/>
      <sheetName val="REQUISITOS INF INTERVENTORÍA"/>
      <sheetName val="Formulario_N°_4"/>
      <sheetName val="Base_Muestras"/>
      <sheetName val="[aCCIDENTES_DE_1995_-_1996_xls]"/>
      <sheetName val="\\Escritorio\amv_2011\a__aaInfo"/>
      <sheetName val="\Mini_HP_Enero_2015\Proyectos_i"/>
      <sheetName val="\Volumes\USB_PIOLIN\Escritorio\"/>
      <sheetName val="Ruta_01"/>
      <sheetName val="AFECTACION_01_"/>
      <sheetName val="EJECUCION_C"/>
      <sheetName val="Inf_Financiera_01"/>
      <sheetName val="RUTA_02"/>
      <sheetName val="AFECTACION_02"/>
      <sheetName val="EJECUCION_C__02"/>
      <sheetName val="INF_FINANCIERA_02"/>
      <sheetName val="RUTA_03"/>
      <sheetName val="AFECTACION_03"/>
      <sheetName val="EJECUCION_C__03"/>
      <sheetName val="INF_FINANCIERA_03"/>
      <sheetName val="RUTA_04"/>
      <sheetName val="AFECTACION_04"/>
      <sheetName val="EJECUCION_C__04"/>
      <sheetName val="INF_FINANCIERA_04"/>
      <sheetName val="RUTA_05"/>
      <sheetName val="AFECTACION_05"/>
      <sheetName val="EJECUCION_C__05"/>
      <sheetName val="INF_FINANCIERA_05"/>
      <sheetName val="RUTA_06"/>
      <sheetName val="AFECTACION_06"/>
      <sheetName val="EJECUCION_C__06"/>
      <sheetName val="INF_FINANCIERA_06"/>
      <sheetName val="RUTA_07"/>
      <sheetName val="AFECTACION_07"/>
      <sheetName val="EJECUCION_C__07"/>
      <sheetName val="INF_FINANCIERA_07"/>
      <sheetName val="RUTA_08"/>
      <sheetName val="AFECTACION_08"/>
      <sheetName val="EJECUCION_C__08"/>
      <sheetName val="INF_FINANCIERA_08"/>
      <sheetName val="RUTA_09"/>
      <sheetName val="AFECTACION_09"/>
      <sheetName val="EJECUCION_C__09"/>
      <sheetName val="INF_FINANCIERA_09"/>
      <sheetName val="RUTA_10"/>
      <sheetName val="AFECTACION_10"/>
      <sheetName val="EJECUCION_C__10"/>
      <sheetName val="INF_FINANCIERA_10"/>
      <sheetName val="RUTA_11"/>
      <sheetName val="AFECTACION_11"/>
      <sheetName val="EJECUCION_C__11"/>
      <sheetName val="INF_FINANCIERA_11"/>
      <sheetName val="_a__aaInformación_GRUPO_4_A_MIn"/>
      <sheetName val="\AMV___no_borrar\PRESUPUESTOS\a"/>
      <sheetName val="\I\AMV___no_borrar\PRESUPUESTOS"/>
      <sheetName val="\G\I\AMV___no_borrar\PRESUPUEST"/>
      <sheetName val="\A\a__aaInformación_GRUPO_4\A_M"/>
      <sheetName val="\G\A\a__aaInformación_GRUPO_4\A"/>
      <sheetName val="\\Giovanni\administracion_vial\"/>
      <sheetName val="\MONTO_AGOTABLE_2010\a__aaInfor"/>
      <sheetName val="\I\A\a__aaInformación_GRUPO_4\A"/>
      <sheetName val="\K\a__aaInformación_GRUPO_4\A_M"/>
      <sheetName val="\I\K\a__aaInformación_GRUPO_4\A"/>
      <sheetName val="\H\a__aaInformación_GRUPO_4\A_M"/>
      <sheetName val="\I\H\a__aaInformación_GRUPO_4\A"/>
      <sheetName val="\\INTERVIALNUBE\Documents_and_S"/>
      <sheetName val="Lista_obra"/>
      <sheetName val="\Documents_and_Settings\Pedro_"/>
      <sheetName val="\Documents_and_Settings\jviteri"/>
      <sheetName val="\\Sistemas_serv1\xx\Documents_a"/>
      <sheetName val="PR_1"/>
      <sheetName val="MURO_PR25+221-235"/>
      <sheetName val="MURO_PR25+261-267"/>
      <sheetName val="MURO_PR25+267-273"/>
      <sheetName val="MURO_PR25+273-277"/>
      <sheetName val="MURO_PR25+407,20-409,90"/>
      <sheetName val="MURO_PR25+409,90-416,40"/>
      <sheetName val="MURO_PR25+435-447"/>
      <sheetName val="MURO_PR25+557,5-572_56I"/>
      <sheetName val="MURO_PR25+572_56-576_56I"/>
      <sheetName val="MURO_PR25+565-571D"/>
      <sheetName val="MURO_PR25+587_5-596_5I"/>
      <sheetName val="MURO_PR25+600-607,1I"/>
      <sheetName val="MURO_PR25+607,1-614,1"/>
      <sheetName val="MURO_PR25+725-734D"/>
      <sheetName val="MURO_PR25+786-792,4D"/>
      <sheetName val="MURO_PR25+980D"/>
      <sheetName val="MURO_PR25+019,5-PR26+026,8D"/>
      <sheetName val="MURO_PR26+026,8-032,7D"/>
      <sheetName val="MURO_PR26+032,7-038,7D"/>
      <sheetName val="MURO_4__PR26+038,7-045_9D"/>
      <sheetName val="MURO_PR26+059,6-066,4D"/>
      <sheetName val="MURO_PR26+132,5-143,4D"/>
      <sheetName val="MURO_PR26+159,25-169,38D"/>
      <sheetName val="MURO_PR26+870-874"/>
      <sheetName val="MURO_PR26+874,3-882,3"/>
      <sheetName val="MURO_PR27+128,6-133,33"/>
      <sheetName val="MURO_PR27+133,33-139,3D"/>
      <sheetName val="MURO_PR27+281_9-287_9"/>
      <sheetName val="MURO_PR27+344-352,1"/>
      <sheetName val="MURO_PR27+352,1-358,2"/>
      <sheetName val="MURO_PR27+358,2-364"/>
      <sheetName val="MURO_PR27+364-370"/>
      <sheetName val="MURO_PR27+360-374D"/>
      <sheetName val="MURO_PR27+388-394I"/>
      <sheetName val="MURO_PR27+394-400I_"/>
      <sheetName val="MURO_PR27+397-404D"/>
      <sheetName val="MURO_PR27+457-463D_"/>
      <sheetName val="MURO_PR27+480,20-488,95D_"/>
      <sheetName val="MURO_PR27+785-793,6"/>
      <sheetName val="MURO_PR27+796,10,800D"/>
      <sheetName val="MURO_PR27+819_8-829_95I"/>
      <sheetName val="MURO_PR27+820-840D"/>
      <sheetName val="MURO_PR27+852-864I"/>
      <sheetName val="MURO_PR28+030-041D_"/>
      <sheetName val="MURO_PR28+060-066_08D"/>
      <sheetName val="MURO_PR28+105-111,25D_"/>
      <sheetName val="MURO_PR28+111,25-115_75D_"/>
      <sheetName val="MURO_PR28+240-263I"/>
      <sheetName val="MURO_PR28+295-300_10D"/>
      <sheetName val="MURO_PR28+300_10-306_1D_"/>
      <sheetName val="MURO_PR28+306_10-312_1D_"/>
      <sheetName val="MURO_PR28+312_1-318D_"/>
      <sheetName val="MURO_PR28+318_1-324_1D"/>
      <sheetName val="MURO_PR28+652_7-662_7D_"/>
      <sheetName val="MURO_PR28+662_7D-668_8D"/>
      <sheetName val="MURO_PR28+886-892_4D_"/>
      <sheetName val="MURO_PR28+895-899_5"/>
      <sheetName val="BASES"/>
      <sheetName val="Hoja3"/>
      <sheetName val="GENERAL"/>
      <sheetName val="Hoja6"/>
      <sheetName val="RESUMEN"/>
      <sheetName val="200.2"/>
      <sheetName val="201.7"/>
      <sheetName val="201.16"/>
      <sheetName val="210.2.2"/>
      <sheetName val="220.1"/>
      <sheetName val="221,1"/>
      <sheetName val="221,1p"/>
      <sheetName val="230,1P"/>
      <sheetName val="2P"/>
      <sheetName val="320.1"/>
      <sheetName val="420,2"/>
      <sheetName val="420.2"/>
      <sheetName val="421.1 "/>
      <sheetName val="600.2.3"/>
      <sheetName val="630.1"/>
      <sheetName val="610.1"/>
      <sheetName val="630.3"/>
      <sheetName val="630.3 (2)"/>
      <sheetName val="630.4"/>
      <sheetName val="630.4P"/>
      <sheetName val="630.6"/>
      <sheetName val="641.1"/>
      <sheetName val="630.7"/>
      <sheetName val="632.1P"/>
      <sheetName val="632.2P "/>
      <sheetName val="632.3P  "/>
      <sheetName val="640.1"/>
      <sheetName val="661.1"/>
      <sheetName val="642 "/>
      <sheetName val="663,1P"/>
      <sheetName val="671.1"/>
      <sheetName val="671.1 (2)"/>
      <sheetName val="673.1"/>
      <sheetName val="673.2"/>
      <sheetName val="673.2 (2)"/>
      <sheetName val="800.2"/>
      <sheetName val="810.2"/>
      <sheetName val="700.1"/>
      <sheetName val="730.1"/>
      <sheetName val="900.2"/>
      <sheetName val="450.3P "/>
      <sheetName val="340P "/>
      <sheetName val="220.1P"/>
      <sheetName val="2001,1p"/>
      <sheetName val="200,1,2p"/>
      <sheetName val="200,1,3p "/>
      <sheetName val="200,1,4p  "/>
      <sheetName val="220.1P (2)"/>
      <sheetName val="630.4.2P"/>
      <sheetName val="630.4.2P (2)"/>
      <sheetName val="630.4.3P"/>
      <sheetName val="600.1P"/>
      <sheetName val="663"/>
      <sheetName val="690,1p"/>
      <sheetName val="210.2.1"/>
      <sheetName val="460,1P"/>
      <sheetName val="642"/>
      <sheetName val="730.2"/>
      <sheetName val="740.1"/>
      <sheetName val="900.2 (1)"/>
      <sheetName val="621.1.2"/>
      <sheetName val="683.4P"/>
      <sheetName val="221.1"/>
      <sheetName val="683.1P"/>
      <sheetName val="3P "/>
      <sheetName val="683.3P"/>
      <sheetName val="673.1P"/>
      <sheetName val="PNP 4.7"/>
      <sheetName val="201.15"/>
      <sheetName val="201,7p"/>
      <sheetName val="TRIPLE"/>
      <sheetName val="673.2P "/>
      <sheetName val="623.1P"/>
      <sheetName val="621.1.3"/>
      <sheetName val="674.2"/>
      <sheetName val="220.2P"/>
      <sheetName val="683.4P "/>
      <sheetName val="683.3P (2)"/>
      <sheetName val="683.4P  (2)"/>
      <sheetName val="683.5P  "/>
      <sheetName val="4P"/>
      <sheetName val="Hoja5"/>
      <sheetName val="642.2P"/>
      <sheetName val="641,1"/>
      <sheetName val="Hoja2"/>
      <sheetName val="Hoja4"/>
      <sheetName val="INT 17"/>
      <sheetName val="INT 18"/>
      <sheetName val="G.G"/>
      <sheetName val="CAMBIA"/>
      <sheetName val="ACTA 9 (Espacio publico)"/>
      <sheetName val="ACTA 9  (VIAS)"/>
      <sheetName val="ACTA PIPMA 9"/>
      <sheetName val="PREACTA PIPMA 8 A-B-C-D-E y F "/>
      <sheetName val="1.4 Excavaciones a mano EP "/>
      <sheetName val="SALVEDAD 9"/>
      <sheetName val="TRANSPORTES (1)"/>
      <sheetName val="TRANSPORTES (2)"/>
      <sheetName val="1.4 Excavaciones a mano VIAS"/>
      <sheetName val="1.4 EXCAV PEP BARRIO BOLIVAR"/>
      <sheetName val="1.4 EXCAV PEP FRANCISCA"/>
      <sheetName val="2.1 Demolic anden PEP BOLIVAR"/>
      <sheetName val="2.1 Demol anden PEP FRCANAS"/>
      <sheetName val="2,2 Demolicion sardinel (EP) "/>
      <sheetName val="2.5 Excavaciones"/>
      <sheetName val="2.12 demolic pep bbolivar1"/>
      <sheetName val="3.1 conformacion"/>
      <sheetName val="3,2 Base "/>
      <sheetName val="3,3 Sub base"/>
      <sheetName val="NP 54 MDC-19"/>
      <sheetName val=" 3.11 NP68 MDC19"/>
      <sheetName val="3.14 Tpte Base"/>
      <sheetName val="3,15 Tpte Sub base1"/>
      <sheetName val="NP2 MAT de mejoramiento"/>
      <sheetName val="3.16 Tpte mat  mejoramiento"/>
      <sheetName val="3.17  TPTE MDC 19"/>
      <sheetName val="NP55 TRANSPORTE MDC-19 CHR"/>
      <sheetName val="3.19 ACERO DE REFUERZO 420 (1)"/>
      <sheetName val="3.22 Acero pasajunta y anclaje"/>
      <sheetName val="4.1 RELLENO MAT. ANDEN 8"/>
      <sheetName val="4.1 rell pep frcnas"/>
      <sheetName val="4.1 rell bbolivar"/>
      <sheetName val="TRANSPORTES"/>
      <sheetName val="4.3 anden B40"/>
      <sheetName val="4.3 Anden B40 frcnas"/>
      <sheetName val="4.16A PARADERO FRANCISCANAS"/>
      <sheetName val="4.16D PARADERO B.BOLIVAR"/>
      <sheetName val=" 4.3i-4.4i-4.51i  TPTES B40 "/>
      <sheetName val=" 4.13i-4.43i-4.44i tpte bordill"/>
      <sheetName val="4.16.13.9 S.E.I DURANTA"/>
      <sheetName val="4.4 EMPRADIZACIÓN"/>
      <sheetName val="4.4 prado pep bbolivar"/>
      <sheetName val="4.4 prado pep frcnas"/>
      <sheetName val="4,41 BORDILLO A80 (EP)"/>
      <sheetName val="4,43 SARDINEL A-10"/>
      <sheetName val="4,44 SARDINEL A-170 FALTANTE"/>
      <sheetName val="5.3 SEÑAL VTCAL"/>
      <sheetName val="5.4 SEÑAL BANDERA"/>
      <sheetName val="5.6 TACHAS REFLECTIVAS"/>
      <sheetName val="8.3 Reposicion Sumidero sencill"/>
      <sheetName val="8.5 EMPALME SUMIDEROS"/>
      <sheetName val="8.7 DEMOLICION SUMIDEROS"/>
      <sheetName val="NP1 Corte Pav DISCO"/>
      <sheetName val="NP5 Demolicion losa concret"/>
      <sheetName val="N.P 05  demol losas ccto BBoliv"/>
      <sheetName val="NP30 Tuberia PVC 10&quot; sumideros"/>
      <sheetName val="NP37 Sumidero sencillo"/>
      <sheetName val="NP50 Demolicion T. Recamara"/>
      <sheetName val="NP53 SELLO DE JUNTAS MORTERO"/>
      <sheetName val="NP55 IMPRIMANTE ML"/>
      <sheetName val="NP56 IMPRIMANTE M2"/>
      <sheetName val="NP 57  VTCAL con CURVA"/>
      <sheetName val="NP60 DEMARCACION VIAL ML"/>
      <sheetName val="NP61 DEMARCACIÓN VIAL  M2"/>
      <sheetName val="\\Produccion\archivos de domin"/>
      <sheetName val="200.1"/>
      <sheetName val="210.1.1"/>
      <sheetName val="211.1"/>
      <sheetName val="320.2A"/>
      <sheetName val="330.2A"/>
      <sheetName val="320.1B"/>
      <sheetName val="320.2B"/>
      <sheetName val="330.1B"/>
      <sheetName val="330.1A"/>
      <sheetName val="330.2B"/>
      <sheetName val="450.9.1P"/>
      <sheetName val="450.2.2P"/>
      <sheetName val="450.9.2P"/>
      <sheetName val="460.1P"/>
      <sheetName val="465.1"/>
      <sheetName val="600.2"/>
      <sheetName val="600.4"/>
      <sheetName val="610.1.1P"/>
      <sheetName val="630.3A"/>
      <sheetName val="630.4A"/>
      <sheetName val="630.6A"/>
      <sheetName val="640.1B"/>
      <sheetName val="660.3B"/>
      <sheetName val="661.1B"/>
      <sheetName val="671.1B"/>
      <sheetName val="673.1B"/>
      <sheetName val="681.1B"/>
      <sheetName val="600.1"/>
      <sheetName val="3p"/>
      <sheetName val="5p"/>
      <sheetName val="7p"/>
      <sheetName val="900.3"/>
      <sheetName val="DATOS PEAJE INVIAS"/>
      <sheetName val="DATOS PEAJE REGENCY"/>
      <sheetName val="Variable IPC"/>
      <sheetName val="PLAN DE INVERSION ANTICIPO"/>
      <sheetName val="inv mensual"/>
      <sheetName val="borrador flujo inv"/>
      <sheetName val="social-ambiental"/>
      <sheetName val="AU"/>
      <sheetName val="PALET DEL 21 FEB AL 5 MARZ"/>
      <sheetName val="COSTOS"/>
      <sheetName val="AC2-AG96"/>
      <sheetName val="EVA"/>
      <sheetName val="AIU"/>
      <sheetName val="GENERALIDADES"/>
      <sheetName val="analisis costo horario"/>
      <sheetName val="Lista Base"/>
      <sheetName val="articulos"/>
      <sheetName val="LISTADO "/>
      <sheetName val="M.O."/>
      <sheetName val="_aCCIDENTES_DE_1995___1996_xl_2"/>
      <sheetName val="//ccefici"/>
      <sheetName val="ACTA No.1 "/>
      <sheetName val="_aCCIDENTES DE 1995 - 1996.xls_"/>
      <sheetName val="_Users_avargase_AppData_Local_M"/>
      <sheetName val="__Escritorio_amv 2011_a  aaInfo"/>
      <sheetName val="_Mini HP Enero 2015_Proyectos i"/>
      <sheetName val="_C_Users_avargase_AppData_Local"/>
      <sheetName val="_Volumes_USB PIOLIN_Escritorio_"/>
      <sheetName val="_a__aaInformación_GRUPO_4_A_MI1"/>
      <sheetName val="_a__aaInformación_GRUPO_4_A_MI2"/>
      <sheetName val="_AMV _ no borrar_PRESUPUESTOS_a"/>
      <sheetName val="_I_AMV _ no borrar_PRESUPUESTOS"/>
      <sheetName val="_G_I_AMV _ no borrar_PRESUPUEST"/>
      <sheetName val="_A_a  aaInformación GRUPO 4_A M"/>
      <sheetName val="_G_A_a  aaInformación GRUPO 4_A"/>
      <sheetName val="__Giovanni_administracion vial_"/>
      <sheetName val="_MONTO AGOTABLE 2010_a  aaInfor"/>
      <sheetName val="_I_A_a  aaInformación GRUPO 4_A"/>
      <sheetName val="_K_a  aaInformación GRUPO 4_A M"/>
      <sheetName val="_I_K_a  aaInformación GRUPO 4_A"/>
      <sheetName val="_H_a  aaInformación GRUPO 4_A M"/>
      <sheetName val="_I_H_a  aaInformación GRUPO 4_A"/>
      <sheetName val="__INTERVIALNUBE_Documents and S"/>
      <sheetName val="_Documents and Settings_Pedro "/>
      <sheetName val="_Users_Administrador_Desktop_AM"/>
      <sheetName val="__Ing-her"/>
      <sheetName val="_Users_cmeza_Documents_INVIAS_D"/>
      <sheetName val="_Documents and Settings_jviteri"/>
      <sheetName val="__Sistemas_serv1_xx_Documents a"/>
      <sheetName val="\a__aaInformación_GRUPO_4\A_MI4"/>
      <sheetName val="ACTA_DE_MODIFICACION__(2)4"/>
      <sheetName val="Formulario_N°_41"/>
      <sheetName val="[aCCIDENTES_DE_1995_-_1996_xls1"/>
      <sheetName val="Base_Muestras1"/>
      <sheetName val="\\Escritorio\amv_2011\a__aaInf1"/>
      <sheetName val="\Mini_HP_Enero_2015\Proyectos_1"/>
      <sheetName val="\Volumes\USB_PIOLIN\Escritorio1"/>
      <sheetName val="Ruta_011"/>
      <sheetName val="AFECTACION_01_1"/>
      <sheetName val="EJECUCION_C1"/>
      <sheetName val="Inf_Financiera_011"/>
      <sheetName val="RUTA_021"/>
      <sheetName val="AFECTACION_021"/>
      <sheetName val="EJECUCION_C__021"/>
      <sheetName val="INF_FINANCIERA_021"/>
      <sheetName val="RUTA_031"/>
      <sheetName val="AFECTACION_031"/>
      <sheetName val="EJECUCION_C__031"/>
      <sheetName val="INF_FINANCIERA_031"/>
      <sheetName val="RUTA_041"/>
      <sheetName val="AFECTACION_041"/>
      <sheetName val="EJECUCION_C__041"/>
      <sheetName val="INF_FINANCIERA_041"/>
      <sheetName val="RUTA_051"/>
      <sheetName val="AFECTACION_051"/>
      <sheetName val="EJECUCION_C__051"/>
      <sheetName val="INF_FINANCIERA_051"/>
      <sheetName val="RUTA_061"/>
      <sheetName val="AFECTACION_061"/>
      <sheetName val="EJECUCION_C__061"/>
      <sheetName val="INF_FINANCIERA_061"/>
      <sheetName val="RUTA_071"/>
      <sheetName val="AFECTACION_071"/>
      <sheetName val="EJECUCION_C__071"/>
      <sheetName val="INF_FINANCIERA_071"/>
      <sheetName val="RUTA_081"/>
      <sheetName val="AFECTACION_081"/>
      <sheetName val="EJECUCION_C__081"/>
      <sheetName val="INF_FINANCIERA_081"/>
      <sheetName val="RUTA_091"/>
      <sheetName val="AFECTACION_091"/>
      <sheetName val="EJECUCION_C__091"/>
      <sheetName val="INF_FINANCIERA_091"/>
      <sheetName val="RUTA_101"/>
      <sheetName val="AFECTACION_101"/>
      <sheetName val="EJECUCION_C__101"/>
      <sheetName val="INF_FINANCIERA_101"/>
      <sheetName val="RUTA_111"/>
      <sheetName val="AFECTACION_111"/>
      <sheetName val="EJECUCION_C__111"/>
      <sheetName val="INF_FINANCIERA_111"/>
      <sheetName val="\AMV___no_borrar\PRESUPUESTOS\1"/>
      <sheetName val="\I\AMV___no_borrar\PRESUPUESTO1"/>
      <sheetName val="\G\I\AMV___no_borrar\PRESUPUES1"/>
      <sheetName val="\A\a__aaInformación_GRUPO_4\A_1"/>
      <sheetName val="\G\A\a__aaInformación_GRUPO_4\1"/>
      <sheetName val="\\Giovanni\administracion_vial1"/>
      <sheetName val="\MONTO_AGOTABLE_2010\a__aaInfo1"/>
      <sheetName val="\I\A\a__aaInformación_GRUPO_4\1"/>
      <sheetName val="\K\a__aaInformación_GRUPO_4\A_1"/>
      <sheetName val="\I\K\a__aaInformación_GRUPO_4\1"/>
      <sheetName val="\H\a__aaInformación_GRUPO_4\A_1"/>
      <sheetName val="\I\H\a__aaInformación_GRUPO_4\1"/>
      <sheetName val="\\INTERVIALNUBE\Documents_and_1"/>
      <sheetName val="Lista_obra1"/>
      <sheetName val="\Documents_and_Settings\Pedro_1"/>
      <sheetName val="\Documents_and_Settings\jviter1"/>
      <sheetName val="\\Sistemas_serv1\xx\Documents_1"/>
      <sheetName val="PR_11"/>
      <sheetName val="MURO_PR25+221-2351"/>
      <sheetName val="MURO_PR25+261-2671"/>
      <sheetName val="MURO_PR25+267-2731"/>
      <sheetName val="MURO_PR25+273-2771"/>
      <sheetName val="MURO_PR25+407,20-409,901"/>
      <sheetName val="MURO_PR25+409,90-416,401"/>
      <sheetName val="MURO_PR25+435-4471"/>
      <sheetName val="MURO_PR25+557,5-572_56I1"/>
      <sheetName val="MURO_PR25+572_56-576_56I1"/>
      <sheetName val="MURO_PR25+565-571D1"/>
      <sheetName val="MURO_PR25+587_5-596_5I1"/>
      <sheetName val="MURO_PR25+600-607,1I1"/>
      <sheetName val="MURO_PR25+607,1-614,11"/>
      <sheetName val="MURO_PR25+725-734D1"/>
      <sheetName val="MURO_PR25+786-792,4D1"/>
      <sheetName val="MURO_PR25+980D1"/>
      <sheetName val="MURO_PR25+019,5-PR26+026,8D1"/>
      <sheetName val="MURO_PR26+026,8-032,7D1"/>
      <sheetName val="MURO_PR26+032,7-038,7D1"/>
      <sheetName val="MURO_4__PR26+038,7-045_9D1"/>
      <sheetName val="MURO_PR26+059,6-066,4D1"/>
      <sheetName val="MURO_PR26+132,5-143,4D1"/>
      <sheetName val="MURO_PR26+159,25-169,38D1"/>
      <sheetName val="MURO_PR26+870-8741"/>
      <sheetName val="MURO_PR26+874,3-882,31"/>
      <sheetName val="MURO_PR27+128,6-133,331"/>
      <sheetName val="MURO_PR27+133,33-139,3D1"/>
      <sheetName val="MURO_PR27+281_9-287_91"/>
      <sheetName val="MURO_PR27+344-352,11"/>
      <sheetName val="MURO_PR27+352,1-358,21"/>
      <sheetName val="MURO_PR27+358,2-3641"/>
      <sheetName val="MURO_PR27+364-3701"/>
      <sheetName val="MURO_PR27+360-374D1"/>
      <sheetName val="MURO_PR27+388-394I1"/>
      <sheetName val="MURO_PR27+394-400I_1"/>
      <sheetName val="MURO_PR27+397-404D1"/>
      <sheetName val="MURO_PR27+457-463D_1"/>
      <sheetName val="MURO_PR27+480,20-488,95D_1"/>
      <sheetName val="MURO_PR27+785-793,61"/>
      <sheetName val="MURO_PR27+796,10,800D1"/>
      <sheetName val="MURO_PR27+819_8-829_95I1"/>
      <sheetName val="MURO_PR27+820-840D1"/>
      <sheetName val="MURO_PR27+852-864I1"/>
      <sheetName val="MURO_PR28+030-041D_1"/>
      <sheetName val="MURO_PR28+060-066_08D1"/>
      <sheetName val="MURO_PR28+105-111,25D_1"/>
      <sheetName val="MURO_PR28+111,25-115_75D_1"/>
      <sheetName val="MURO_PR28+240-263I1"/>
      <sheetName val="MURO_PR28+295-300_10D1"/>
      <sheetName val="MURO_PR28+300_10-306_1D_1"/>
      <sheetName val="MURO_PR28+306_10-312_1D_1"/>
      <sheetName val="MURO_PR28+312_1-318D_1"/>
      <sheetName val="MURO_PR28+318_1-324_1D1"/>
      <sheetName val="MURO_PR28+652_7-662_7D_1"/>
      <sheetName val="MURO_PR28+662_7D-668_8D1"/>
      <sheetName val="MURO_PR28+886-892_4D_1"/>
      <sheetName val="MURO_PR28+895-899_51"/>
      <sheetName val="\a__aaInformación_GRUPO_4\A_MI5"/>
      <sheetName val="ACTA_DE_MODIFICACION__(2)5"/>
      <sheetName val="Formulario_N°_42"/>
      <sheetName val="Datos_Básicos4"/>
      <sheetName val="SUB_APU4"/>
      <sheetName val="[aCCIDENTES_DE_1995_-_1996_xls2"/>
      <sheetName val="Base_Muestras2"/>
      <sheetName val="\\Escritorio\amv_2011\a__aaInf2"/>
      <sheetName val="\Mini_HP_Enero_2015\Proyectos_2"/>
      <sheetName val="\Volumes\USB_PIOLIN\Escritorio2"/>
      <sheetName val="Ruta_012"/>
      <sheetName val="AFECTACION_01_2"/>
      <sheetName val="EJECUCION_C2"/>
      <sheetName val="Inf_Financiera_012"/>
      <sheetName val="RUTA_022"/>
      <sheetName val="AFECTACION_022"/>
      <sheetName val="EJECUCION_C__022"/>
      <sheetName val="INF_FINANCIERA_022"/>
      <sheetName val="RUTA_032"/>
      <sheetName val="AFECTACION_032"/>
      <sheetName val="EJECUCION_C__032"/>
      <sheetName val="INF_FINANCIERA_032"/>
      <sheetName val="RUTA_042"/>
      <sheetName val="AFECTACION_042"/>
      <sheetName val="EJECUCION_C__042"/>
      <sheetName val="INF_FINANCIERA_042"/>
      <sheetName val="RUTA_052"/>
      <sheetName val="AFECTACION_052"/>
      <sheetName val="EJECUCION_C__052"/>
      <sheetName val="INF_FINANCIERA_052"/>
      <sheetName val="RUTA_062"/>
      <sheetName val="AFECTACION_062"/>
      <sheetName val="EJECUCION_C__062"/>
      <sheetName val="INF_FINANCIERA_062"/>
      <sheetName val="RUTA_072"/>
      <sheetName val="AFECTACION_072"/>
      <sheetName val="EJECUCION_C__072"/>
      <sheetName val="INF_FINANCIERA_072"/>
      <sheetName val="RUTA_082"/>
      <sheetName val="AFECTACION_082"/>
      <sheetName val="EJECUCION_C__082"/>
      <sheetName val="INF_FINANCIERA_082"/>
      <sheetName val="RUTA_092"/>
      <sheetName val="AFECTACION_092"/>
      <sheetName val="EJECUCION_C__092"/>
      <sheetName val="INF_FINANCIERA_092"/>
      <sheetName val="RUTA_102"/>
      <sheetName val="AFECTACION_102"/>
      <sheetName val="EJECUCION_C__102"/>
      <sheetName val="INF_FINANCIERA_102"/>
      <sheetName val="RUTA_112"/>
      <sheetName val="AFECTACION_112"/>
      <sheetName val="EJECUCION_C__112"/>
      <sheetName val="INF_FINANCIERA_112"/>
      <sheetName val="\AMV___no_borrar\PRESUPUESTOS\2"/>
      <sheetName val="\I\AMV___no_borrar\PRESUPUESTO2"/>
      <sheetName val="\G\I\AMV___no_borrar\PRESUPUES2"/>
      <sheetName val="\A\a__aaInformación_GRUPO_4\A_2"/>
      <sheetName val="\G\A\a__aaInformación_GRUPO_4\2"/>
      <sheetName val="\\Giovanni\administracion_vial2"/>
      <sheetName val="\MONTO_AGOTABLE_2010\a__aaInfo2"/>
      <sheetName val="\I\A\a__aaInformación_GRUPO_4\2"/>
      <sheetName val="\K\a__aaInformación_GRUPO_4\A_2"/>
      <sheetName val="\I\K\a__aaInformación_GRUPO_4\2"/>
      <sheetName val="\H\a__aaInformación_GRUPO_4\A_2"/>
      <sheetName val="\I\H\a__aaInformación_GRUPO_4\2"/>
      <sheetName val="\\INTERVIALNUBE\Documents_and_2"/>
      <sheetName val="Lista_obra2"/>
      <sheetName val="\Documents_and_Settings\Pedro_2"/>
      <sheetName val="\Documents_and_Settings\jviter2"/>
      <sheetName val="\\Sistemas_serv1\xx\Documents_2"/>
      <sheetName val="PR_12"/>
      <sheetName val="MURO_PR25+221-2352"/>
      <sheetName val="MURO_PR25+261-2672"/>
      <sheetName val="MURO_PR25+267-2732"/>
      <sheetName val="MURO_PR25+273-2772"/>
      <sheetName val="MURO_PR25+407,20-409,902"/>
      <sheetName val="MURO_PR25+409,90-416,402"/>
      <sheetName val="MURO_PR25+435-4472"/>
      <sheetName val="MURO_PR25+557,5-572_56I2"/>
      <sheetName val="MURO_PR25+572_56-576_56I2"/>
      <sheetName val="MURO_PR25+565-571D2"/>
      <sheetName val="MURO_PR25+587_5-596_5I2"/>
      <sheetName val="MURO_PR25+600-607,1I2"/>
      <sheetName val="MURO_PR25+607,1-614,12"/>
      <sheetName val="MURO_PR25+725-734D2"/>
      <sheetName val="MURO_PR25+786-792,4D2"/>
      <sheetName val="MURO_PR25+980D2"/>
      <sheetName val="MURO_PR25+019,5-PR26+026,8D2"/>
      <sheetName val="MURO_PR26+026,8-032,7D2"/>
      <sheetName val="MURO_PR26+032,7-038,7D2"/>
      <sheetName val="MURO_4__PR26+038,7-045_9D2"/>
      <sheetName val="MURO_PR26+059,6-066,4D2"/>
      <sheetName val="MURO_PR26+132,5-143,4D2"/>
      <sheetName val="MURO_PR26+159,25-169,38D2"/>
      <sheetName val="MURO_PR26+870-8742"/>
      <sheetName val="MURO_PR26+874,3-882,32"/>
      <sheetName val="MURO_PR27+128,6-133,332"/>
      <sheetName val="MURO_PR27+133,33-139,3D2"/>
      <sheetName val="MURO_PR27+281_9-287_92"/>
      <sheetName val="MURO_PR27+344-352,12"/>
      <sheetName val="MURO_PR27+352,1-358,22"/>
      <sheetName val="MURO_PR27+358,2-3642"/>
      <sheetName val="MURO_PR27+364-3702"/>
      <sheetName val="MURO_PR27+360-374D2"/>
      <sheetName val="MURO_PR27+388-394I2"/>
      <sheetName val="MURO_PR27+394-400I_2"/>
      <sheetName val="MURO_PR27+397-404D2"/>
      <sheetName val="MURO_PR27+457-463D_2"/>
      <sheetName val="MURO_PR27+480,20-488,95D_2"/>
      <sheetName val="MURO_PR27+785-793,62"/>
      <sheetName val="MURO_PR27+796,10,800D2"/>
      <sheetName val="MURO_PR27+819_8-829_95I2"/>
      <sheetName val="MURO_PR27+820-840D2"/>
      <sheetName val="MURO_PR27+852-864I2"/>
      <sheetName val="MURO_PR28+030-041D_2"/>
      <sheetName val="MURO_PR28+060-066_08D2"/>
      <sheetName val="MURO_PR28+105-111,25D_2"/>
      <sheetName val="MURO_PR28+111,25-115_75D_2"/>
      <sheetName val="MURO_PR28+240-263I2"/>
      <sheetName val="MURO_PR28+295-300_10D2"/>
      <sheetName val="MURO_PR28+300_10-306_1D_2"/>
      <sheetName val="MURO_PR28+306_10-312_1D_2"/>
      <sheetName val="MURO_PR28+312_1-318D_2"/>
      <sheetName val="MURO_PR28+318_1-324_1D2"/>
      <sheetName val="MURO_PR28+652_7-662_7D_2"/>
      <sheetName val="MURO_PR28+662_7D-668_8D2"/>
      <sheetName val="MURO_PR28+886-892_4D_2"/>
      <sheetName val="MURO_PR28+895-899_52"/>
      <sheetName val="GPI_526"/>
      <sheetName val="VEA_374"/>
      <sheetName val="INST"/>
      <sheetName val="_aCCIDENTES_DE_1995___1996_xl_3"/>
      <sheetName val="0."/>
      <sheetName val="Base_Mater"/>
      <sheetName val="20."/>
      <sheetName val="17."/>
      <sheetName val="11."/>
      <sheetName val="\E\a  aaInformación GRUPO 4\A M"/>
      <sheetName val="ARBOL DE PROBLEMAS final"/>
      <sheetName val="IDENTIFICACION DEL PROBLEMA fin"/>
      <sheetName val="OBJETIVOS FINALES"/>
      <sheetName val="ESTRUCTURA DE PROYECTO"/>
      <sheetName val="OBJETIVOS ESPECIFICOS final"/>
      <sheetName val="\Users\rosalym\Desktop\BALANCE "/>
      <sheetName val="\Nuevos APU Córdoba\a  aaInform"/>
      <sheetName val="\E\Nuevos APU Córdoba\a  aaInfo"/>
      <sheetName val="\Users\JoseGabriel\Documents\Mi"/>
      <sheetName val="EQUIPOS"/>
      <sheetName val="MANO DE OBRA"/>
      <sheetName val="TRANSPORTE"/>
      <sheetName val="_aCCIDENTES_DE_1995___1996_xl_4"/>
      <sheetName val="//d.docs.live.net/a  aaInformac"/>
      <sheetName val="_aCCIDENTES_DE_1995___1996_xl_5"/>
      <sheetName val="_aCCIDENTES_DE_1995___1996_xl_6"/>
      <sheetName val="aCCIDENTES_DE_1995_-_199638"/>
      <sheetName val="aCCIDENTES_DE_1995_-_1996_xls15"/>
      <sheetName val="aCCIDENTES_DE_1995_-_199639"/>
      <sheetName val="aCCIDENTES_DE_1995_-_199640"/>
      <sheetName val="aCCIDENTES_DE_1995_-_1996_xls16"/>
      <sheetName val="SUB_APU5"/>
      <sheetName val="Datos_Básicos5"/>
      <sheetName val="aCCIDENTES_DE_1995_-_199641"/>
      <sheetName val="aCCIDENTES_DE_1995_-_1996_xls17"/>
      <sheetName val="SUB_APU6"/>
      <sheetName val="ACTA_DE_MODIFICACION__(2)6"/>
      <sheetName val="\a__aaInformación_GRUPO_4\A_MI6"/>
      <sheetName val="Datos_Básicos6"/>
      <sheetName val="aCCIDENTES_DE_1995_-_199642"/>
      <sheetName val="aCCIDENTES_DE_1995_-_199644"/>
      <sheetName val="aCCIDENTES_DE_1995_-_1996_xls19"/>
      <sheetName val="SUB_APU8"/>
      <sheetName val="ACTA_DE_MODIFICACION__(2)8"/>
      <sheetName val="\a__aaInformación_GRUPO_4\A_MI8"/>
      <sheetName val="Datos_Básicos8"/>
      <sheetName val="aCCIDENTES_DE_1995_-_199643"/>
      <sheetName val="aCCIDENTES_DE_1995_-_1996_xls18"/>
      <sheetName val="SUB_APU7"/>
      <sheetName val="ACTA_DE_MODIFICACION__(2)7"/>
      <sheetName val="\a__aaInformación_GRUPO_4\A_MI7"/>
      <sheetName val="Datos_Básicos7"/>
      <sheetName val="aCCIDENTES_DE_1995_-_199645"/>
      <sheetName val="aCCIDENTES_DE_1995_-_1996_xls20"/>
      <sheetName val="SUB_APU9"/>
      <sheetName val="ACTA_DE_MODIFICACION__(2)9"/>
      <sheetName val="\a__aaInformación_GRUPO_4\A_MI9"/>
      <sheetName val="Datos_Básicos9"/>
      <sheetName val="CANT OBRA"/>
      <sheetName val="_aCCIDENTES_DE_1995___1996_xl_7"/>
      <sheetName val="propuesta economica CF"/>
      <sheetName val="AIU CF"/>
      <sheetName val="PMA"/>
      <sheetName val="PMT"/>
      <sheetName val="1.1.1"/>
      <sheetName val="1.2.1"/>
      <sheetName val="1.2.2"/>
      <sheetName val="1.2.3"/>
      <sheetName val="1.2.4"/>
      <sheetName val="1.3.1 "/>
      <sheetName val="1.3.2"/>
      <sheetName val="1.3.3"/>
      <sheetName val="1.3.4"/>
      <sheetName val="2.1.1"/>
      <sheetName val="2.1.2"/>
      <sheetName val="2.2.1"/>
      <sheetName val="2.2.2"/>
      <sheetName val="2.2.3"/>
      <sheetName val="2.2.4"/>
      <sheetName val="2.2.5"/>
      <sheetName val="CONCRETOS"/>
      <sheetName val="\\Gabrielaapabone\d copias\a  a"/>
      <sheetName val="PU (2)"/>
      <sheetName val="CUMPLIMIENTO"/>
      <sheetName val="Equipo_Trans 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 refreshError="1"/>
      <sheetData sheetId="58" refreshError="1"/>
      <sheetData sheetId="59"/>
      <sheetData sheetId="60" refreshError="1"/>
      <sheetData sheetId="61"/>
      <sheetData sheetId="62" refreshError="1"/>
      <sheetData sheetId="63" refreshError="1"/>
      <sheetData sheetId="64" refreshError="1"/>
      <sheetData sheetId="65" refreshError="1"/>
      <sheetData sheetId="66" refreshError="1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 refreshError="1"/>
      <sheetData sheetId="99" refreshError="1"/>
      <sheetData sheetId="100" refreshError="1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 refreshError="1"/>
      <sheetData sheetId="392" refreshError="1"/>
      <sheetData sheetId="393"/>
      <sheetData sheetId="394"/>
      <sheetData sheetId="395"/>
      <sheetData sheetId="396"/>
      <sheetData sheetId="397"/>
      <sheetData sheetId="398"/>
      <sheetData sheetId="399" refreshError="1"/>
      <sheetData sheetId="400" refreshError="1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 refreshError="1"/>
      <sheetData sheetId="437" refreshError="1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 refreshError="1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 refreshError="1"/>
      <sheetData sheetId="659" refreshError="1"/>
      <sheetData sheetId="660" refreshError="1"/>
      <sheetData sheetId="661" refreshError="1"/>
      <sheetData sheetId="662"/>
      <sheetData sheetId="663"/>
      <sheetData sheetId="664"/>
      <sheetData sheetId="665" refreshError="1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/>
      <sheetData sheetId="739"/>
      <sheetData sheetId="740"/>
      <sheetData sheetId="741"/>
      <sheetData sheetId="742"/>
      <sheetData sheetId="743"/>
      <sheetData sheetId="744"/>
      <sheetData sheetId="745"/>
      <sheetData sheetId="746"/>
      <sheetData sheetId="747"/>
      <sheetData sheetId="748"/>
      <sheetData sheetId="749"/>
      <sheetData sheetId="750"/>
      <sheetData sheetId="75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/>
      <sheetData sheetId="763"/>
      <sheetData sheetId="764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/>
      <sheetData sheetId="786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/>
      <sheetData sheetId="1028"/>
      <sheetData sheetId="1029"/>
      <sheetData sheetId="1030"/>
      <sheetData sheetId="1031"/>
      <sheetData sheetId="1032"/>
      <sheetData sheetId="1033"/>
      <sheetData sheetId="1034"/>
      <sheetData sheetId="1035"/>
      <sheetData sheetId="1036"/>
      <sheetData sheetId="1037"/>
      <sheetData sheetId="1038"/>
      <sheetData sheetId="1039"/>
      <sheetData sheetId="1040"/>
      <sheetData sheetId="1041"/>
      <sheetData sheetId="1042"/>
      <sheetData sheetId="1043"/>
      <sheetData sheetId="1044"/>
      <sheetData sheetId="1045"/>
      <sheetData sheetId="1046"/>
      <sheetData sheetId="1047"/>
      <sheetData sheetId="1048"/>
      <sheetData sheetId="1049"/>
      <sheetData sheetId="1050"/>
      <sheetData sheetId="1051"/>
      <sheetData sheetId="1052"/>
      <sheetData sheetId="1053"/>
      <sheetData sheetId="1054"/>
      <sheetData sheetId="1055"/>
      <sheetData sheetId="1056"/>
      <sheetData sheetId="1057"/>
      <sheetData sheetId="1058"/>
      <sheetData sheetId="1059"/>
      <sheetData sheetId="1060"/>
      <sheetData sheetId="1061"/>
      <sheetData sheetId="1062"/>
      <sheetData sheetId="1063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/>
      <sheetData sheetId="1073"/>
      <sheetData sheetId="1074"/>
      <sheetData sheetId="1075"/>
      <sheetData sheetId="1076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/>
      <sheetData sheetId="1089"/>
      <sheetData sheetId="1090"/>
      <sheetData sheetId="1091"/>
      <sheetData sheetId="1092"/>
      <sheetData sheetId="1093"/>
      <sheetData sheetId="1094"/>
      <sheetData sheetId="1095"/>
      <sheetData sheetId="1096"/>
      <sheetData sheetId="1097"/>
      <sheetData sheetId="1098"/>
      <sheetData sheetId="1099"/>
      <sheetData sheetId="1100"/>
      <sheetData sheetId="1101"/>
      <sheetData sheetId="1102"/>
      <sheetData sheetId="1103"/>
      <sheetData sheetId="1104"/>
      <sheetData sheetId="1105"/>
      <sheetData sheetId="1106"/>
      <sheetData sheetId="1107"/>
      <sheetData sheetId="1108"/>
      <sheetData sheetId="1109"/>
      <sheetData sheetId="1110"/>
      <sheetData sheetId="1111"/>
      <sheetData sheetId="1112"/>
      <sheetData sheetId="1113"/>
      <sheetData sheetId="1114"/>
      <sheetData sheetId="1115"/>
      <sheetData sheetId="1116"/>
      <sheetData sheetId="1117"/>
      <sheetData sheetId="1118"/>
      <sheetData sheetId="1119"/>
      <sheetData sheetId="1120" refreshError="1"/>
      <sheetData sheetId="1121" refreshError="1"/>
      <sheetData sheetId="1122"/>
      <sheetData sheetId="1123"/>
      <sheetData sheetId="1124"/>
      <sheetData sheetId="1125"/>
      <sheetData sheetId="1126"/>
      <sheetData sheetId="1127"/>
      <sheetData sheetId="1128"/>
      <sheetData sheetId="1129"/>
      <sheetData sheetId="1130"/>
      <sheetData sheetId="1131"/>
      <sheetData sheetId="1132"/>
      <sheetData sheetId="1133"/>
      <sheetData sheetId="1134"/>
      <sheetData sheetId="1135"/>
      <sheetData sheetId="1136"/>
      <sheetData sheetId="1137"/>
      <sheetData sheetId="1138"/>
      <sheetData sheetId="1139"/>
      <sheetData sheetId="1140"/>
      <sheetData sheetId="1141"/>
      <sheetData sheetId="1142"/>
      <sheetData sheetId="1143" refreshError="1"/>
      <sheetData sheetId="1144" refreshError="1"/>
      <sheetData sheetId="1145" refreshError="1"/>
      <sheetData sheetId="1146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Informacion"/>
      <sheetName val="aCCIDENTES DE 1995 - 1996"/>
      <sheetName val="a%20%20aaInformaci%C3%B3n"/>
      <sheetName val="BASES"/>
      <sheetName val="CDItem"/>
      <sheetName val="\MANTENIMIENTO RUTA 1001_MARZO "/>
      <sheetName val="Presupuesto"/>
      <sheetName val="ANEXO IX"/>
      <sheetName val="APUs"/>
      <sheetName val="INSUMOS"/>
      <sheetName val="PptoGral"/>
      <sheetName val="\I\MANTENIMIENTO RUTA 1001_MARZ"/>
      <sheetName val="\F\MANTENIMIENTO RUTA 1001_MARZ"/>
      <sheetName val="a__aaInformación"/>
      <sheetName val="a__aaInformación1"/>
      <sheetName val="a__aaInformación2"/>
      <sheetName val="otros"/>
      <sheetName val="\\SERVIDOR\Public2\MANTENIMIENT"/>
      <sheetName val="Formulario N° 4"/>
      <sheetName val="MATERIALES"/>
      <sheetName val="EQUIPO"/>
      <sheetName val="CONT_ADI"/>
      <sheetName val="\Users\USUARIO\Downloads\MANTEN"/>
      <sheetName val="INDICMICROEMP"/>
      <sheetName val="INDICE"/>
      <sheetName val="[a  aaInformación]__cceficien_5"/>
      <sheetName val="Datos"/>
      <sheetName val="Cuadrillas"/>
      <sheetName val="Jornal"/>
      <sheetName val="[a  aaInformación]__cceficien_2"/>
      <sheetName val="[a  aaInformación]__cceficien_3"/>
      <sheetName val="[a  aaInformación]__cceficien_4"/>
      <sheetName val="[a  aaInformación]__cceficie_13"/>
      <sheetName val="[a  aaInformación]__cceficien_6"/>
      <sheetName val="Fornato 6"/>
      <sheetName val="[a  aaInformación]//cceficiente"/>
      <sheetName val="\G\I\MANTENIMIENTO RUTA 1001_MA"/>
      <sheetName val="\D\MANTENIMIENTO RUTA 1001_MARZ"/>
      <sheetName val="\G\D\MANTENIMIENTO RUTA 1001_MA"/>
      <sheetName val="#REF"/>
      <sheetName val="\I\I\MANTENIMIENTO RUTA 1001_MA"/>
      <sheetName val="\Users\Personal\Downloads\MANTE"/>
      <sheetName val="TOTALES"/>
      <sheetName val="Concretos y morteros"/>
      <sheetName val="Datos iniciales "/>
      <sheetName val="Transporte"/>
      <sheetName val="[a  aaInformación]__cceficien_7"/>
      <sheetName val="[a  aaInformación]__cceficien_8"/>
      <sheetName val="[a  aaInformación]__cceficie_12"/>
      <sheetName val="[a  aaInformación]__cceficie_10"/>
      <sheetName val="[a  aaInformación]__cceficien_9"/>
      <sheetName val="[a  aaInformación]__cceficie_11"/>
      <sheetName val="[a  aaInformación][a  aaInforma"/>
      <sheetName val="lisprecios"/>
      <sheetName val="PERSONAL"/>
      <sheetName val="PRESTACIONES SOCIALES"/>
      <sheetName val="a__aaInformación3"/>
      <sheetName val="aCCIDENTES_DE_1995_-_1996"/>
      <sheetName val="a__aaInformación5"/>
      <sheetName val="aCCIDENTES_DE_1995_-_19962"/>
      <sheetName val="a__aaInformación4"/>
      <sheetName val="aCCIDENTES_DE_1995_-_19961"/>
      <sheetName val="a__aaInformación6"/>
      <sheetName val="aCCIDENTES_DE_1995_-_19963"/>
      <sheetName val="precios-básicos2002"/>
      <sheetName val="M.O."/>
      <sheetName val="ITEMS"/>
      <sheetName val="[a  aaInformación]__cceficie_16"/>
      <sheetName val="[a  aaInformación]__cceficie_15"/>
      <sheetName val="[a  aaInformación]__cceficie_14"/>
      <sheetName val="PANEL"/>
      <sheetName val="INFORME SEMANAL"/>
      <sheetName val="AVANCE SEMANAL"/>
      <sheetName val="CLIMA mes"/>
      <sheetName val="REG FOTO"/>
      <sheetName val="SISOMA"/>
      <sheetName val="CrudosA"/>
      <sheetName val="casosWTI"/>
      <sheetName val="AJIZAL 3335"/>
      <sheetName val="SABANETA 3335"/>
      <sheetName val="Datos Generales"/>
      <sheetName val="PRECIOS"/>
      <sheetName val="Emboquillar"/>
      <sheetName val="Acometidacobrerígido"/>
      <sheetName val="Acometidatoma"/>
      <sheetName val="Acometidahasta1&quot;"/>
      <sheetName val="AIU"/>
      <sheetName val="[a  aaInformación]__192_168_0_2"/>
      <sheetName val="a  aaInformaci%C3%B3n"/>
      <sheetName val="[a  aaInformación]__192_168_0_3"/>
      <sheetName val="[a  aaInformación]__192_168_0_4"/>
      <sheetName val="OCTUBRE"/>
      <sheetName val="CRA.MODI"/>
      <sheetName val="[a  aaInformación]__192_168_0_5"/>
      <sheetName val="[a  aaInformación]__192_168_0_6"/>
      <sheetName val="[a  aaInformación]__192_168_0_9"/>
      <sheetName val="[a  aaInformación]__192_168_0_7"/>
      <sheetName val="[a  aaInformación]__192_168_0_8"/>
      <sheetName val="[a  aaInformación]__cceficie_19"/>
      <sheetName val="[a  aaInformación]__cceficie_18"/>
      <sheetName val="[a  aaInformación]__cceficie_17"/>
      <sheetName val="[a  aaInformación]__cceficie_20"/>
      <sheetName val="[a  aaInformación]__cceficie_22"/>
      <sheetName val="[a  aaInformación]__cceficie_21"/>
      <sheetName val="[a  aaInformación]__cceficie_23"/>
      <sheetName val="[a  aaInformación]__cceficie_24"/>
      <sheetName val="[a  aaInformación]__cceficie_25"/>
      <sheetName val="[a  aaInformación]__cceficie_26"/>
      <sheetName val="[a  aaInformación]__cceficie_27"/>
      <sheetName val="[a  aaInformación]__cceficie_28"/>
      <sheetName val="[a  aaInformación]__cceficie_29"/>
      <sheetName val="APU´s"/>
      <sheetName val="Auxiliares"/>
      <sheetName val="General"/>
      <sheetName val="Itemes Renovación"/>
      <sheetName val="TRASMILENIO"/>
      <sheetName val="SUAZA2"/>
      <sheetName val="ELDORADO"/>
      <sheetName val="IBAGUE"/>
      <sheetName val="STA ROSA"/>
      <sheetName val="[a  aaInformación]__cceficie_30"/>
      <sheetName val="[a  aaInformación]__192_168__10"/>
      <sheetName val="[a  aaInformación]\\192.168.0.4"/>
      <sheetName val="[a  aaInformación]__192_168__11"/>
      <sheetName val="[a  aaInformación]__192_168__12"/>
      <sheetName val="[a  aaInformación]__192_168__14"/>
      <sheetName val="[a  aaInformación]__192_168__13"/>
      <sheetName val="[a  aaInformación]__cceficie_31"/>
      <sheetName val="[a  aaInformación]__cceficie_32"/>
      <sheetName val="[a  aaInformación]__cceficie_33"/>
      <sheetName val="días habiles 2015"/>
      <sheetName val="[a  aaInformación]__cceficie_34"/>
      <sheetName val="[a  aaInformación]__cceficie_35"/>
      <sheetName val="[a  aaInformación]__cceficie_36"/>
      <sheetName val="[a  aaInformación]__cceficie_37"/>
      <sheetName val="[a  aaInformación]__cceficie_38"/>
      <sheetName val="[a  aaInformación]__cceficie_39"/>
      <sheetName val="Ppto Rev. A"/>
      <sheetName val="EQALT"/>
      <sheetName val="[a  aaInformación]__cceficie_40"/>
      <sheetName val="Banderas"/>
      <sheetName val="\G\MANTENIMIENTO RUTA 1001_MARZ"/>
      <sheetName val="PRESUP"/>
      <sheetName val="46W9"/>
      <sheetName val="Presentacion"/>
      <sheetName val="\MANTENIMIENTO_RUTA_1001_MARZO_"/>
      <sheetName val="ANEXO_IX"/>
      <sheetName val="\I\MANTENIMIENTO_RUTA_1001_MARZ"/>
      <sheetName val="\F\MANTENIMIENTO_RUTA_1001_MARZ"/>
      <sheetName val="Formulario_N°_4"/>
      <sheetName val="\G\I\MANTENIMIENTO_RUTA_1001_MA"/>
      <sheetName val="\D\MANTENIMIENTO_RUTA_1001_MARZ"/>
      <sheetName val="\G\D\MANTENIMIENTO_RUTA_1001_MA"/>
      <sheetName val="Fornato_6"/>
      <sheetName val="\I\I\MANTENIMIENTO_RUTA_1001_MA"/>
      <sheetName val="_MANTENIMIENTO RUTA 1001_MARZO "/>
      <sheetName val="_I_MANTENIMIENTO RUTA 1001_MARZ"/>
      <sheetName val="HER"/>
      <sheetName val="MAT"/>
      <sheetName val="PER"/>
      <sheetName val="TRANS"/>
      <sheetName val="[a  aaInformación]__invias_my_3"/>
      <sheetName val="[a  aaInformación]__invias_my_4"/>
      <sheetName val="[a  aaInformación]__192_168__16"/>
      <sheetName val="[a  aaInformación]__192_168__15"/>
      <sheetName val="[a  aaInformación]__192_168__17"/>
      <sheetName val="[a  aaInformación]__192_168__18"/>
      <sheetName val="[a  aaInformación]__invias_my_2"/>
      <sheetName val="Res-Accide-10"/>
      <sheetName val="\Users\LENOVO\Downloads\Users\A"/>
      <sheetName val="Base Datos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/>
      <sheetData sheetId="84"/>
      <sheetData sheetId="85"/>
      <sheetData sheetId="86"/>
      <sheetData sheetId="87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OLICITUD"/>
      <sheetName val="Tabla"/>
      <sheetName val=" NIVEL DE CRITICIDAD"/>
      <sheetName val="REQUISITOS MINIMOS"/>
      <sheetName val="FACTORES DE EVALUACION"/>
      <sheetName val="EVALUACION DEL RIESGO"/>
      <sheetName val="MATRIZ RIESGO Y EXPOSICION"/>
      <sheetName val="FACTOR J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C SF GAVIONES"/>
      <sheetName val="MC MALLA DE RETENCION EN VIA"/>
      <sheetName val="SF ANCLAJES  Y CONCRETO LANZADO"/>
      <sheetName val="SF ANCLAJES M DE RETENCION"/>
      <sheetName val="VEGETALIZACIÓN"/>
      <sheetName val="Cantiades_Zonas_Inestables_Jul_"/>
    </sheetNames>
    <sheetDataSet>
      <sheetData sheetId="0"/>
      <sheetData sheetId="1" refreshError="1"/>
      <sheetData sheetId="2"/>
      <sheetData sheetId="3" refreshError="1"/>
      <sheetData sheetId="4" refreshError="1"/>
      <sheetData sheetId="5" refreshError="1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MEMORANDO"/>
      <sheetName val="PERSONAL TOTAL"/>
      <sheetName val="DESV. 5%"/>
      <sheetName val="PERSONAL TEMPORAL"/>
      <sheetName val="DESV. 10%"/>
      <sheetName val="EVOLUCION PL.PERS"/>
      <sheetName val="VIC FINANCIERA"/>
      <sheetName val="VIC. PERSONAL"/>
      <sheetName val="VIC. EXPL. Y PROD."/>
      <sheetName val="VIC. COMERCIO Y GAS"/>
      <sheetName val="VIC. TRANSP."/>
      <sheetName val="VIC. REF. Y MERC"/>
      <sheetName val="COMPARATIVO"/>
      <sheetName val="Hoja15"/>
      <sheetName val="Hoja16"/>
      <sheetName val="Módulo1"/>
      <sheetName val="Módulo2"/>
      <sheetName val="Módulo3"/>
      <sheetName val="Módulo4"/>
      <sheetName val="Módulo5"/>
      <sheetName val="plantadic98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Contenido"/>
      <sheetName val="Generalidades 1"/>
      <sheetName val="Generalidades 2,3"/>
      <sheetName val="Mapa estado 4"/>
      <sheetName val="Semáforo 5"/>
      <sheetName val="Semáforo 6"/>
      <sheetName val="Tortas 7"/>
      <sheetName val="Acciden-Señal 7A"/>
      <sheetName val="Puentes 8"/>
      <sheetName val="Críticos 9"/>
      <sheetName val="Emerg 9A"/>
      <sheetName val="Res-Accide-10"/>
      <sheetName val="Acci-Ago-11"/>
      <sheetName val="Acc-Ago-11a"/>
      <sheetName val="Acci-Sep-12"/>
      <sheetName val="Acci-Sep-12 (2)"/>
      <sheetName val="ACCI-JUL-13"/>
      <sheetName val="Acc Ago-Sep"/>
      <sheetName val="BAS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"/>
    </sheetNames>
    <definedNames>
      <definedName name="absc"/>
    </definedNames>
    <sheetDataSet>
      <sheetData sheetId="0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udio Mercado (2)"/>
      <sheetName val="Estudio Mercado"/>
      <sheetName val="Estudio Mercado (3)"/>
      <sheetName val="PRESUPUESTO"/>
      <sheetName val="APUS"/>
      <sheetName val="INSUMOS"/>
      <sheetName val="PROGRAMACION"/>
      <sheetName val="FLUJO DE COSTOS"/>
      <sheetName val="A.I.U"/>
      <sheetName val="F. P"/>
      <sheetName val="FM"/>
      <sheetName val="Interventoria"/>
      <sheetName val="1.1.1"/>
      <sheetName val="1.1.2"/>
      <sheetName val="1.2.1"/>
      <sheetName val="1.2.2"/>
      <sheetName val="1.2.3"/>
      <sheetName val="1.2.4"/>
      <sheetName val="1.2.5"/>
      <sheetName val="1.2.6"/>
      <sheetName val="1.2.7"/>
      <sheetName val="1.3.1"/>
      <sheetName val="1.3.2"/>
      <sheetName val="1.3,3"/>
      <sheetName val="1.3,4"/>
      <sheetName val="1.4.1"/>
      <sheetName val="1.4.2"/>
      <sheetName val="1.5.1"/>
      <sheetName val="1.6.1"/>
      <sheetName val="1.6.2"/>
      <sheetName val="1.6.3"/>
      <sheetName val="1.7.1"/>
      <sheetName val="1.7.2"/>
      <sheetName val="1.7.3"/>
      <sheetName val="1.7.4"/>
      <sheetName val="1.8.1"/>
      <sheetName val="1.8.2"/>
      <sheetName val="1.8.3"/>
      <sheetName val="1.9.1"/>
      <sheetName val="2.1.1"/>
      <sheetName val="2.1.2"/>
      <sheetName val="2.1.3"/>
      <sheetName val="2.1.4"/>
      <sheetName val="2.1.5"/>
      <sheetName val="2.1.6"/>
      <sheetName val="2.1.7"/>
      <sheetName val="2.2.1"/>
      <sheetName val="2.2.2"/>
      <sheetName val="2.2.3"/>
      <sheetName val="2.3.1"/>
      <sheetName val="2.4.1"/>
      <sheetName val="2.5.1"/>
      <sheetName val="3.1.1"/>
      <sheetName val="3.2.1"/>
      <sheetName val="3.2.2"/>
      <sheetName val="3.3.1"/>
      <sheetName val="3.3.2"/>
      <sheetName val="3.3.3"/>
      <sheetName val="3.3.4"/>
      <sheetName val="3.3.5"/>
      <sheetName val="4.1.1"/>
      <sheetName val="4.1.2"/>
    </sheetNames>
    <sheetDataSet>
      <sheetData sheetId="0"/>
      <sheetData sheetId="1"/>
      <sheetData sheetId="2"/>
      <sheetData sheetId="3"/>
      <sheetData sheetId="4">
        <row r="1">
          <cell r="A1">
            <v>0</v>
          </cell>
          <cell r="B1">
            <v>0</v>
          </cell>
          <cell r="C1">
            <v>0</v>
          </cell>
          <cell r="D1">
            <v>0</v>
          </cell>
          <cell r="E1">
            <v>0</v>
          </cell>
          <cell r="F1">
            <v>0</v>
          </cell>
          <cell r="G1">
            <v>0</v>
          </cell>
          <cell r="H1">
            <v>0</v>
          </cell>
          <cell r="I1">
            <v>0</v>
          </cell>
        </row>
        <row r="2">
          <cell r="A2" t="str">
            <v>ANALISIS DE PRECIOS UNITARIOS</v>
          </cell>
          <cell r="B2">
            <v>0</v>
          </cell>
          <cell r="C2">
            <v>0</v>
          </cell>
          <cell r="D2">
            <v>0</v>
          </cell>
          <cell r="E2">
            <v>0</v>
          </cell>
          <cell r="F2">
            <v>0</v>
          </cell>
          <cell r="G2">
            <v>0</v>
          </cell>
          <cell r="H2">
            <v>0</v>
          </cell>
          <cell r="I2">
            <v>0</v>
          </cell>
        </row>
        <row r="3">
          <cell r="A3" t="str">
            <v>ADECUACION DE LAS INSTALACIONES DE LA INSTITUCION EDUCATIVA JESUS MARIA AGUIRRE CHARRY DEL MUNICIPIO DE AIPE, HUILA</v>
          </cell>
          <cell r="B3">
            <v>0</v>
          </cell>
          <cell r="C3">
            <v>0</v>
          </cell>
          <cell r="D3">
            <v>0</v>
          </cell>
          <cell r="E3">
            <v>0</v>
          </cell>
          <cell r="F3">
            <v>0</v>
          </cell>
          <cell r="G3">
            <v>0</v>
          </cell>
          <cell r="H3">
            <v>0</v>
          </cell>
          <cell r="I3">
            <v>0</v>
          </cell>
        </row>
        <row r="4">
          <cell r="A4" t="str">
            <v>Código</v>
          </cell>
          <cell r="B4" t="str">
            <v>Nat</v>
          </cell>
          <cell r="C4">
            <v>0</v>
          </cell>
          <cell r="D4" t="str">
            <v>Descripcion</v>
          </cell>
          <cell r="E4">
            <v>0</v>
          </cell>
          <cell r="F4" t="str">
            <v>Und</v>
          </cell>
          <cell r="G4" t="str">
            <v>Vunitario</v>
          </cell>
          <cell r="H4" t="str">
            <v>Can</v>
          </cell>
          <cell r="I4" t="str">
            <v>Vparcial</v>
          </cell>
        </row>
        <row r="5">
          <cell r="A5" t="str">
            <v xml:space="preserve">1            </v>
          </cell>
          <cell r="B5" t="str">
            <v>Capítulo</v>
          </cell>
          <cell r="C5">
            <v>0</v>
          </cell>
          <cell r="D5">
            <v>0</v>
          </cell>
          <cell r="E5">
            <v>0</v>
          </cell>
          <cell r="F5" t="str">
            <v/>
          </cell>
          <cell r="G5">
            <v>0</v>
          </cell>
          <cell r="H5">
            <v>0</v>
          </cell>
          <cell r="I5">
            <v>0</v>
          </cell>
        </row>
        <row r="6">
          <cell r="A6" t="str">
            <v xml:space="preserve">1.1          </v>
          </cell>
          <cell r="B6" t="str">
            <v>Capítulo</v>
          </cell>
          <cell r="C6">
            <v>0</v>
          </cell>
          <cell r="D6">
            <v>0</v>
          </cell>
          <cell r="E6">
            <v>0</v>
          </cell>
          <cell r="F6" t="str">
            <v/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</row>
        <row r="7">
          <cell r="A7">
            <v>0</v>
          </cell>
          <cell r="B7">
            <v>0</v>
          </cell>
          <cell r="C7">
            <v>0</v>
          </cell>
          <cell r="D7">
            <v>0</v>
          </cell>
          <cell r="E7" t="str">
            <v>ADECUACION DE LAS INSTALACIONES DE LA INSTITUCION EDUCATIVA JESUS MARIA AGUIRRE CHARRY 
DEL MUNICIPIO DE AIPE, HUILA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</row>
        <row r="8">
          <cell r="A8">
            <v>0</v>
          </cell>
          <cell r="B8">
            <v>0</v>
          </cell>
          <cell r="C8">
            <v>0</v>
          </cell>
          <cell r="D8">
            <v>0</v>
          </cell>
          <cell r="E8" t="str">
            <v>ANÁLISIS DE PRECIOS UNITARIOS      A.P.U.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</row>
        <row r="9">
          <cell r="A9">
            <v>0</v>
          </cell>
          <cell r="B9">
            <v>0</v>
          </cell>
          <cell r="C9">
            <v>0</v>
          </cell>
          <cell r="D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</row>
        <row r="10">
          <cell r="A10">
            <v>0</v>
          </cell>
          <cell r="B10">
            <v>0</v>
          </cell>
          <cell r="C10">
            <v>0</v>
          </cell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</row>
        <row r="11">
          <cell r="A11">
            <v>0</v>
          </cell>
          <cell r="B11">
            <v>0</v>
          </cell>
          <cell r="C11">
            <v>0</v>
          </cell>
          <cell r="D11" t="str">
            <v>CAPITULO</v>
          </cell>
          <cell r="E11" t="str">
            <v>ITEM</v>
          </cell>
          <cell r="F11" t="str">
            <v>DESCRIPCION</v>
          </cell>
          <cell r="G11">
            <v>0</v>
          </cell>
          <cell r="H11">
            <v>0</v>
          </cell>
          <cell r="I11">
            <v>0</v>
          </cell>
          <cell r="J11" t="str">
            <v>UNIDAD</v>
          </cell>
        </row>
        <row r="12">
          <cell r="B12" t="str">
            <v>Partida</v>
          </cell>
          <cell r="C12">
            <v>0</v>
          </cell>
          <cell r="D12">
            <v>1.1000000000000001</v>
          </cell>
          <cell r="E12" t="str">
            <v>1.1.1</v>
          </cell>
          <cell r="F12" t="str">
            <v>LOCALIZACION Y REPLANTEO</v>
          </cell>
          <cell r="G12">
            <v>0</v>
          </cell>
          <cell r="H12">
            <v>0</v>
          </cell>
          <cell r="I12">
            <v>0</v>
          </cell>
          <cell r="J12" t="str">
            <v>M2</v>
          </cell>
        </row>
        <row r="13">
          <cell r="A13">
            <v>0</v>
          </cell>
          <cell r="B13">
            <v>0</v>
          </cell>
          <cell r="C13">
            <v>0</v>
          </cell>
          <cell r="D13" t="str">
            <v>MAQUINARIA, HERRAMIENTA Y EQUIPO PUESTO EN OBRA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</row>
        <row r="14">
          <cell r="A14">
            <v>0</v>
          </cell>
          <cell r="B14">
            <v>0</v>
          </cell>
          <cell r="C14">
            <v>0</v>
          </cell>
          <cell r="D14" t="str">
            <v>DESCRIPCION</v>
          </cell>
          <cell r="E14">
            <v>0</v>
          </cell>
          <cell r="F14" t="str">
            <v>UND</v>
          </cell>
          <cell r="G14" t="str">
            <v>Vr. Unitario</v>
          </cell>
          <cell r="H14" t="str">
            <v>Redndim.</v>
          </cell>
          <cell r="I14" t="str">
            <v>Vr Total</v>
          </cell>
          <cell r="J14">
            <v>0</v>
          </cell>
        </row>
        <row r="15">
          <cell r="A15" t="str">
            <v xml:space="preserve">HM           </v>
          </cell>
          <cell r="B15" t="str">
            <v>Maquinaria</v>
          </cell>
          <cell r="C15">
            <v>0</v>
          </cell>
          <cell r="D15" t="str">
            <v>HERRAMIENTA MENOR</v>
          </cell>
          <cell r="E15">
            <v>0</v>
          </cell>
          <cell r="F15" t="str">
            <v>UND</v>
          </cell>
          <cell r="G15">
            <v>1300</v>
          </cell>
          <cell r="H15">
            <v>1.2E-2</v>
          </cell>
          <cell r="I15">
            <v>16</v>
          </cell>
          <cell r="J15">
            <v>0</v>
          </cell>
        </row>
        <row r="16">
          <cell r="A16" t="str">
            <v>EQ TOPOGRAFIA</v>
          </cell>
          <cell r="B16" t="str">
            <v>Maquinaria</v>
          </cell>
          <cell r="C16">
            <v>0</v>
          </cell>
          <cell r="D16" t="str">
            <v>EQUIPO DE TOPOGRAFICA</v>
          </cell>
          <cell r="E16">
            <v>0</v>
          </cell>
          <cell r="F16" t="str">
            <v>DIA</v>
          </cell>
          <cell r="G16">
            <v>100000</v>
          </cell>
          <cell r="H16">
            <v>2E-3</v>
          </cell>
          <cell r="I16">
            <v>200</v>
          </cell>
          <cell r="J16">
            <v>0</v>
          </cell>
        </row>
        <row r="17">
          <cell r="A17">
            <v>0</v>
          </cell>
          <cell r="B17">
            <v>0</v>
          </cell>
          <cell r="C17">
            <v>0</v>
          </cell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</row>
        <row r="18">
          <cell r="A18">
            <v>0</v>
          </cell>
          <cell r="B18">
            <v>0</v>
          </cell>
          <cell r="C18">
            <v>0</v>
          </cell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</row>
        <row r="19">
          <cell r="A19">
            <v>0</v>
          </cell>
          <cell r="B19">
            <v>0</v>
          </cell>
          <cell r="C19">
            <v>0</v>
          </cell>
          <cell r="D19" t="str">
            <v>SUBTOTAL</v>
          </cell>
          <cell r="E19">
            <v>0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216</v>
          </cell>
        </row>
        <row r="20">
          <cell r="A20">
            <v>0</v>
          </cell>
          <cell r="B20">
            <v>0</v>
          </cell>
          <cell r="C20">
            <v>0</v>
          </cell>
          <cell r="D20" t="str">
            <v>MATERIALES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</row>
        <row r="21">
          <cell r="A21">
            <v>0</v>
          </cell>
          <cell r="B21">
            <v>0</v>
          </cell>
          <cell r="C21">
            <v>0</v>
          </cell>
          <cell r="D21" t="str">
            <v>DESCRIPCION</v>
          </cell>
          <cell r="E21">
            <v>0</v>
          </cell>
          <cell r="F21" t="str">
            <v>UND</v>
          </cell>
          <cell r="G21" t="str">
            <v>Vr. Unitario</v>
          </cell>
          <cell r="H21" t="str">
            <v>Redndim.</v>
          </cell>
          <cell r="I21" t="str">
            <v>Vr Total</v>
          </cell>
          <cell r="J21">
            <v>0</v>
          </cell>
        </row>
        <row r="22">
          <cell r="A22" t="str">
            <v xml:space="preserve">PUNTILLA     </v>
          </cell>
          <cell r="B22" t="str">
            <v>Material</v>
          </cell>
          <cell r="C22">
            <v>0</v>
          </cell>
          <cell r="D22" t="str">
            <v>PUNTILLA 2"</v>
          </cell>
          <cell r="E22">
            <v>0</v>
          </cell>
          <cell r="F22" t="str">
            <v>LB</v>
          </cell>
          <cell r="G22">
            <v>2380</v>
          </cell>
          <cell r="H22">
            <v>0.02</v>
          </cell>
          <cell r="I22">
            <v>48</v>
          </cell>
          <cell r="J22">
            <v>0</v>
          </cell>
        </row>
        <row r="23">
          <cell r="A23" t="str">
            <v xml:space="preserve">POLIN        </v>
          </cell>
          <cell r="B23" t="str">
            <v>Material</v>
          </cell>
          <cell r="C23">
            <v>0</v>
          </cell>
          <cell r="D23" t="str">
            <v>POLIN 5CMX5CM</v>
          </cell>
          <cell r="E23">
            <v>0</v>
          </cell>
          <cell r="F23" t="str">
            <v>M</v>
          </cell>
          <cell r="G23">
            <v>1500</v>
          </cell>
          <cell r="H23">
            <v>0.33</v>
          </cell>
          <cell r="I23">
            <v>495</v>
          </cell>
          <cell r="J23">
            <v>0</v>
          </cell>
        </row>
        <row r="24">
          <cell r="A24">
            <v>0</v>
          </cell>
          <cell r="B24">
            <v>0</v>
          </cell>
          <cell r="C24">
            <v>0</v>
          </cell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</row>
        <row r="25">
          <cell r="A25">
            <v>0</v>
          </cell>
          <cell r="B25">
            <v>0</v>
          </cell>
          <cell r="C25">
            <v>0</v>
          </cell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</row>
        <row r="26">
          <cell r="A26">
            <v>0</v>
          </cell>
          <cell r="B26">
            <v>0</v>
          </cell>
          <cell r="C26">
            <v>0</v>
          </cell>
          <cell r="D26" t="str">
            <v>SUBTOTAL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543</v>
          </cell>
        </row>
        <row r="27">
          <cell r="A27">
            <v>0</v>
          </cell>
          <cell r="B27">
            <v>0</v>
          </cell>
          <cell r="C27">
            <v>0</v>
          </cell>
          <cell r="D27" t="str">
            <v>MANO DE OBRA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</row>
        <row r="28">
          <cell r="A28">
            <v>0</v>
          </cell>
          <cell r="B28">
            <v>0</v>
          </cell>
          <cell r="C28">
            <v>0</v>
          </cell>
          <cell r="D28" t="str">
            <v>DESCRIPCION</v>
          </cell>
          <cell r="E28">
            <v>0</v>
          </cell>
          <cell r="F28" t="str">
            <v>UND</v>
          </cell>
          <cell r="G28" t="str">
            <v>Vr. Unitario</v>
          </cell>
          <cell r="H28" t="str">
            <v>Redndim.</v>
          </cell>
          <cell r="I28" t="str">
            <v>Vr Total</v>
          </cell>
          <cell r="J28">
            <v>0</v>
          </cell>
        </row>
        <row r="29">
          <cell r="A29" t="str">
            <v>MO TOPOGRAFIA</v>
          </cell>
          <cell r="B29" t="str">
            <v>Mano de obra</v>
          </cell>
          <cell r="C29">
            <v>0</v>
          </cell>
          <cell r="D29" t="str">
            <v>MANO DE OBRA TOPOGRAFIA (1 CADENERO - 1 TOPOGRAFIA)</v>
          </cell>
          <cell r="E29">
            <v>0</v>
          </cell>
          <cell r="F29" t="str">
            <v>HR</v>
          </cell>
          <cell r="G29">
            <v>12771</v>
          </cell>
          <cell r="H29">
            <v>0.1</v>
          </cell>
          <cell r="I29">
            <v>1277</v>
          </cell>
          <cell r="J29">
            <v>0</v>
          </cell>
        </row>
        <row r="30">
          <cell r="A30" t="str">
            <v xml:space="preserve">1OF1AY       </v>
          </cell>
          <cell r="B30" t="str">
            <v>Mano de obra</v>
          </cell>
          <cell r="C30">
            <v>0</v>
          </cell>
          <cell r="D30" t="str">
            <v>MANO DE OBRA ALBAÑILERIA (1 OFICIAL - 1 AYUDANTE)</v>
          </cell>
          <cell r="E30">
            <v>0</v>
          </cell>
          <cell r="F30" t="str">
            <v>HR</v>
          </cell>
          <cell r="G30">
            <v>16784</v>
          </cell>
          <cell r="H30">
            <v>2.5999999999999999E-2</v>
          </cell>
          <cell r="I30">
            <v>436</v>
          </cell>
          <cell r="J30">
            <v>0</v>
          </cell>
        </row>
        <row r="31">
          <cell r="A31">
            <v>0</v>
          </cell>
          <cell r="B31">
            <v>0</v>
          </cell>
          <cell r="C31">
            <v>0</v>
          </cell>
          <cell r="D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</row>
        <row r="32">
          <cell r="A32">
            <v>0</v>
          </cell>
          <cell r="B32">
            <v>0</v>
          </cell>
          <cell r="C32">
            <v>0</v>
          </cell>
          <cell r="D32">
            <v>0</v>
          </cell>
          <cell r="E32">
            <v>0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</row>
        <row r="33">
          <cell r="A33">
            <v>0</v>
          </cell>
          <cell r="B33">
            <v>0</v>
          </cell>
          <cell r="C33">
            <v>0</v>
          </cell>
          <cell r="D33" t="str">
            <v>SUBTOTAL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1713</v>
          </cell>
        </row>
        <row r="34">
          <cell r="A34">
            <v>0</v>
          </cell>
          <cell r="B34">
            <v>0</v>
          </cell>
          <cell r="C34">
            <v>0</v>
          </cell>
          <cell r="D34" t="str">
            <v>TRANSPORTE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</row>
        <row r="35">
          <cell r="A35">
            <v>0</v>
          </cell>
          <cell r="B35">
            <v>0</v>
          </cell>
          <cell r="C35">
            <v>0</v>
          </cell>
          <cell r="D35" t="str">
            <v>DESCRIPCION</v>
          </cell>
          <cell r="E35">
            <v>0</v>
          </cell>
          <cell r="F35" t="str">
            <v>UND</v>
          </cell>
          <cell r="G35" t="str">
            <v>Vr. Unitario</v>
          </cell>
          <cell r="H35" t="str">
            <v>Redndim.</v>
          </cell>
          <cell r="I35" t="str">
            <v>Vr Total</v>
          </cell>
          <cell r="J35">
            <v>0</v>
          </cell>
        </row>
        <row r="36">
          <cell r="A36">
            <v>0</v>
          </cell>
          <cell r="B36">
            <v>0</v>
          </cell>
          <cell r="C36">
            <v>0</v>
          </cell>
          <cell r="D36">
            <v>0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</row>
        <row r="37">
          <cell r="A37">
            <v>0</v>
          </cell>
          <cell r="B37">
            <v>0</v>
          </cell>
          <cell r="C37">
            <v>0</v>
          </cell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</row>
        <row r="38">
          <cell r="A38">
            <v>0</v>
          </cell>
          <cell r="B38">
            <v>0</v>
          </cell>
          <cell r="C38">
            <v>0</v>
          </cell>
          <cell r="D38">
            <v>0</v>
          </cell>
          <cell r="E38">
            <v>0</v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</row>
        <row r="39">
          <cell r="A39">
            <v>0</v>
          </cell>
          <cell r="B39">
            <v>0</v>
          </cell>
          <cell r="C39">
            <v>0</v>
          </cell>
          <cell r="D39">
            <v>0</v>
          </cell>
          <cell r="E39">
            <v>0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</row>
        <row r="40">
          <cell r="A40">
            <v>0</v>
          </cell>
          <cell r="B40">
            <v>0</v>
          </cell>
          <cell r="C40">
            <v>0</v>
          </cell>
          <cell r="D40" t="str">
            <v>SUBTOTAL</v>
          </cell>
          <cell r="E40">
            <v>0</v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</row>
        <row r="41">
          <cell r="A41">
            <v>0</v>
          </cell>
          <cell r="B41">
            <v>0</v>
          </cell>
          <cell r="C41">
            <v>0</v>
          </cell>
          <cell r="D41">
            <v>0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</row>
        <row r="42">
          <cell r="A42" t="str">
            <v>1.1.1</v>
          </cell>
          <cell r="B42">
            <v>0</v>
          </cell>
          <cell r="C42" t="str">
            <v>x</v>
          </cell>
          <cell r="D42" t="str">
            <v>TOTAL COSTO UNITARIO</v>
          </cell>
          <cell r="E42">
            <v>0</v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2472</v>
          </cell>
        </row>
        <row r="43">
          <cell r="A43">
            <v>0</v>
          </cell>
          <cell r="B43">
            <v>0</v>
          </cell>
          <cell r="C43">
            <v>0</v>
          </cell>
          <cell r="D43">
            <v>0</v>
          </cell>
          <cell r="E43">
            <v>0</v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</row>
        <row r="44">
          <cell r="A44">
            <v>0</v>
          </cell>
          <cell r="B44">
            <v>0</v>
          </cell>
          <cell r="C44">
            <v>0</v>
          </cell>
          <cell r="D44">
            <v>0</v>
          </cell>
          <cell r="E44">
            <v>0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</row>
        <row r="45">
          <cell r="A45">
            <v>0</v>
          </cell>
          <cell r="B45">
            <v>0</v>
          </cell>
          <cell r="C45">
            <v>0</v>
          </cell>
          <cell r="D45">
            <v>0</v>
          </cell>
          <cell r="E45" t="str">
            <v>ADECUACION DE LAS INSTALACIONES DE LA INSTITUCION EDUCATIVA JESUS MARIA AGUIRRE CHARRY 
DEL MUNICIPIO DE AIPE, HUILA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</row>
        <row r="46">
          <cell r="A46">
            <v>0</v>
          </cell>
          <cell r="B46">
            <v>0</v>
          </cell>
          <cell r="C46">
            <v>0</v>
          </cell>
          <cell r="D46">
            <v>0</v>
          </cell>
          <cell r="E46" t="str">
            <v>ANÁLISIS DE PRECIOS UNITARIOS      A.P.U.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</row>
        <row r="47">
          <cell r="A47">
            <v>0</v>
          </cell>
          <cell r="B47">
            <v>0</v>
          </cell>
          <cell r="C47">
            <v>0</v>
          </cell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  <cell r="I47">
            <v>0</v>
          </cell>
          <cell r="J47">
            <v>0</v>
          </cell>
        </row>
        <row r="48">
          <cell r="A48">
            <v>0</v>
          </cell>
          <cell r="B48">
            <v>0</v>
          </cell>
          <cell r="C48">
            <v>0</v>
          </cell>
          <cell r="D48">
            <v>0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</row>
        <row r="49">
          <cell r="A49">
            <v>0</v>
          </cell>
          <cell r="B49">
            <v>0</v>
          </cell>
          <cell r="C49">
            <v>0</v>
          </cell>
          <cell r="D49" t="str">
            <v>CAPITULO</v>
          </cell>
          <cell r="E49" t="str">
            <v>ITEM</v>
          </cell>
          <cell r="F49" t="str">
            <v>DESCRIPCION</v>
          </cell>
          <cell r="G49">
            <v>0</v>
          </cell>
          <cell r="H49">
            <v>0</v>
          </cell>
          <cell r="I49">
            <v>0</v>
          </cell>
          <cell r="J49" t="str">
            <v>UNIDAD</v>
          </cell>
        </row>
        <row r="50">
          <cell r="B50" t="str">
            <v>Partida</v>
          </cell>
          <cell r="C50">
            <v>0</v>
          </cell>
          <cell r="D50">
            <v>1.1000000000000001</v>
          </cell>
          <cell r="E50" t="str">
            <v>1.1.2</v>
          </cell>
          <cell r="F50" t="str">
            <v>DESCAPOTE Y NIVELACION</v>
          </cell>
          <cell r="G50">
            <v>0</v>
          </cell>
          <cell r="H50">
            <v>0</v>
          </cell>
          <cell r="I50">
            <v>0</v>
          </cell>
          <cell r="J50" t="str">
            <v>M2</v>
          </cell>
        </row>
        <row r="51">
          <cell r="A51">
            <v>0</v>
          </cell>
          <cell r="B51">
            <v>0</v>
          </cell>
          <cell r="C51">
            <v>0</v>
          </cell>
          <cell r="D51" t="str">
            <v>MAQUINARIA, HERRAMIENTA Y EQUIPO PUESTO EN OBRA</v>
          </cell>
          <cell r="E51">
            <v>0</v>
          </cell>
          <cell r="F51">
            <v>0</v>
          </cell>
          <cell r="G51">
            <v>0</v>
          </cell>
          <cell r="H51">
            <v>0</v>
          </cell>
          <cell r="I51">
            <v>0</v>
          </cell>
          <cell r="J51">
            <v>0</v>
          </cell>
        </row>
        <row r="52">
          <cell r="A52">
            <v>0</v>
          </cell>
          <cell r="B52">
            <v>0</v>
          </cell>
          <cell r="C52">
            <v>0</v>
          </cell>
          <cell r="D52" t="str">
            <v>DESCRIPCION</v>
          </cell>
          <cell r="E52">
            <v>0</v>
          </cell>
          <cell r="F52" t="str">
            <v>UND</v>
          </cell>
          <cell r="G52" t="str">
            <v>Vr. Unitario</v>
          </cell>
          <cell r="H52" t="str">
            <v>Redndim.</v>
          </cell>
          <cell r="I52" t="str">
            <v>Vr Total</v>
          </cell>
          <cell r="J52">
            <v>0</v>
          </cell>
        </row>
        <row r="53">
          <cell r="A53" t="str">
            <v xml:space="preserve">HM           </v>
          </cell>
          <cell r="B53" t="str">
            <v>Maquinaria</v>
          </cell>
          <cell r="C53">
            <v>0</v>
          </cell>
          <cell r="D53" t="str">
            <v>HERRAMIENTA MENOR</v>
          </cell>
          <cell r="E53">
            <v>0</v>
          </cell>
          <cell r="F53" t="str">
            <v>UND</v>
          </cell>
          <cell r="G53">
            <v>1300</v>
          </cell>
          <cell r="H53">
            <v>0.3</v>
          </cell>
          <cell r="I53">
            <v>390</v>
          </cell>
          <cell r="J53">
            <v>0</v>
          </cell>
        </row>
        <row r="54">
          <cell r="A54">
            <v>0</v>
          </cell>
          <cell r="B54">
            <v>0</v>
          </cell>
          <cell r="C54">
            <v>0</v>
          </cell>
          <cell r="D54">
            <v>0</v>
          </cell>
          <cell r="E54">
            <v>0</v>
          </cell>
          <cell r="F54">
            <v>0</v>
          </cell>
          <cell r="G54">
            <v>0</v>
          </cell>
          <cell r="H54">
            <v>0</v>
          </cell>
          <cell r="I54">
            <v>0</v>
          </cell>
          <cell r="J54">
            <v>0</v>
          </cell>
        </row>
        <row r="55">
          <cell r="A55">
            <v>0</v>
          </cell>
          <cell r="B55">
            <v>0</v>
          </cell>
          <cell r="C55">
            <v>0</v>
          </cell>
          <cell r="D55">
            <v>0</v>
          </cell>
          <cell r="E55">
            <v>0</v>
          </cell>
          <cell r="F55">
            <v>0</v>
          </cell>
          <cell r="G55">
            <v>0</v>
          </cell>
          <cell r="H55">
            <v>0</v>
          </cell>
          <cell r="I55">
            <v>0</v>
          </cell>
          <cell r="J55">
            <v>0</v>
          </cell>
        </row>
        <row r="56">
          <cell r="A56">
            <v>0</v>
          </cell>
          <cell r="B56">
            <v>0</v>
          </cell>
          <cell r="C56">
            <v>0</v>
          </cell>
          <cell r="D56">
            <v>0</v>
          </cell>
          <cell r="E56">
            <v>0</v>
          </cell>
          <cell r="F56">
            <v>0</v>
          </cell>
          <cell r="G56">
            <v>0</v>
          </cell>
          <cell r="H56">
            <v>0</v>
          </cell>
          <cell r="I56">
            <v>0</v>
          </cell>
          <cell r="J56">
            <v>0</v>
          </cell>
        </row>
        <row r="57">
          <cell r="A57">
            <v>0</v>
          </cell>
          <cell r="B57">
            <v>0</v>
          </cell>
          <cell r="C57">
            <v>0</v>
          </cell>
          <cell r="D57" t="str">
            <v>SUBTOTAL</v>
          </cell>
          <cell r="E57">
            <v>0</v>
          </cell>
          <cell r="F57">
            <v>0</v>
          </cell>
          <cell r="G57">
            <v>0</v>
          </cell>
          <cell r="H57">
            <v>0</v>
          </cell>
          <cell r="I57">
            <v>0</v>
          </cell>
          <cell r="J57">
            <v>390</v>
          </cell>
        </row>
        <row r="58">
          <cell r="A58">
            <v>0</v>
          </cell>
          <cell r="B58">
            <v>0</v>
          </cell>
          <cell r="C58">
            <v>0</v>
          </cell>
          <cell r="D58" t="str">
            <v>MATERIALES</v>
          </cell>
          <cell r="E58">
            <v>0</v>
          </cell>
          <cell r="F58">
            <v>0</v>
          </cell>
          <cell r="G58">
            <v>0</v>
          </cell>
          <cell r="H58">
            <v>0</v>
          </cell>
          <cell r="I58">
            <v>0</v>
          </cell>
          <cell r="J58">
            <v>0</v>
          </cell>
        </row>
        <row r="59">
          <cell r="A59">
            <v>0</v>
          </cell>
          <cell r="B59">
            <v>0</v>
          </cell>
          <cell r="C59">
            <v>0</v>
          </cell>
          <cell r="D59" t="str">
            <v>DESCRIPCION</v>
          </cell>
          <cell r="E59">
            <v>0</v>
          </cell>
          <cell r="F59" t="str">
            <v>UND</v>
          </cell>
          <cell r="G59" t="str">
            <v>Vr. Unitario</v>
          </cell>
          <cell r="H59" t="str">
            <v>Redndim.</v>
          </cell>
          <cell r="I59" t="str">
            <v>Vr Total</v>
          </cell>
          <cell r="J59">
            <v>0</v>
          </cell>
        </row>
        <row r="60">
          <cell r="A60">
            <v>0</v>
          </cell>
          <cell r="B60">
            <v>0</v>
          </cell>
          <cell r="C60">
            <v>0</v>
          </cell>
          <cell r="D60">
            <v>0</v>
          </cell>
          <cell r="E60">
            <v>0</v>
          </cell>
          <cell r="F60">
            <v>0</v>
          </cell>
          <cell r="G60">
            <v>0</v>
          </cell>
          <cell r="H60">
            <v>0</v>
          </cell>
          <cell r="I60">
            <v>0</v>
          </cell>
          <cell r="J60">
            <v>0</v>
          </cell>
        </row>
        <row r="61">
          <cell r="A61">
            <v>0</v>
          </cell>
          <cell r="B61">
            <v>0</v>
          </cell>
          <cell r="C61">
            <v>0</v>
          </cell>
          <cell r="D61">
            <v>0</v>
          </cell>
          <cell r="E61">
            <v>0</v>
          </cell>
          <cell r="F61">
            <v>0</v>
          </cell>
          <cell r="G61">
            <v>0</v>
          </cell>
          <cell r="H61">
            <v>0</v>
          </cell>
          <cell r="I61">
            <v>0</v>
          </cell>
          <cell r="J61">
            <v>0</v>
          </cell>
        </row>
        <row r="62">
          <cell r="A62">
            <v>0</v>
          </cell>
          <cell r="B62">
            <v>0</v>
          </cell>
          <cell r="C62">
            <v>0</v>
          </cell>
          <cell r="D62">
            <v>0</v>
          </cell>
          <cell r="E62">
            <v>0</v>
          </cell>
          <cell r="F62">
            <v>0</v>
          </cell>
          <cell r="G62">
            <v>0</v>
          </cell>
          <cell r="H62">
            <v>0</v>
          </cell>
          <cell r="I62">
            <v>0</v>
          </cell>
          <cell r="J62">
            <v>0</v>
          </cell>
        </row>
        <row r="63">
          <cell r="A63">
            <v>0</v>
          </cell>
          <cell r="B63">
            <v>0</v>
          </cell>
          <cell r="C63">
            <v>0</v>
          </cell>
          <cell r="D63">
            <v>0</v>
          </cell>
          <cell r="E63">
            <v>0</v>
          </cell>
          <cell r="F63">
            <v>0</v>
          </cell>
          <cell r="G63">
            <v>0</v>
          </cell>
          <cell r="H63">
            <v>0</v>
          </cell>
          <cell r="I63">
            <v>0</v>
          </cell>
          <cell r="J63">
            <v>0</v>
          </cell>
        </row>
        <row r="64">
          <cell r="A64">
            <v>0</v>
          </cell>
          <cell r="B64">
            <v>0</v>
          </cell>
          <cell r="C64">
            <v>0</v>
          </cell>
          <cell r="D64" t="str">
            <v>SUBTOTAL</v>
          </cell>
          <cell r="E64">
            <v>0</v>
          </cell>
          <cell r="F64">
            <v>0</v>
          </cell>
          <cell r="G64">
            <v>0</v>
          </cell>
          <cell r="H64">
            <v>0</v>
          </cell>
          <cell r="I64">
            <v>0</v>
          </cell>
          <cell r="J64">
            <v>0</v>
          </cell>
        </row>
        <row r="65">
          <cell r="A65">
            <v>0</v>
          </cell>
          <cell r="B65">
            <v>0</v>
          </cell>
          <cell r="C65">
            <v>0</v>
          </cell>
          <cell r="D65" t="str">
            <v>MANO DE OBRA</v>
          </cell>
          <cell r="E65">
            <v>0</v>
          </cell>
          <cell r="F65">
            <v>0</v>
          </cell>
          <cell r="G65">
            <v>0</v>
          </cell>
          <cell r="H65">
            <v>0</v>
          </cell>
          <cell r="I65">
            <v>0</v>
          </cell>
          <cell r="J65">
            <v>0</v>
          </cell>
        </row>
        <row r="66">
          <cell r="A66">
            <v>0</v>
          </cell>
          <cell r="B66">
            <v>0</v>
          </cell>
          <cell r="C66">
            <v>0</v>
          </cell>
          <cell r="D66" t="str">
            <v>DESCRIPCION</v>
          </cell>
          <cell r="E66">
            <v>0</v>
          </cell>
          <cell r="F66" t="str">
            <v>UND</v>
          </cell>
          <cell r="G66" t="str">
            <v>Vr. Unitario</v>
          </cell>
          <cell r="H66" t="str">
            <v>Redndim.</v>
          </cell>
          <cell r="I66" t="str">
            <v>Vr Total</v>
          </cell>
          <cell r="J66">
            <v>0</v>
          </cell>
        </row>
        <row r="67">
          <cell r="A67" t="str">
            <v xml:space="preserve">1OF1AY       </v>
          </cell>
          <cell r="B67" t="str">
            <v>Mano de obra</v>
          </cell>
          <cell r="C67">
            <v>0</v>
          </cell>
          <cell r="D67" t="str">
            <v>MANO DE OBRA ALBAÑILERIA (1 OFICIAL - 1 AYUDANTE)</v>
          </cell>
          <cell r="E67">
            <v>0</v>
          </cell>
          <cell r="F67" t="str">
            <v>HR</v>
          </cell>
          <cell r="G67">
            <v>16784</v>
          </cell>
          <cell r="H67">
            <v>0.18</v>
          </cell>
          <cell r="I67">
            <v>3021</v>
          </cell>
          <cell r="J67">
            <v>0</v>
          </cell>
        </row>
        <row r="68">
          <cell r="A68">
            <v>0</v>
          </cell>
          <cell r="B68">
            <v>0</v>
          </cell>
          <cell r="C68">
            <v>0</v>
          </cell>
          <cell r="D68">
            <v>0</v>
          </cell>
          <cell r="E68">
            <v>0</v>
          </cell>
          <cell r="F68">
            <v>0</v>
          </cell>
          <cell r="G68">
            <v>0</v>
          </cell>
          <cell r="H68">
            <v>0</v>
          </cell>
          <cell r="I68">
            <v>0</v>
          </cell>
          <cell r="J68">
            <v>0</v>
          </cell>
        </row>
        <row r="69">
          <cell r="A69">
            <v>0</v>
          </cell>
          <cell r="B69">
            <v>0</v>
          </cell>
          <cell r="C69">
            <v>0</v>
          </cell>
          <cell r="D69">
            <v>0</v>
          </cell>
          <cell r="E69">
            <v>0</v>
          </cell>
          <cell r="F69">
            <v>0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</row>
        <row r="70">
          <cell r="A70">
            <v>0</v>
          </cell>
          <cell r="B70">
            <v>0</v>
          </cell>
          <cell r="C70">
            <v>0</v>
          </cell>
          <cell r="D70">
            <v>0</v>
          </cell>
          <cell r="E70">
            <v>0</v>
          </cell>
          <cell r="F70">
            <v>0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</row>
        <row r="71">
          <cell r="A71">
            <v>0</v>
          </cell>
          <cell r="B71">
            <v>0</v>
          </cell>
          <cell r="C71">
            <v>0</v>
          </cell>
          <cell r="D71" t="str">
            <v>SUBTOTAL</v>
          </cell>
          <cell r="E71">
            <v>0</v>
          </cell>
          <cell r="F71">
            <v>0</v>
          </cell>
          <cell r="G71">
            <v>0</v>
          </cell>
          <cell r="H71">
            <v>0</v>
          </cell>
          <cell r="I71">
            <v>0</v>
          </cell>
          <cell r="J71">
            <v>3021</v>
          </cell>
        </row>
        <row r="72">
          <cell r="A72">
            <v>0</v>
          </cell>
          <cell r="B72">
            <v>0</v>
          </cell>
          <cell r="C72">
            <v>0</v>
          </cell>
          <cell r="D72" t="str">
            <v>TRANSPORTE</v>
          </cell>
          <cell r="E72">
            <v>0</v>
          </cell>
          <cell r="F72">
            <v>0</v>
          </cell>
          <cell r="G72">
            <v>0</v>
          </cell>
          <cell r="H72">
            <v>0</v>
          </cell>
          <cell r="I72">
            <v>0</v>
          </cell>
          <cell r="J72">
            <v>0</v>
          </cell>
        </row>
        <row r="73">
          <cell r="A73">
            <v>0</v>
          </cell>
          <cell r="B73">
            <v>0</v>
          </cell>
          <cell r="C73">
            <v>0</v>
          </cell>
          <cell r="D73" t="str">
            <v>DESCRIPCION</v>
          </cell>
          <cell r="E73">
            <v>0</v>
          </cell>
          <cell r="F73" t="str">
            <v>UND</v>
          </cell>
          <cell r="G73" t="str">
            <v>Vr. Unitario</v>
          </cell>
          <cell r="H73" t="str">
            <v>Redndim.</v>
          </cell>
          <cell r="I73" t="str">
            <v>Vr Total</v>
          </cell>
          <cell r="J73">
            <v>0</v>
          </cell>
        </row>
        <row r="74">
          <cell r="A74">
            <v>0</v>
          </cell>
          <cell r="B74">
            <v>0</v>
          </cell>
          <cell r="C74">
            <v>0</v>
          </cell>
          <cell r="D74">
            <v>0</v>
          </cell>
          <cell r="E74">
            <v>0</v>
          </cell>
          <cell r="F74">
            <v>0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</row>
        <row r="75">
          <cell r="A75">
            <v>0</v>
          </cell>
          <cell r="B75">
            <v>0</v>
          </cell>
          <cell r="C75">
            <v>0</v>
          </cell>
          <cell r="D75">
            <v>0</v>
          </cell>
          <cell r="E75">
            <v>0</v>
          </cell>
          <cell r="F75">
            <v>0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</row>
        <row r="76">
          <cell r="A76">
            <v>0</v>
          </cell>
          <cell r="B76">
            <v>0</v>
          </cell>
          <cell r="C76">
            <v>0</v>
          </cell>
          <cell r="D76">
            <v>0</v>
          </cell>
          <cell r="E76">
            <v>0</v>
          </cell>
          <cell r="F76">
            <v>0</v>
          </cell>
          <cell r="G76">
            <v>0</v>
          </cell>
          <cell r="H76">
            <v>0</v>
          </cell>
          <cell r="I76">
            <v>0</v>
          </cell>
          <cell r="J76">
            <v>0</v>
          </cell>
        </row>
        <row r="77">
          <cell r="A77" t="str">
            <v xml:space="preserve">VOLQ5        </v>
          </cell>
          <cell r="B77" t="str">
            <v>Otros</v>
          </cell>
          <cell r="C77">
            <v>0</v>
          </cell>
          <cell r="D77" t="str">
            <v>VOLQUETA 5M3</v>
          </cell>
          <cell r="E77">
            <v>0</v>
          </cell>
          <cell r="F77" t="str">
            <v>M3</v>
          </cell>
          <cell r="G77">
            <v>24000</v>
          </cell>
          <cell r="H77">
            <v>0.13</v>
          </cell>
          <cell r="I77">
            <v>3120</v>
          </cell>
          <cell r="J77">
            <v>0</v>
          </cell>
          <cell r="K77">
            <v>4800</v>
          </cell>
        </row>
        <row r="78">
          <cell r="A78">
            <v>0</v>
          </cell>
          <cell r="B78">
            <v>0</v>
          </cell>
          <cell r="C78">
            <v>0</v>
          </cell>
          <cell r="D78" t="str">
            <v>SUBTOTAL</v>
          </cell>
          <cell r="E78">
            <v>0</v>
          </cell>
          <cell r="F78">
            <v>0</v>
          </cell>
          <cell r="G78">
            <v>0</v>
          </cell>
          <cell r="H78">
            <v>0</v>
          </cell>
          <cell r="I78">
            <v>0</v>
          </cell>
          <cell r="J78">
            <v>3120</v>
          </cell>
        </row>
        <row r="79">
          <cell r="A79">
            <v>0</v>
          </cell>
          <cell r="B79">
            <v>0</v>
          </cell>
          <cell r="C79">
            <v>0</v>
          </cell>
          <cell r="D79">
            <v>0</v>
          </cell>
          <cell r="E79">
            <v>0</v>
          </cell>
          <cell r="F79">
            <v>0</v>
          </cell>
          <cell r="G79">
            <v>0</v>
          </cell>
          <cell r="H79">
            <v>0</v>
          </cell>
          <cell r="I79">
            <v>0</v>
          </cell>
          <cell r="J79">
            <v>0</v>
          </cell>
        </row>
        <row r="80">
          <cell r="A80" t="str">
            <v>1.1.2</v>
          </cell>
          <cell r="B80">
            <v>0</v>
          </cell>
          <cell r="C80">
            <v>0</v>
          </cell>
          <cell r="D80" t="str">
            <v>TOTAL COSTO UNITARIO</v>
          </cell>
          <cell r="E80">
            <v>0</v>
          </cell>
          <cell r="F80">
            <v>0</v>
          </cell>
          <cell r="G80">
            <v>0</v>
          </cell>
          <cell r="H80">
            <v>0</v>
          </cell>
          <cell r="I80">
            <v>0</v>
          </cell>
          <cell r="J80">
            <v>6531</v>
          </cell>
        </row>
        <row r="81">
          <cell r="A81">
            <v>0</v>
          </cell>
          <cell r="B81">
            <v>0</v>
          </cell>
          <cell r="C81">
            <v>0</v>
          </cell>
          <cell r="D81">
            <v>0</v>
          </cell>
          <cell r="E81">
            <v>0</v>
          </cell>
          <cell r="F81">
            <v>0</v>
          </cell>
          <cell r="G81">
            <v>0</v>
          </cell>
          <cell r="H81">
            <v>0</v>
          </cell>
          <cell r="I81">
            <v>0</v>
          </cell>
          <cell r="J81">
            <v>0</v>
          </cell>
        </row>
        <row r="82">
          <cell r="A82" t="str">
            <v xml:space="preserve">1.2          </v>
          </cell>
          <cell r="B82" t="str">
            <v>Capítulo</v>
          </cell>
          <cell r="C82">
            <v>0</v>
          </cell>
          <cell r="D82">
            <v>0</v>
          </cell>
          <cell r="E82">
            <v>0</v>
          </cell>
          <cell r="F82" t="str">
            <v/>
          </cell>
          <cell r="G82">
            <v>0</v>
          </cell>
          <cell r="H82">
            <v>0</v>
          </cell>
          <cell r="I82">
            <v>0</v>
          </cell>
        </row>
        <row r="83">
          <cell r="A83">
            <v>0</v>
          </cell>
          <cell r="B83">
            <v>0</v>
          </cell>
          <cell r="C83">
            <v>0</v>
          </cell>
          <cell r="D83">
            <v>0</v>
          </cell>
          <cell r="E83" t="str">
            <v>ADECUACION DE LAS INSTALACIONES DE LA INSTITUCION EDUCATIVA JESUS MARIA AGUIRRE CHARRY 
DEL MUNICIPIO DE AIPE, HUILA</v>
          </cell>
          <cell r="F83">
            <v>0</v>
          </cell>
          <cell r="G83">
            <v>0</v>
          </cell>
          <cell r="H83">
            <v>0</v>
          </cell>
          <cell r="I83">
            <v>0</v>
          </cell>
          <cell r="J83">
            <v>0</v>
          </cell>
        </row>
        <row r="84">
          <cell r="A84">
            <v>0</v>
          </cell>
          <cell r="B84">
            <v>0</v>
          </cell>
          <cell r="C84">
            <v>0</v>
          </cell>
          <cell r="D84">
            <v>0</v>
          </cell>
          <cell r="E84" t="str">
            <v>ANÁLISIS DE PRECIOS UNITARIOS      A.P.U.</v>
          </cell>
          <cell r="F84">
            <v>0</v>
          </cell>
          <cell r="G84">
            <v>0</v>
          </cell>
          <cell r="H84">
            <v>0</v>
          </cell>
          <cell r="I84">
            <v>0</v>
          </cell>
          <cell r="J84">
            <v>0</v>
          </cell>
        </row>
        <row r="85">
          <cell r="A85">
            <v>0</v>
          </cell>
          <cell r="B85">
            <v>0</v>
          </cell>
          <cell r="C85">
            <v>0</v>
          </cell>
          <cell r="D85">
            <v>0</v>
          </cell>
          <cell r="E85">
            <v>0</v>
          </cell>
          <cell r="F85">
            <v>0</v>
          </cell>
          <cell r="G85">
            <v>0</v>
          </cell>
          <cell r="H85">
            <v>0</v>
          </cell>
          <cell r="I85">
            <v>0</v>
          </cell>
          <cell r="J85">
            <v>0</v>
          </cell>
        </row>
        <row r="86">
          <cell r="A86">
            <v>0</v>
          </cell>
          <cell r="B86">
            <v>0</v>
          </cell>
          <cell r="C86">
            <v>0</v>
          </cell>
          <cell r="D86">
            <v>0</v>
          </cell>
          <cell r="E86">
            <v>0</v>
          </cell>
          <cell r="F86">
            <v>0</v>
          </cell>
          <cell r="G86">
            <v>0</v>
          </cell>
          <cell r="H86">
            <v>0</v>
          </cell>
          <cell r="I86">
            <v>0</v>
          </cell>
          <cell r="J86">
            <v>0</v>
          </cell>
        </row>
        <row r="87">
          <cell r="A87">
            <v>0</v>
          </cell>
          <cell r="B87">
            <v>0</v>
          </cell>
          <cell r="C87">
            <v>0</v>
          </cell>
          <cell r="D87" t="str">
            <v>CAPITULO</v>
          </cell>
          <cell r="E87" t="str">
            <v>ITEM</v>
          </cell>
          <cell r="F87" t="str">
            <v>DESCRIPCION</v>
          </cell>
          <cell r="G87">
            <v>0</v>
          </cell>
          <cell r="H87">
            <v>0</v>
          </cell>
          <cell r="I87">
            <v>0</v>
          </cell>
          <cell r="J87" t="str">
            <v>UNIDAD</v>
          </cell>
        </row>
        <row r="88">
          <cell r="B88" t="str">
            <v>Partida</v>
          </cell>
          <cell r="C88">
            <v>0</v>
          </cell>
          <cell r="D88">
            <v>1.2</v>
          </cell>
          <cell r="E88" t="str">
            <v>1.2.1</v>
          </cell>
          <cell r="F88" t="str">
            <v>EXCAVACION MANUAL A TODO FACTOR, INCLUYE HERRAMIENTA, EQUIPO, CARGUE DESCARGUE, TRANSPORTE Y TODO LO NECESARIO PARA LA CORRECTA EJECUCION DE LA OBRA</v>
          </cell>
          <cell r="G88">
            <v>0</v>
          </cell>
          <cell r="H88">
            <v>0</v>
          </cell>
          <cell r="I88">
            <v>0</v>
          </cell>
          <cell r="J88" t="str">
            <v>M3</v>
          </cell>
        </row>
        <row r="89">
          <cell r="A89">
            <v>0</v>
          </cell>
          <cell r="B89">
            <v>0</v>
          </cell>
          <cell r="C89">
            <v>0</v>
          </cell>
          <cell r="D89" t="str">
            <v>MAQUINARIA, HERRAMIENTA Y EQUIPO PUESTO EN OBRA</v>
          </cell>
          <cell r="E89">
            <v>0</v>
          </cell>
          <cell r="F89">
            <v>0</v>
          </cell>
          <cell r="G89">
            <v>0</v>
          </cell>
          <cell r="H89">
            <v>0</v>
          </cell>
          <cell r="I89">
            <v>0</v>
          </cell>
          <cell r="J89">
            <v>0</v>
          </cell>
        </row>
        <row r="90">
          <cell r="A90">
            <v>0</v>
          </cell>
          <cell r="B90">
            <v>0</v>
          </cell>
          <cell r="C90">
            <v>0</v>
          </cell>
          <cell r="D90" t="str">
            <v>DESCRIPCION</v>
          </cell>
          <cell r="E90">
            <v>0</v>
          </cell>
          <cell r="F90" t="str">
            <v>UND</v>
          </cell>
          <cell r="G90" t="str">
            <v>Vr. Unitario</v>
          </cell>
          <cell r="H90" t="str">
            <v>Redndim.</v>
          </cell>
          <cell r="I90" t="str">
            <v>Vr Total</v>
          </cell>
          <cell r="J90">
            <v>0</v>
          </cell>
        </row>
        <row r="91">
          <cell r="A91" t="str">
            <v xml:space="preserve">HM           </v>
          </cell>
          <cell r="B91" t="str">
            <v>Maquinaria</v>
          </cell>
          <cell r="C91">
            <v>0</v>
          </cell>
          <cell r="D91" t="str">
            <v>HERRAMIENTA MENOR</v>
          </cell>
          <cell r="E91">
            <v>0</v>
          </cell>
          <cell r="F91" t="str">
            <v>UND</v>
          </cell>
          <cell r="G91">
            <v>1300</v>
          </cell>
          <cell r="H91">
            <v>0.46500000000000002</v>
          </cell>
          <cell r="I91">
            <v>605</v>
          </cell>
          <cell r="J91">
            <v>0</v>
          </cell>
        </row>
        <row r="92">
          <cell r="A92">
            <v>0</v>
          </cell>
          <cell r="B92">
            <v>0</v>
          </cell>
          <cell r="C92">
            <v>0</v>
          </cell>
          <cell r="D92">
            <v>0</v>
          </cell>
          <cell r="E92">
            <v>0</v>
          </cell>
          <cell r="F92">
            <v>0</v>
          </cell>
          <cell r="G92">
            <v>0</v>
          </cell>
          <cell r="H92">
            <v>0</v>
          </cell>
          <cell r="I92">
            <v>0</v>
          </cell>
          <cell r="J92">
            <v>0</v>
          </cell>
        </row>
        <row r="93">
          <cell r="A93">
            <v>0</v>
          </cell>
          <cell r="B93">
            <v>0</v>
          </cell>
          <cell r="C93">
            <v>0</v>
          </cell>
          <cell r="D93">
            <v>0</v>
          </cell>
          <cell r="E93">
            <v>0</v>
          </cell>
          <cell r="F93">
            <v>0</v>
          </cell>
          <cell r="G93">
            <v>0</v>
          </cell>
          <cell r="H93">
            <v>0</v>
          </cell>
          <cell r="I93">
            <v>0</v>
          </cell>
          <cell r="J93">
            <v>0</v>
          </cell>
        </row>
        <row r="94">
          <cell r="A94">
            <v>0</v>
          </cell>
          <cell r="B94">
            <v>0</v>
          </cell>
          <cell r="C94">
            <v>0</v>
          </cell>
          <cell r="D94">
            <v>0</v>
          </cell>
          <cell r="E94">
            <v>0</v>
          </cell>
          <cell r="F94">
            <v>0</v>
          </cell>
          <cell r="G94">
            <v>0</v>
          </cell>
          <cell r="H94">
            <v>0</v>
          </cell>
          <cell r="I94">
            <v>0</v>
          </cell>
          <cell r="J94">
            <v>0</v>
          </cell>
        </row>
        <row r="95">
          <cell r="A95">
            <v>0</v>
          </cell>
          <cell r="B95">
            <v>0</v>
          </cell>
          <cell r="C95">
            <v>0</v>
          </cell>
          <cell r="D95" t="str">
            <v>SUBTOTAL</v>
          </cell>
          <cell r="E95">
            <v>0</v>
          </cell>
          <cell r="F95">
            <v>0</v>
          </cell>
          <cell r="G95">
            <v>0</v>
          </cell>
          <cell r="H95">
            <v>0</v>
          </cell>
          <cell r="I95">
            <v>0</v>
          </cell>
          <cell r="J95">
            <v>605</v>
          </cell>
        </row>
        <row r="96">
          <cell r="A96">
            <v>0</v>
          </cell>
          <cell r="B96">
            <v>0</v>
          </cell>
          <cell r="C96">
            <v>0</v>
          </cell>
          <cell r="D96" t="str">
            <v>MATERIALES</v>
          </cell>
          <cell r="E96">
            <v>0</v>
          </cell>
          <cell r="F96">
            <v>0</v>
          </cell>
          <cell r="G96">
            <v>0</v>
          </cell>
          <cell r="H96">
            <v>0</v>
          </cell>
          <cell r="I96">
            <v>0</v>
          </cell>
          <cell r="J96">
            <v>0</v>
          </cell>
        </row>
        <row r="97">
          <cell r="A97">
            <v>0</v>
          </cell>
          <cell r="B97">
            <v>0</v>
          </cell>
          <cell r="C97">
            <v>0</v>
          </cell>
          <cell r="D97" t="str">
            <v>DESCRIPCION</v>
          </cell>
          <cell r="E97">
            <v>0</v>
          </cell>
          <cell r="F97" t="str">
            <v>UND</v>
          </cell>
          <cell r="G97" t="str">
            <v>Vr. Unitario</v>
          </cell>
          <cell r="H97" t="str">
            <v>Redndim.</v>
          </cell>
          <cell r="I97" t="str">
            <v>Vr Total</v>
          </cell>
          <cell r="J97">
            <v>0</v>
          </cell>
        </row>
        <row r="98">
          <cell r="A98">
            <v>0</v>
          </cell>
          <cell r="B98">
            <v>0</v>
          </cell>
          <cell r="C98">
            <v>0</v>
          </cell>
          <cell r="D98">
            <v>0</v>
          </cell>
          <cell r="E98">
            <v>0</v>
          </cell>
          <cell r="F98">
            <v>0</v>
          </cell>
          <cell r="G98">
            <v>0</v>
          </cell>
          <cell r="H98">
            <v>0</v>
          </cell>
          <cell r="I98">
            <v>0</v>
          </cell>
          <cell r="J98">
            <v>0</v>
          </cell>
        </row>
        <row r="99">
          <cell r="A99">
            <v>0</v>
          </cell>
          <cell r="B99">
            <v>0</v>
          </cell>
          <cell r="C99">
            <v>0</v>
          </cell>
          <cell r="D99">
            <v>0</v>
          </cell>
          <cell r="E99">
            <v>0</v>
          </cell>
          <cell r="F99">
            <v>0</v>
          </cell>
          <cell r="G99">
            <v>0</v>
          </cell>
          <cell r="H99">
            <v>0</v>
          </cell>
          <cell r="I99">
            <v>0</v>
          </cell>
          <cell r="J99">
            <v>0</v>
          </cell>
        </row>
        <row r="100">
          <cell r="A100">
            <v>0</v>
          </cell>
          <cell r="B100">
            <v>0</v>
          </cell>
          <cell r="C100">
            <v>0</v>
          </cell>
          <cell r="D100">
            <v>0</v>
          </cell>
          <cell r="E100">
            <v>0</v>
          </cell>
          <cell r="F100">
            <v>0</v>
          </cell>
          <cell r="G100">
            <v>0</v>
          </cell>
          <cell r="H100">
            <v>0</v>
          </cell>
          <cell r="I100">
            <v>0</v>
          </cell>
          <cell r="J100">
            <v>0</v>
          </cell>
        </row>
        <row r="101">
          <cell r="A101">
            <v>0</v>
          </cell>
          <cell r="B101">
            <v>0</v>
          </cell>
          <cell r="C101">
            <v>0</v>
          </cell>
          <cell r="D101">
            <v>0</v>
          </cell>
          <cell r="E101">
            <v>0</v>
          </cell>
          <cell r="F101">
            <v>0</v>
          </cell>
          <cell r="G101">
            <v>0</v>
          </cell>
          <cell r="H101">
            <v>0</v>
          </cell>
          <cell r="I101">
            <v>0</v>
          </cell>
          <cell r="J101">
            <v>0</v>
          </cell>
        </row>
        <row r="102">
          <cell r="A102">
            <v>0</v>
          </cell>
          <cell r="B102">
            <v>0</v>
          </cell>
          <cell r="C102">
            <v>0</v>
          </cell>
          <cell r="D102" t="str">
            <v>SUBTOTAL</v>
          </cell>
          <cell r="E102">
            <v>0</v>
          </cell>
          <cell r="F102">
            <v>0</v>
          </cell>
          <cell r="G102">
            <v>0</v>
          </cell>
          <cell r="H102">
            <v>0</v>
          </cell>
          <cell r="I102">
            <v>0</v>
          </cell>
          <cell r="J102">
            <v>0</v>
          </cell>
        </row>
        <row r="103">
          <cell r="A103">
            <v>0</v>
          </cell>
          <cell r="B103">
            <v>0</v>
          </cell>
          <cell r="C103">
            <v>0</v>
          </cell>
          <cell r="D103" t="str">
            <v>MANO DE OBRA</v>
          </cell>
          <cell r="E103">
            <v>0</v>
          </cell>
          <cell r="F103">
            <v>0</v>
          </cell>
          <cell r="G103">
            <v>0</v>
          </cell>
          <cell r="H103">
            <v>0</v>
          </cell>
          <cell r="I103">
            <v>0</v>
          </cell>
          <cell r="J103">
            <v>0</v>
          </cell>
        </row>
        <row r="104">
          <cell r="A104">
            <v>0</v>
          </cell>
          <cell r="B104">
            <v>0</v>
          </cell>
          <cell r="C104">
            <v>0</v>
          </cell>
          <cell r="D104" t="str">
            <v>DESCRIPCION</v>
          </cell>
          <cell r="E104">
            <v>0</v>
          </cell>
          <cell r="F104" t="str">
            <v>UND</v>
          </cell>
          <cell r="G104" t="str">
            <v>Vr. Unitario</v>
          </cell>
          <cell r="H104" t="str">
            <v>Redndim.</v>
          </cell>
          <cell r="I104" t="str">
            <v>Vr Total</v>
          </cell>
          <cell r="J104">
            <v>0</v>
          </cell>
        </row>
        <row r="105">
          <cell r="A105" t="str">
            <v xml:space="preserve">AYA          </v>
          </cell>
          <cell r="B105" t="str">
            <v>Mano de obra</v>
          </cell>
          <cell r="C105">
            <v>0</v>
          </cell>
          <cell r="D105" t="str">
            <v>AYUDANTE DE ALBAÑILERIA</v>
          </cell>
          <cell r="E105">
            <v>0</v>
          </cell>
          <cell r="F105" t="str">
            <v>HR</v>
          </cell>
          <cell r="G105">
            <v>6064</v>
          </cell>
          <cell r="H105">
            <v>3</v>
          </cell>
          <cell r="I105">
            <v>18192</v>
          </cell>
          <cell r="J105">
            <v>0</v>
          </cell>
        </row>
        <row r="106">
          <cell r="A106">
            <v>0</v>
          </cell>
          <cell r="B106">
            <v>0</v>
          </cell>
          <cell r="C106">
            <v>0</v>
          </cell>
          <cell r="D106">
            <v>0</v>
          </cell>
          <cell r="E106">
            <v>0</v>
          </cell>
          <cell r="F106">
            <v>0</v>
          </cell>
          <cell r="G106">
            <v>0</v>
          </cell>
          <cell r="H106">
            <v>0</v>
          </cell>
          <cell r="I106">
            <v>0</v>
          </cell>
          <cell r="J106">
            <v>0</v>
          </cell>
        </row>
        <row r="107">
          <cell r="A107">
            <v>0</v>
          </cell>
          <cell r="B107">
            <v>0</v>
          </cell>
          <cell r="C107">
            <v>0</v>
          </cell>
          <cell r="D107">
            <v>0</v>
          </cell>
          <cell r="E107">
            <v>0</v>
          </cell>
          <cell r="F107">
            <v>0</v>
          </cell>
          <cell r="G107">
            <v>0</v>
          </cell>
          <cell r="H107">
            <v>0</v>
          </cell>
          <cell r="I107">
            <v>0</v>
          </cell>
          <cell r="J107">
            <v>0</v>
          </cell>
        </row>
        <row r="108">
          <cell r="A108">
            <v>0</v>
          </cell>
          <cell r="B108">
            <v>0</v>
          </cell>
          <cell r="C108">
            <v>0</v>
          </cell>
          <cell r="D108">
            <v>0</v>
          </cell>
          <cell r="E108">
            <v>0</v>
          </cell>
          <cell r="F108">
            <v>0</v>
          </cell>
          <cell r="G108">
            <v>0</v>
          </cell>
          <cell r="H108">
            <v>0</v>
          </cell>
          <cell r="I108">
            <v>0</v>
          </cell>
          <cell r="J108">
            <v>0</v>
          </cell>
        </row>
        <row r="109">
          <cell r="A109">
            <v>0</v>
          </cell>
          <cell r="B109">
            <v>0</v>
          </cell>
          <cell r="C109">
            <v>0</v>
          </cell>
          <cell r="D109" t="str">
            <v>SUBTOTAL</v>
          </cell>
          <cell r="E109">
            <v>0</v>
          </cell>
          <cell r="F109">
            <v>0</v>
          </cell>
          <cell r="G109">
            <v>0</v>
          </cell>
          <cell r="H109">
            <v>0</v>
          </cell>
          <cell r="I109">
            <v>0</v>
          </cell>
          <cell r="J109">
            <v>18192</v>
          </cell>
        </row>
        <row r="110">
          <cell r="A110">
            <v>0</v>
          </cell>
          <cell r="B110">
            <v>0</v>
          </cell>
          <cell r="C110">
            <v>0</v>
          </cell>
          <cell r="D110" t="str">
            <v>TRANSPORTE</v>
          </cell>
          <cell r="E110">
            <v>0</v>
          </cell>
          <cell r="F110">
            <v>0</v>
          </cell>
          <cell r="G110">
            <v>0</v>
          </cell>
          <cell r="H110">
            <v>0</v>
          </cell>
          <cell r="I110">
            <v>0</v>
          </cell>
          <cell r="J110">
            <v>0</v>
          </cell>
        </row>
        <row r="111">
          <cell r="A111">
            <v>0</v>
          </cell>
          <cell r="B111">
            <v>0</v>
          </cell>
          <cell r="C111">
            <v>0</v>
          </cell>
          <cell r="D111" t="str">
            <v>DESCRIPCION</v>
          </cell>
          <cell r="E111">
            <v>0</v>
          </cell>
          <cell r="F111" t="str">
            <v>UND</v>
          </cell>
          <cell r="G111" t="str">
            <v>Vr. Unitario</v>
          </cell>
          <cell r="H111" t="str">
            <v>Redndim.</v>
          </cell>
          <cell r="I111" t="str">
            <v>Vr Total</v>
          </cell>
          <cell r="J111">
            <v>0</v>
          </cell>
        </row>
        <row r="112">
          <cell r="A112" t="str">
            <v xml:space="preserve">VOLQ5        </v>
          </cell>
          <cell r="B112" t="str">
            <v>Otros</v>
          </cell>
          <cell r="C112">
            <v>0</v>
          </cell>
          <cell r="D112" t="str">
            <v>VOLQUETA 5M3</v>
          </cell>
          <cell r="E112">
            <v>0</v>
          </cell>
          <cell r="F112" t="str">
            <v>M3</v>
          </cell>
          <cell r="G112">
            <v>24000</v>
          </cell>
          <cell r="H112">
            <v>1.3</v>
          </cell>
          <cell r="I112">
            <v>31200</v>
          </cell>
          <cell r="J112">
            <v>0</v>
          </cell>
        </row>
        <row r="113">
          <cell r="A113">
            <v>0</v>
          </cell>
          <cell r="B113">
            <v>0</v>
          </cell>
          <cell r="C113">
            <v>0</v>
          </cell>
          <cell r="D113">
            <v>0</v>
          </cell>
          <cell r="E113">
            <v>0</v>
          </cell>
          <cell r="F113">
            <v>0</v>
          </cell>
          <cell r="G113">
            <v>0</v>
          </cell>
          <cell r="H113">
            <v>0</v>
          </cell>
          <cell r="I113">
            <v>0</v>
          </cell>
          <cell r="J113">
            <v>0</v>
          </cell>
        </row>
        <row r="114">
          <cell r="A114">
            <v>0</v>
          </cell>
          <cell r="B114">
            <v>0</v>
          </cell>
          <cell r="C114">
            <v>0</v>
          </cell>
          <cell r="D114">
            <v>0</v>
          </cell>
          <cell r="E114">
            <v>0</v>
          </cell>
          <cell r="F114">
            <v>0</v>
          </cell>
          <cell r="G114">
            <v>0</v>
          </cell>
          <cell r="H114">
            <v>0</v>
          </cell>
          <cell r="I114">
            <v>0</v>
          </cell>
          <cell r="J114">
            <v>0</v>
          </cell>
        </row>
        <row r="115">
          <cell r="A115">
            <v>0</v>
          </cell>
          <cell r="B115">
            <v>0</v>
          </cell>
          <cell r="C115">
            <v>0</v>
          </cell>
          <cell r="D115">
            <v>0</v>
          </cell>
          <cell r="E115">
            <v>0</v>
          </cell>
          <cell r="F115">
            <v>0</v>
          </cell>
          <cell r="G115">
            <v>0</v>
          </cell>
          <cell r="H115">
            <v>0</v>
          </cell>
          <cell r="I115">
            <v>0</v>
          </cell>
          <cell r="J115">
            <v>0</v>
          </cell>
        </row>
        <row r="116">
          <cell r="A116">
            <v>0</v>
          </cell>
          <cell r="B116">
            <v>0</v>
          </cell>
          <cell r="C116">
            <v>0</v>
          </cell>
          <cell r="D116" t="str">
            <v>SUBTOTAL</v>
          </cell>
          <cell r="E116">
            <v>0</v>
          </cell>
          <cell r="F116">
            <v>0</v>
          </cell>
          <cell r="G116">
            <v>0</v>
          </cell>
          <cell r="H116">
            <v>0</v>
          </cell>
          <cell r="I116">
            <v>0</v>
          </cell>
          <cell r="J116">
            <v>31200</v>
          </cell>
        </row>
        <row r="117">
          <cell r="A117">
            <v>0</v>
          </cell>
          <cell r="B117">
            <v>0</v>
          </cell>
          <cell r="C117">
            <v>0</v>
          </cell>
          <cell r="D117">
            <v>0</v>
          </cell>
          <cell r="E117">
            <v>0</v>
          </cell>
          <cell r="F117">
            <v>0</v>
          </cell>
          <cell r="G117">
            <v>0</v>
          </cell>
          <cell r="H117">
            <v>0</v>
          </cell>
          <cell r="I117">
            <v>0</v>
          </cell>
          <cell r="J117">
            <v>0</v>
          </cell>
        </row>
        <row r="118">
          <cell r="A118" t="str">
            <v>1.2.1</v>
          </cell>
          <cell r="B118">
            <v>0</v>
          </cell>
          <cell r="C118">
            <v>0</v>
          </cell>
          <cell r="D118" t="str">
            <v>TOTAL COSTO UNITARIO</v>
          </cell>
          <cell r="E118">
            <v>0</v>
          </cell>
          <cell r="F118">
            <v>0</v>
          </cell>
          <cell r="G118">
            <v>0</v>
          </cell>
          <cell r="H118">
            <v>0</v>
          </cell>
          <cell r="I118">
            <v>0</v>
          </cell>
          <cell r="J118">
            <v>49997</v>
          </cell>
        </row>
        <row r="119">
          <cell r="A119">
            <v>0</v>
          </cell>
          <cell r="B119">
            <v>0</v>
          </cell>
          <cell r="C119">
            <v>0</v>
          </cell>
          <cell r="E119">
            <v>0</v>
          </cell>
          <cell r="F119">
            <v>0</v>
          </cell>
          <cell r="H119">
            <v>0</v>
          </cell>
          <cell r="I119">
            <v>0</v>
          </cell>
        </row>
        <row r="120">
          <cell r="A120">
            <v>0</v>
          </cell>
          <cell r="B120">
            <v>0</v>
          </cell>
          <cell r="C120">
            <v>0</v>
          </cell>
          <cell r="D120">
            <v>0</v>
          </cell>
          <cell r="E120">
            <v>0</v>
          </cell>
          <cell r="F120">
            <v>0</v>
          </cell>
          <cell r="G120">
            <v>0</v>
          </cell>
          <cell r="H120">
            <v>0</v>
          </cell>
          <cell r="I120">
            <v>0</v>
          </cell>
        </row>
        <row r="121">
          <cell r="A121">
            <v>0</v>
          </cell>
          <cell r="B121">
            <v>0</v>
          </cell>
          <cell r="C121">
            <v>0</v>
          </cell>
          <cell r="D121">
            <v>0</v>
          </cell>
          <cell r="E121" t="str">
            <v>ADECUACION DE LAS INSTALACIONES DE LA INSTITUCION EDUCATIVA JESUS MARIA AGUIRRE CHARRY 
DEL MUNICIPIO DE AIPE, HUILA</v>
          </cell>
          <cell r="F121">
            <v>0</v>
          </cell>
          <cell r="G121">
            <v>0</v>
          </cell>
          <cell r="H121">
            <v>0</v>
          </cell>
          <cell r="I121">
            <v>0</v>
          </cell>
          <cell r="J121">
            <v>0</v>
          </cell>
        </row>
        <row r="122">
          <cell r="A122">
            <v>0</v>
          </cell>
          <cell r="B122">
            <v>0</v>
          </cell>
          <cell r="C122">
            <v>0</v>
          </cell>
          <cell r="D122">
            <v>0</v>
          </cell>
          <cell r="E122" t="str">
            <v>ANÁLISIS DE PRECIOS UNITARIOS      A.P.U.</v>
          </cell>
          <cell r="F122">
            <v>0</v>
          </cell>
          <cell r="G122">
            <v>0</v>
          </cell>
          <cell r="H122">
            <v>0</v>
          </cell>
          <cell r="I122">
            <v>0</v>
          </cell>
          <cell r="J122">
            <v>0</v>
          </cell>
        </row>
        <row r="123">
          <cell r="A123">
            <v>0</v>
          </cell>
          <cell r="B123">
            <v>0</v>
          </cell>
          <cell r="C123">
            <v>0</v>
          </cell>
          <cell r="D123">
            <v>0</v>
          </cell>
          <cell r="E123">
            <v>0</v>
          </cell>
          <cell r="F123">
            <v>0</v>
          </cell>
          <cell r="G123">
            <v>0</v>
          </cell>
          <cell r="H123">
            <v>0</v>
          </cell>
          <cell r="I123">
            <v>0</v>
          </cell>
          <cell r="J123">
            <v>0</v>
          </cell>
        </row>
        <row r="124">
          <cell r="A124">
            <v>0</v>
          </cell>
          <cell r="B124">
            <v>0</v>
          </cell>
          <cell r="C124">
            <v>0</v>
          </cell>
          <cell r="D124">
            <v>0</v>
          </cell>
          <cell r="E124">
            <v>0</v>
          </cell>
          <cell r="F124">
            <v>0</v>
          </cell>
          <cell r="G124">
            <v>0</v>
          </cell>
          <cell r="H124">
            <v>0</v>
          </cell>
          <cell r="I124">
            <v>0</v>
          </cell>
          <cell r="J124">
            <v>0</v>
          </cell>
        </row>
        <row r="125">
          <cell r="A125">
            <v>0</v>
          </cell>
          <cell r="B125">
            <v>0</v>
          </cell>
          <cell r="C125">
            <v>0</v>
          </cell>
          <cell r="D125" t="str">
            <v>CAPITULO</v>
          </cell>
          <cell r="E125" t="str">
            <v>ITEM</v>
          </cell>
          <cell r="F125" t="str">
            <v>DESCRIPCION</v>
          </cell>
          <cell r="G125">
            <v>0</v>
          </cell>
          <cell r="H125">
            <v>0</v>
          </cell>
          <cell r="I125">
            <v>0</v>
          </cell>
          <cell r="J125" t="str">
            <v>UNIDAD</v>
          </cell>
        </row>
        <row r="126">
          <cell r="B126" t="str">
            <v>Partida</v>
          </cell>
          <cell r="C126">
            <v>0</v>
          </cell>
          <cell r="D126">
            <v>1.2</v>
          </cell>
          <cell r="E126" t="str">
            <v>1.2.2</v>
          </cell>
          <cell r="F126" t="str">
            <v xml:space="preserve">VIGA DE CIMENTACION EN CONCRETO DE 3.000 PSI  </v>
          </cell>
          <cell r="G126">
            <v>0</v>
          </cell>
          <cell r="H126">
            <v>0</v>
          </cell>
          <cell r="I126">
            <v>0</v>
          </cell>
          <cell r="J126" t="str">
            <v>M3</v>
          </cell>
        </row>
        <row r="127">
          <cell r="A127">
            <v>0</v>
          </cell>
          <cell r="B127">
            <v>0</v>
          </cell>
          <cell r="C127">
            <v>0</v>
          </cell>
          <cell r="D127" t="str">
            <v>MAQUINARIA, HERRAMIENTA Y EQUIPO PUESTO EN OBRA</v>
          </cell>
          <cell r="E127">
            <v>0</v>
          </cell>
          <cell r="F127">
            <v>0</v>
          </cell>
          <cell r="G127">
            <v>0</v>
          </cell>
          <cell r="H127">
            <v>0</v>
          </cell>
          <cell r="I127">
            <v>0</v>
          </cell>
          <cell r="J127">
            <v>0</v>
          </cell>
        </row>
        <row r="128">
          <cell r="A128">
            <v>0</v>
          </cell>
          <cell r="B128">
            <v>0</v>
          </cell>
          <cell r="C128">
            <v>0</v>
          </cell>
          <cell r="D128" t="str">
            <v>DESCRIPCION</v>
          </cell>
          <cell r="E128">
            <v>0</v>
          </cell>
          <cell r="F128" t="str">
            <v>UND</v>
          </cell>
          <cell r="G128" t="str">
            <v>Vr. Unitario</v>
          </cell>
          <cell r="H128" t="str">
            <v>Redndim.</v>
          </cell>
          <cell r="I128" t="str">
            <v>Vr Total</v>
          </cell>
          <cell r="J128">
            <v>0</v>
          </cell>
        </row>
        <row r="129">
          <cell r="A129" t="str">
            <v xml:space="preserve">HM           </v>
          </cell>
          <cell r="B129" t="str">
            <v>Maquinaria</v>
          </cell>
          <cell r="C129">
            <v>0</v>
          </cell>
          <cell r="D129" t="str">
            <v>HERRAMIENTA MENOR</v>
          </cell>
          <cell r="E129">
            <v>0</v>
          </cell>
          <cell r="F129" t="str">
            <v>UND</v>
          </cell>
          <cell r="G129">
            <v>1300</v>
          </cell>
          <cell r="H129">
            <v>0.5</v>
          </cell>
          <cell r="I129">
            <v>650</v>
          </cell>
          <cell r="J129">
            <v>0</v>
          </cell>
        </row>
        <row r="130">
          <cell r="A130" t="str">
            <v xml:space="preserve">VIBRADOR     </v>
          </cell>
          <cell r="B130" t="str">
            <v>Mano de obra</v>
          </cell>
          <cell r="C130">
            <v>0</v>
          </cell>
          <cell r="D130" t="str">
            <v>VIBRADOR DE CONCRETO</v>
          </cell>
          <cell r="E130">
            <v>0</v>
          </cell>
          <cell r="F130" t="str">
            <v>DIA</v>
          </cell>
          <cell r="G130">
            <v>35000</v>
          </cell>
          <cell r="H130">
            <v>0.05</v>
          </cell>
          <cell r="I130">
            <v>1750</v>
          </cell>
          <cell r="J130">
            <v>0</v>
          </cell>
        </row>
        <row r="131">
          <cell r="A131">
            <v>0</v>
          </cell>
          <cell r="B131">
            <v>0</v>
          </cell>
          <cell r="C131">
            <v>0</v>
          </cell>
          <cell r="D131">
            <v>0</v>
          </cell>
          <cell r="E131">
            <v>0</v>
          </cell>
          <cell r="F131">
            <v>0</v>
          </cell>
          <cell r="G131">
            <v>0</v>
          </cell>
          <cell r="H131">
            <v>0</v>
          </cell>
          <cell r="I131">
            <v>0</v>
          </cell>
          <cell r="J131">
            <v>0</v>
          </cell>
        </row>
        <row r="132">
          <cell r="A132">
            <v>0</v>
          </cell>
          <cell r="B132">
            <v>0</v>
          </cell>
          <cell r="C132">
            <v>0</v>
          </cell>
          <cell r="D132">
            <v>0</v>
          </cell>
          <cell r="E132">
            <v>0</v>
          </cell>
          <cell r="F132">
            <v>0</v>
          </cell>
          <cell r="G132">
            <v>0</v>
          </cell>
          <cell r="H132">
            <v>0</v>
          </cell>
          <cell r="I132">
            <v>0</v>
          </cell>
          <cell r="J132">
            <v>0</v>
          </cell>
        </row>
        <row r="133">
          <cell r="A133">
            <v>0</v>
          </cell>
          <cell r="B133">
            <v>0</v>
          </cell>
          <cell r="C133">
            <v>0</v>
          </cell>
          <cell r="D133" t="str">
            <v>SUBTOTAL</v>
          </cell>
          <cell r="E133">
            <v>0</v>
          </cell>
          <cell r="F133">
            <v>0</v>
          </cell>
          <cell r="G133">
            <v>0</v>
          </cell>
          <cell r="H133">
            <v>0</v>
          </cell>
          <cell r="I133">
            <v>0</v>
          </cell>
          <cell r="J133">
            <v>2400</v>
          </cell>
        </row>
        <row r="134">
          <cell r="A134">
            <v>0</v>
          </cell>
          <cell r="B134">
            <v>0</v>
          </cell>
          <cell r="C134">
            <v>0</v>
          </cell>
          <cell r="D134" t="str">
            <v>MATERIALES</v>
          </cell>
          <cell r="E134">
            <v>0</v>
          </cell>
          <cell r="F134">
            <v>0</v>
          </cell>
          <cell r="G134">
            <v>0</v>
          </cell>
          <cell r="H134">
            <v>0</v>
          </cell>
          <cell r="I134">
            <v>0</v>
          </cell>
          <cell r="J134">
            <v>0</v>
          </cell>
        </row>
        <row r="135">
          <cell r="A135">
            <v>0</v>
          </cell>
          <cell r="B135">
            <v>0</v>
          </cell>
          <cell r="C135">
            <v>0</v>
          </cell>
          <cell r="D135" t="str">
            <v>DESCRIPCION</v>
          </cell>
          <cell r="E135">
            <v>0</v>
          </cell>
          <cell r="F135" t="str">
            <v>UND</v>
          </cell>
          <cell r="G135" t="str">
            <v>Vr. Unitario</v>
          </cell>
          <cell r="H135" t="str">
            <v>Redndim.</v>
          </cell>
          <cell r="I135" t="str">
            <v>Vr Total</v>
          </cell>
          <cell r="J135">
            <v>0</v>
          </cell>
        </row>
        <row r="136">
          <cell r="A136" t="str">
            <v xml:space="preserve">PUNTILLA     </v>
          </cell>
          <cell r="B136" t="str">
            <v>Material</v>
          </cell>
          <cell r="C136">
            <v>0</v>
          </cell>
          <cell r="D136" t="str">
            <v>PUNTILLA 2"</v>
          </cell>
          <cell r="E136">
            <v>0</v>
          </cell>
          <cell r="F136" t="str">
            <v>LB</v>
          </cell>
          <cell r="G136">
            <v>2380</v>
          </cell>
          <cell r="H136">
            <v>1</v>
          </cell>
          <cell r="I136">
            <v>2380</v>
          </cell>
          <cell r="J136">
            <v>0</v>
          </cell>
        </row>
        <row r="137">
          <cell r="A137" t="str">
            <v xml:space="preserve">POLIN        </v>
          </cell>
          <cell r="B137" t="str">
            <v>Material</v>
          </cell>
          <cell r="C137">
            <v>0</v>
          </cell>
          <cell r="D137" t="str">
            <v>POLIN 5CMX5CM</v>
          </cell>
          <cell r="E137">
            <v>0</v>
          </cell>
          <cell r="F137" t="str">
            <v>M</v>
          </cell>
          <cell r="G137">
            <v>1500</v>
          </cell>
          <cell r="H137">
            <v>6</v>
          </cell>
          <cell r="I137">
            <v>9000</v>
          </cell>
          <cell r="J137">
            <v>0</v>
          </cell>
        </row>
        <row r="138">
          <cell r="A138" t="str">
            <v xml:space="preserve">TABLACOMUN30 </v>
          </cell>
          <cell r="B138" t="str">
            <v>Material</v>
          </cell>
          <cell r="C138">
            <v>0</v>
          </cell>
          <cell r="D138" t="str">
            <v>TABLA COMUN 30CM</v>
          </cell>
          <cell r="E138">
            <v>0</v>
          </cell>
          <cell r="F138" t="str">
            <v>UN</v>
          </cell>
          <cell r="G138">
            <v>14000</v>
          </cell>
          <cell r="H138">
            <v>6.5</v>
          </cell>
          <cell r="I138">
            <v>91000</v>
          </cell>
          <cell r="J138">
            <v>0</v>
          </cell>
        </row>
        <row r="139">
          <cell r="A139" t="str">
            <v xml:space="preserve">CTO123       </v>
          </cell>
          <cell r="B139" t="str">
            <v>Material</v>
          </cell>
          <cell r="C139">
            <v>0</v>
          </cell>
          <cell r="D139" t="str">
            <v>MEZCLA EN CONCRETO 1:2:3 (3300 PSI - 22,7 MPA)</v>
          </cell>
          <cell r="E139">
            <v>0</v>
          </cell>
          <cell r="F139" t="str">
            <v>M3</v>
          </cell>
          <cell r="G139">
            <v>421316</v>
          </cell>
          <cell r="H139">
            <v>1.05</v>
          </cell>
          <cell r="I139">
            <v>442382</v>
          </cell>
          <cell r="J139">
            <v>0</v>
          </cell>
        </row>
        <row r="140">
          <cell r="A140">
            <v>0</v>
          </cell>
          <cell r="B140">
            <v>0</v>
          </cell>
          <cell r="C140">
            <v>0</v>
          </cell>
          <cell r="D140" t="str">
            <v>SUBTOTAL</v>
          </cell>
          <cell r="E140">
            <v>0</v>
          </cell>
          <cell r="F140">
            <v>0</v>
          </cell>
          <cell r="G140">
            <v>0</v>
          </cell>
          <cell r="H140">
            <v>0</v>
          </cell>
          <cell r="I140">
            <v>0</v>
          </cell>
          <cell r="J140">
            <v>544762</v>
          </cell>
        </row>
        <row r="141">
          <cell r="A141">
            <v>0</v>
          </cell>
          <cell r="B141">
            <v>0</v>
          </cell>
          <cell r="C141">
            <v>0</v>
          </cell>
          <cell r="D141" t="str">
            <v>MANO DE OBRA</v>
          </cell>
          <cell r="E141">
            <v>0</v>
          </cell>
          <cell r="F141">
            <v>0</v>
          </cell>
          <cell r="G141">
            <v>0</v>
          </cell>
          <cell r="H141">
            <v>0</v>
          </cell>
          <cell r="I141">
            <v>0</v>
          </cell>
          <cell r="J141">
            <v>0</v>
          </cell>
        </row>
        <row r="142">
          <cell r="A142">
            <v>0</v>
          </cell>
          <cell r="B142">
            <v>0</v>
          </cell>
          <cell r="C142">
            <v>0</v>
          </cell>
          <cell r="D142" t="str">
            <v>DESCRIPCION</v>
          </cell>
          <cell r="E142">
            <v>0</v>
          </cell>
          <cell r="F142" t="str">
            <v>UND</v>
          </cell>
          <cell r="G142" t="str">
            <v>Vr. Unitario</v>
          </cell>
          <cell r="H142" t="str">
            <v>Redndim.</v>
          </cell>
          <cell r="I142" t="str">
            <v>Vr Total</v>
          </cell>
          <cell r="J142">
            <v>0</v>
          </cell>
        </row>
        <row r="143">
          <cell r="A143" t="str">
            <v xml:space="preserve">1OF2AY       </v>
          </cell>
          <cell r="B143" t="str">
            <v>Mano de obra</v>
          </cell>
          <cell r="C143">
            <v>0</v>
          </cell>
          <cell r="D143" t="str">
            <v>MANO DE OBRA ALBAÑILERIA (2 AYUDANTES - 1 OFICIAL)</v>
          </cell>
          <cell r="E143">
            <v>0</v>
          </cell>
          <cell r="F143" t="str">
            <v>HR</v>
          </cell>
          <cell r="G143">
            <v>22848</v>
          </cell>
          <cell r="H143">
            <v>6</v>
          </cell>
          <cell r="I143">
            <v>137088</v>
          </cell>
          <cell r="J143">
            <v>0</v>
          </cell>
        </row>
        <row r="144">
          <cell r="A144">
            <v>0</v>
          </cell>
          <cell r="B144">
            <v>0</v>
          </cell>
          <cell r="C144">
            <v>0</v>
          </cell>
          <cell r="D144">
            <v>0</v>
          </cell>
          <cell r="E144">
            <v>0</v>
          </cell>
          <cell r="F144">
            <v>0</v>
          </cell>
          <cell r="G144">
            <v>0</v>
          </cell>
          <cell r="H144">
            <v>0</v>
          </cell>
          <cell r="I144">
            <v>0</v>
          </cell>
          <cell r="J144">
            <v>0</v>
          </cell>
        </row>
        <row r="145">
          <cell r="A145">
            <v>0</v>
          </cell>
          <cell r="B145">
            <v>0</v>
          </cell>
          <cell r="C145">
            <v>0</v>
          </cell>
          <cell r="D145">
            <v>0</v>
          </cell>
          <cell r="E145">
            <v>0</v>
          </cell>
          <cell r="F145">
            <v>0</v>
          </cell>
          <cell r="G145">
            <v>0</v>
          </cell>
          <cell r="H145">
            <v>0</v>
          </cell>
          <cell r="I145">
            <v>0</v>
          </cell>
          <cell r="J145">
            <v>0</v>
          </cell>
        </row>
        <row r="146">
          <cell r="A146">
            <v>0</v>
          </cell>
          <cell r="B146">
            <v>0</v>
          </cell>
          <cell r="C146">
            <v>0</v>
          </cell>
          <cell r="D146">
            <v>0</v>
          </cell>
          <cell r="E146">
            <v>0</v>
          </cell>
          <cell r="F146">
            <v>0</v>
          </cell>
          <cell r="G146">
            <v>0</v>
          </cell>
          <cell r="H146">
            <v>0</v>
          </cell>
          <cell r="I146">
            <v>0</v>
          </cell>
          <cell r="J146">
            <v>0</v>
          </cell>
        </row>
        <row r="147">
          <cell r="A147">
            <v>0</v>
          </cell>
          <cell r="B147">
            <v>0</v>
          </cell>
          <cell r="C147">
            <v>0</v>
          </cell>
          <cell r="D147" t="str">
            <v>SUBTOTAL</v>
          </cell>
          <cell r="E147">
            <v>0</v>
          </cell>
          <cell r="F147">
            <v>0</v>
          </cell>
          <cell r="G147">
            <v>0</v>
          </cell>
          <cell r="H147">
            <v>0</v>
          </cell>
          <cell r="I147">
            <v>0</v>
          </cell>
          <cell r="J147">
            <v>137088</v>
          </cell>
        </row>
        <row r="148">
          <cell r="A148">
            <v>0</v>
          </cell>
          <cell r="B148">
            <v>0</v>
          </cell>
          <cell r="C148">
            <v>0</v>
          </cell>
          <cell r="D148" t="str">
            <v>TRANSPORTE</v>
          </cell>
          <cell r="E148">
            <v>0</v>
          </cell>
          <cell r="F148">
            <v>0</v>
          </cell>
          <cell r="G148">
            <v>0</v>
          </cell>
          <cell r="H148">
            <v>0</v>
          </cell>
          <cell r="I148">
            <v>0</v>
          </cell>
          <cell r="J148">
            <v>0</v>
          </cell>
        </row>
        <row r="149">
          <cell r="A149">
            <v>0</v>
          </cell>
          <cell r="B149">
            <v>0</v>
          </cell>
          <cell r="C149">
            <v>0</v>
          </cell>
          <cell r="D149" t="str">
            <v>DESCRIPCION</v>
          </cell>
          <cell r="E149">
            <v>0</v>
          </cell>
          <cell r="F149" t="str">
            <v>UND</v>
          </cell>
          <cell r="G149" t="str">
            <v>Vr. Unitario</v>
          </cell>
          <cell r="H149" t="str">
            <v>Redndim.</v>
          </cell>
          <cell r="I149" t="str">
            <v>Vr Total</v>
          </cell>
          <cell r="J149">
            <v>0</v>
          </cell>
        </row>
        <row r="150">
          <cell r="A150">
            <v>0</v>
          </cell>
          <cell r="B150">
            <v>0</v>
          </cell>
          <cell r="C150">
            <v>0</v>
          </cell>
          <cell r="D150">
            <v>0</v>
          </cell>
          <cell r="E150">
            <v>0</v>
          </cell>
          <cell r="F150">
            <v>0</v>
          </cell>
          <cell r="G150">
            <v>0</v>
          </cell>
          <cell r="H150">
            <v>0</v>
          </cell>
          <cell r="I150">
            <v>0</v>
          </cell>
          <cell r="J150">
            <v>0</v>
          </cell>
        </row>
        <row r="151">
          <cell r="A151">
            <v>0</v>
          </cell>
          <cell r="B151">
            <v>0</v>
          </cell>
          <cell r="C151">
            <v>0</v>
          </cell>
          <cell r="D151">
            <v>0</v>
          </cell>
          <cell r="E151">
            <v>0</v>
          </cell>
          <cell r="F151">
            <v>0</v>
          </cell>
          <cell r="G151">
            <v>0</v>
          </cell>
          <cell r="H151">
            <v>0</v>
          </cell>
          <cell r="I151">
            <v>0</v>
          </cell>
          <cell r="J151">
            <v>0</v>
          </cell>
        </row>
        <row r="152">
          <cell r="A152">
            <v>0</v>
          </cell>
          <cell r="B152">
            <v>0</v>
          </cell>
          <cell r="C152">
            <v>0</v>
          </cell>
          <cell r="D152">
            <v>0</v>
          </cell>
          <cell r="E152">
            <v>0</v>
          </cell>
          <cell r="F152">
            <v>0</v>
          </cell>
          <cell r="G152">
            <v>0</v>
          </cell>
          <cell r="H152">
            <v>0</v>
          </cell>
          <cell r="I152">
            <v>0</v>
          </cell>
          <cell r="J152">
            <v>0</v>
          </cell>
        </row>
        <row r="153">
          <cell r="A153">
            <v>0</v>
          </cell>
          <cell r="B153">
            <v>0</v>
          </cell>
          <cell r="C153">
            <v>0</v>
          </cell>
          <cell r="D153">
            <v>0</v>
          </cell>
          <cell r="E153">
            <v>0</v>
          </cell>
          <cell r="F153">
            <v>0</v>
          </cell>
          <cell r="G153">
            <v>0</v>
          </cell>
          <cell r="H153">
            <v>0</v>
          </cell>
          <cell r="I153">
            <v>0</v>
          </cell>
          <cell r="J153">
            <v>0</v>
          </cell>
        </row>
        <row r="154">
          <cell r="A154">
            <v>0</v>
          </cell>
          <cell r="B154">
            <v>0</v>
          </cell>
          <cell r="C154">
            <v>0</v>
          </cell>
          <cell r="D154" t="str">
            <v>SUBTOTAL</v>
          </cell>
          <cell r="E154">
            <v>0</v>
          </cell>
          <cell r="F154">
            <v>0</v>
          </cell>
          <cell r="G154">
            <v>0</v>
          </cell>
          <cell r="H154">
            <v>0</v>
          </cell>
          <cell r="I154">
            <v>0</v>
          </cell>
          <cell r="J154">
            <v>0</v>
          </cell>
        </row>
        <row r="155">
          <cell r="A155">
            <v>0</v>
          </cell>
          <cell r="B155">
            <v>0</v>
          </cell>
          <cell r="C155">
            <v>0</v>
          </cell>
          <cell r="D155">
            <v>0</v>
          </cell>
          <cell r="E155">
            <v>0</v>
          </cell>
          <cell r="F155">
            <v>0</v>
          </cell>
          <cell r="G155">
            <v>0</v>
          </cell>
          <cell r="H155">
            <v>0</v>
          </cell>
          <cell r="I155">
            <v>0</v>
          </cell>
          <cell r="J155">
            <v>0</v>
          </cell>
        </row>
        <row r="156">
          <cell r="A156" t="str">
            <v>1.2.2</v>
          </cell>
          <cell r="B156">
            <v>0</v>
          </cell>
          <cell r="C156">
            <v>0</v>
          </cell>
          <cell r="D156" t="str">
            <v>TOTAL COSTO UNITARIO</v>
          </cell>
          <cell r="E156">
            <v>0</v>
          </cell>
          <cell r="F156">
            <v>0</v>
          </cell>
          <cell r="G156">
            <v>0</v>
          </cell>
          <cell r="H156">
            <v>0</v>
          </cell>
          <cell r="I156">
            <v>0</v>
          </cell>
          <cell r="J156">
            <v>684250</v>
          </cell>
        </row>
        <row r="157">
          <cell r="A157">
            <v>0</v>
          </cell>
          <cell r="B157">
            <v>0</v>
          </cell>
          <cell r="C157">
            <v>0</v>
          </cell>
          <cell r="E157">
            <v>0</v>
          </cell>
          <cell r="F157">
            <v>0</v>
          </cell>
          <cell r="H157">
            <v>0</v>
          </cell>
          <cell r="I157">
            <v>0</v>
          </cell>
        </row>
        <row r="158">
          <cell r="A158">
            <v>0</v>
          </cell>
          <cell r="B158">
            <v>0</v>
          </cell>
          <cell r="C158">
            <v>0</v>
          </cell>
          <cell r="D158">
            <v>0</v>
          </cell>
          <cell r="E158">
            <v>0</v>
          </cell>
          <cell r="F158">
            <v>0</v>
          </cell>
          <cell r="G158">
            <v>0</v>
          </cell>
          <cell r="H158">
            <v>0</v>
          </cell>
          <cell r="I158">
            <v>0</v>
          </cell>
        </row>
        <row r="159">
          <cell r="A159">
            <v>0</v>
          </cell>
          <cell r="B159">
            <v>0</v>
          </cell>
          <cell r="C159">
            <v>0</v>
          </cell>
          <cell r="D159">
            <v>0</v>
          </cell>
          <cell r="E159" t="str">
            <v>ADECUACION DE LAS INSTALACIONES DE LA INSTITUCION EDUCATIVA JESUS MARIA AGUIRRE CHARRY 
DEL MUNICIPIO DE AIPE, HUILA</v>
          </cell>
          <cell r="F159">
            <v>0</v>
          </cell>
          <cell r="G159">
            <v>0</v>
          </cell>
          <cell r="H159">
            <v>0</v>
          </cell>
          <cell r="I159">
            <v>0</v>
          </cell>
          <cell r="J159">
            <v>0</v>
          </cell>
        </row>
        <row r="160">
          <cell r="A160">
            <v>0</v>
          </cell>
          <cell r="B160">
            <v>0</v>
          </cell>
          <cell r="C160">
            <v>0</v>
          </cell>
          <cell r="D160">
            <v>0</v>
          </cell>
          <cell r="E160" t="str">
            <v>ANÁLISIS DE PRECIOS UNITARIOS      A.P.U.</v>
          </cell>
          <cell r="F160">
            <v>0</v>
          </cell>
          <cell r="G160">
            <v>0</v>
          </cell>
          <cell r="H160">
            <v>0</v>
          </cell>
          <cell r="I160">
            <v>0</v>
          </cell>
          <cell r="J160">
            <v>0</v>
          </cell>
        </row>
        <row r="161">
          <cell r="A161">
            <v>0</v>
          </cell>
          <cell r="B161">
            <v>0</v>
          </cell>
          <cell r="C161">
            <v>0</v>
          </cell>
          <cell r="D161">
            <v>0</v>
          </cell>
          <cell r="E161">
            <v>0</v>
          </cell>
          <cell r="F161">
            <v>0</v>
          </cell>
          <cell r="G161">
            <v>0</v>
          </cell>
          <cell r="H161">
            <v>0</v>
          </cell>
          <cell r="I161">
            <v>0</v>
          </cell>
          <cell r="J161">
            <v>0</v>
          </cell>
        </row>
        <row r="162">
          <cell r="A162">
            <v>0</v>
          </cell>
          <cell r="B162">
            <v>0</v>
          </cell>
          <cell r="C162">
            <v>0</v>
          </cell>
          <cell r="D162">
            <v>0</v>
          </cell>
          <cell r="E162">
            <v>0</v>
          </cell>
          <cell r="F162">
            <v>0</v>
          </cell>
          <cell r="G162">
            <v>0</v>
          </cell>
          <cell r="H162">
            <v>0</v>
          </cell>
          <cell r="I162">
            <v>0</v>
          </cell>
          <cell r="J162">
            <v>0</v>
          </cell>
        </row>
        <row r="163">
          <cell r="A163">
            <v>0</v>
          </cell>
          <cell r="B163">
            <v>0</v>
          </cell>
          <cell r="C163">
            <v>0</v>
          </cell>
          <cell r="D163" t="str">
            <v>CAPITULO</v>
          </cell>
          <cell r="E163" t="str">
            <v>ITEM</v>
          </cell>
          <cell r="F163" t="str">
            <v>DESCRIPCION</v>
          </cell>
          <cell r="G163">
            <v>0</v>
          </cell>
          <cell r="H163">
            <v>0</v>
          </cell>
          <cell r="I163">
            <v>0</v>
          </cell>
          <cell r="J163" t="str">
            <v>UNIDAD</v>
          </cell>
        </row>
        <row r="164">
          <cell r="B164" t="str">
            <v>Partida</v>
          </cell>
          <cell r="C164">
            <v>0</v>
          </cell>
          <cell r="D164">
            <v>1.2</v>
          </cell>
          <cell r="E164" t="str">
            <v>1.2.3</v>
          </cell>
          <cell r="F164" t="str">
            <v xml:space="preserve">ZAPATA EN CONCRETO DE 3.000 PSI  </v>
          </cell>
          <cell r="G164">
            <v>0</v>
          </cell>
          <cell r="H164">
            <v>0</v>
          </cell>
          <cell r="I164">
            <v>0</v>
          </cell>
          <cell r="J164" t="str">
            <v>M3</v>
          </cell>
        </row>
        <row r="165">
          <cell r="A165">
            <v>0</v>
          </cell>
          <cell r="B165">
            <v>0</v>
          </cell>
          <cell r="C165">
            <v>0</v>
          </cell>
          <cell r="D165" t="str">
            <v>MAQUINARIA, HERRAMIENTA Y EQUIPO PUESTO EN OBRA</v>
          </cell>
          <cell r="E165">
            <v>0</v>
          </cell>
          <cell r="F165">
            <v>0</v>
          </cell>
          <cell r="G165">
            <v>0</v>
          </cell>
          <cell r="H165">
            <v>0</v>
          </cell>
          <cell r="I165">
            <v>0</v>
          </cell>
          <cell r="J165">
            <v>0</v>
          </cell>
        </row>
        <row r="166">
          <cell r="A166">
            <v>0</v>
          </cell>
          <cell r="B166">
            <v>0</v>
          </cell>
          <cell r="C166">
            <v>0</v>
          </cell>
          <cell r="D166" t="str">
            <v>DESCRIPCION</v>
          </cell>
          <cell r="E166">
            <v>0</v>
          </cell>
          <cell r="F166" t="str">
            <v>UND</v>
          </cell>
          <cell r="G166" t="str">
            <v>Vr. Unitario</v>
          </cell>
          <cell r="H166" t="str">
            <v>Redndim.</v>
          </cell>
          <cell r="I166" t="str">
            <v>Vr Total</v>
          </cell>
          <cell r="J166">
            <v>0</v>
          </cell>
        </row>
        <row r="167">
          <cell r="A167" t="str">
            <v xml:space="preserve">HM           </v>
          </cell>
          <cell r="B167" t="str">
            <v>Maquinaria</v>
          </cell>
          <cell r="C167">
            <v>0</v>
          </cell>
          <cell r="D167" t="str">
            <v>HERRAMIENTA MENOR</v>
          </cell>
          <cell r="E167">
            <v>0</v>
          </cell>
          <cell r="F167" t="str">
            <v>UND</v>
          </cell>
          <cell r="G167">
            <v>1300</v>
          </cell>
          <cell r="H167">
            <v>0.5</v>
          </cell>
          <cell r="I167">
            <v>650</v>
          </cell>
          <cell r="J167">
            <v>0</v>
          </cell>
        </row>
        <row r="168">
          <cell r="A168" t="str">
            <v xml:space="preserve">VIBRADOR     </v>
          </cell>
          <cell r="B168" t="str">
            <v>Mano de obra</v>
          </cell>
          <cell r="C168">
            <v>0</v>
          </cell>
          <cell r="D168" t="str">
            <v>VIBRADOR DE CONCRETO</v>
          </cell>
          <cell r="E168">
            <v>0</v>
          </cell>
          <cell r="F168" t="str">
            <v>DIA</v>
          </cell>
          <cell r="G168">
            <v>35000</v>
          </cell>
          <cell r="H168">
            <v>0.05</v>
          </cell>
          <cell r="I168">
            <v>1750</v>
          </cell>
          <cell r="J168">
            <v>0</v>
          </cell>
        </row>
        <row r="169">
          <cell r="A169">
            <v>0</v>
          </cell>
          <cell r="B169">
            <v>0</v>
          </cell>
          <cell r="C169">
            <v>0</v>
          </cell>
          <cell r="D169">
            <v>0</v>
          </cell>
          <cell r="E169">
            <v>0</v>
          </cell>
          <cell r="F169">
            <v>0</v>
          </cell>
          <cell r="G169">
            <v>0</v>
          </cell>
          <cell r="H169">
            <v>0</v>
          </cell>
          <cell r="I169">
            <v>0</v>
          </cell>
          <cell r="J169">
            <v>0</v>
          </cell>
        </row>
        <row r="170">
          <cell r="A170">
            <v>0</v>
          </cell>
          <cell r="B170">
            <v>0</v>
          </cell>
          <cell r="C170">
            <v>0</v>
          </cell>
          <cell r="D170">
            <v>0</v>
          </cell>
          <cell r="E170">
            <v>0</v>
          </cell>
          <cell r="F170">
            <v>0</v>
          </cell>
          <cell r="G170">
            <v>0</v>
          </cell>
          <cell r="H170">
            <v>0</v>
          </cell>
          <cell r="I170">
            <v>0</v>
          </cell>
          <cell r="J170">
            <v>0</v>
          </cell>
        </row>
        <row r="171">
          <cell r="A171">
            <v>0</v>
          </cell>
          <cell r="B171">
            <v>0</v>
          </cell>
          <cell r="C171">
            <v>0</v>
          </cell>
          <cell r="D171" t="str">
            <v>SUBTOTAL</v>
          </cell>
          <cell r="E171">
            <v>0</v>
          </cell>
          <cell r="F171">
            <v>0</v>
          </cell>
          <cell r="G171">
            <v>0</v>
          </cell>
          <cell r="H171">
            <v>0</v>
          </cell>
          <cell r="I171">
            <v>0</v>
          </cell>
          <cell r="J171">
            <v>2400</v>
          </cell>
        </row>
        <row r="172">
          <cell r="A172">
            <v>0</v>
          </cell>
          <cell r="B172">
            <v>0</v>
          </cell>
          <cell r="C172">
            <v>0</v>
          </cell>
          <cell r="D172" t="str">
            <v>MATERIALES</v>
          </cell>
          <cell r="E172">
            <v>0</v>
          </cell>
          <cell r="F172">
            <v>0</v>
          </cell>
          <cell r="G172">
            <v>0</v>
          </cell>
          <cell r="H172">
            <v>0</v>
          </cell>
          <cell r="I172">
            <v>0</v>
          </cell>
          <cell r="J172">
            <v>0</v>
          </cell>
        </row>
        <row r="173">
          <cell r="A173">
            <v>0</v>
          </cell>
          <cell r="B173">
            <v>0</v>
          </cell>
          <cell r="C173">
            <v>0</v>
          </cell>
          <cell r="D173" t="str">
            <v>DESCRIPCION</v>
          </cell>
          <cell r="E173">
            <v>0</v>
          </cell>
          <cell r="F173" t="str">
            <v>UND</v>
          </cell>
          <cell r="G173" t="str">
            <v>Vr. Unitario</v>
          </cell>
          <cell r="H173" t="str">
            <v>Redndim.</v>
          </cell>
          <cell r="I173" t="str">
            <v>Vr Total</v>
          </cell>
          <cell r="J173">
            <v>0</v>
          </cell>
        </row>
        <row r="174">
          <cell r="A174" t="str">
            <v xml:space="preserve">PUNTILLA     </v>
          </cell>
          <cell r="B174" t="str">
            <v>Material</v>
          </cell>
          <cell r="C174">
            <v>0</v>
          </cell>
          <cell r="D174" t="str">
            <v>PUNTILLA 2"</v>
          </cell>
          <cell r="E174">
            <v>0</v>
          </cell>
          <cell r="F174" t="str">
            <v>LB</v>
          </cell>
          <cell r="G174">
            <v>2380</v>
          </cell>
          <cell r="H174">
            <v>1</v>
          </cell>
          <cell r="I174">
            <v>2380</v>
          </cell>
          <cell r="J174">
            <v>0</v>
          </cell>
        </row>
        <row r="175">
          <cell r="A175" t="str">
            <v xml:space="preserve">POLIN        </v>
          </cell>
          <cell r="B175" t="str">
            <v>Material</v>
          </cell>
          <cell r="C175">
            <v>0</v>
          </cell>
          <cell r="D175" t="str">
            <v>POLIN 5CMX5CM</v>
          </cell>
          <cell r="E175">
            <v>0</v>
          </cell>
          <cell r="F175" t="str">
            <v>M</v>
          </cell>
          <cell r="G175">
            <v>1500</v>
          </cell>
          <cell r="H175">
            <v>6</v>
          </cell>
          <cell r="I175">
            <v>9000</v>
          </cell>
          <cell r="J175">
            <v>0</v>
          </cell>
        </row>
        <row r="176">
          <cell r="A176" t="str">
            <v xml:space="preserve">TABLACOMUN30 </v>
          </cell>
          <cell r="B176" t="str">
            <v>Material</v>
          </cell>
          <cell r="C176">
            <v>0</v>
          </cell>
          <cell r="D176" t="str">
            <v>TABLA COMUN 30CM</v>
          </cell>
          <cell r="E176">
            <v>0</v>
          </cell>
          <cell r="F176" t="str">
            <v>UN</v>
          </cell>
          <cell r="G176">
            <v>14000</v>
          </cell>
          <cell r="H176">
            <v>5.5</v>
          </cell>
          <cell r="I176">
            <v>77000</v>
          </cell>
          <cell r="J176">
            <v>0</v>
          </cell>
        </row>
        <row r="177">
          <cell r="A177" t="str">
            <v xml:space="preserve">CTO123       </v>
          </cell>
          <cell r="B177" t="str">
            <v>Material</v>
          </cell>
          <cell r="C177">
            <v>0</v>
          </cell>
          <cell r="D177" t="str">
            <v>MEZCLA EN CONCRETO 1:2:3 (3300 PSI - 22,7 MPA)</v>
          </cell>
          <cell r="E177">
            <v>0</v>
          </cell>
          <cell r="F177" t="str">
            <v>M3</v>
          </cell>
          <cell r="G177">
            <v>421316</v>
          </cell>
          <cell r="H177">
            <v>1.05</v>
          </cell>
          <cell r="I177">
            <v>442382</v>
          </cell>
          <cell r="J177">
            <v>0</v>
          </cell>
        </row>
        <row r="178">
          <cell r="A178">
            <v>0</v>
          </cell>
          <cell r="B178">
            <v>0</v>
          </cell>
          <cell r="C178">
            <v>0</v>
          </cell>
          <cell r="D178" t="str">
            <v>SUBTOTAL</v>
          </cell>
          <cell r="E178">
            <v>0</v>
          </cell>
          <cell r="F178">
            <v>0</v>
          </cell>
          <cell r="G178">
            <v>0</v>
          </cell>
          <cell r="H178">
            <v>0</v>
          </cell>
          <cell r="I178">
            <v>0</v>
          </cell>
          <cell r="J178">
            <v>530762</v>
          </cell>
        </row>
        <row r="179">
          <cell r="A179">
            <v>0</v>
          </cell>
          <cell r="B179">
            <v>0</v>
          </cell>
          <cell r="C179">
            <v>0</v>
          </cell>
          <cell r="D179" t="str">
            <v>MANO DE OBRA</v>
          </cell>
          <cell r="E179">
            <v>0</v>
          </cell>
          <cell r="F179">
            <v>0</v>
          </cell>
          <cell r="G179">
            <v>0</v>
          </cell>
          <cell r="H179">
            <v>0</v>
          </cell>
          <cell r="I179">
            <v>0</v>
          </cell>
          <cell r="J179">
            <v>0</v>
          </cell>
        </row>
        <row r="180">
          <cell r="A180">
            <v>0</v>
          </cell>
          <cell r="B180">
            <v>0</v>
          </cell>
          <cell r="C180">
            <v>0</v>
          </cell>
          <cell r="D180" t="str">
            <v>DESCRIPCION</v>
          </cell>
          <cell r="E180">
            <v>0</v>
          </cell>
          <cell r="F180" t="str">
            <v>UND</v>
          </cell>
          <cell r="G180" t="str">
            <v>Vr. Unitario</v>
          </cell>
          <cell r="H180" t="str">
            <v>Redndim.</v>
          </cell>
          <cell r="I180" t="str">
            <v>Vr Total</v>
          </cell>
          <cell r="J180">
            <v>0</v>
          </cell>
        </row>
        <row r="181">
          <cell r="A181" t="str">
            <v xml:space="preserve">1OF2AY       </v>
          </cell>
          <cell r="B181" t="str">
            <v>Mano de obra</v>
          </cell>
          <cell r="C181">
            <v>0</v>
          </cell>
          <cell r="D181" t="str">
            <v>MANO DE OBRA ALBAÑILERIA (2 AYUDANTES - 1 OFICIAL)</v>
          </cell>
          <cell r="E181">
            <v>0</v>
          </cell>
          <cell r="F181" t="str">
            <v>HR</v>
          </cell>
          <cell r="G181">
            <v>22848</v>
          </cell>
          <cell r="H181">
            <v>5.28</v>
          </cell>
          <cell r="I181">
            <v>120637</v>
          </cell>
          <cell r="J181">
            <v>0</v>
          </cell>
        </row>
        <row r="182">
          <cell r="A182">
            <v>0</v>
          </cell>
          <cell r="B182">
            <v>0</v>
          </cell>
          <cell r="C182">
            <v>0</v>
          </cell>
          <cell r="D182">
            <v>0</v>
          </cell>
          <cell r="E182">
            <v>0</v>
          </cell>
          <cell r="F182">
            <v>0</v>
          </cell>
          <cell r="G182">
            <v>0</v>
          </cell>
          <cell r="H182">
            <v>0</v>
          </cell>
          <cell r="I182">
            <v>0</v>
          </cell>
          <cell r="J182">
            <v>0</v>
          </cell>
        </row>
        <row r="183">
          <cell r="A183">
            <v>0</v>
          </cell>
          <cell r="B183">
            <v>0</v>
          </cell>
          <cell r="C183">
            <v>0</v>
          </cell>
          <cell r="D183">
            <v>0</v>
          </cell>
          <cell r="E183">
            <v>0</v>
          </cell>
          <cell r="F183">
            <v>0</v>
          </cell>
          <cell r="G183">
            <v>0</v>
          </cell>
          <cell r="H183">
            <v>0</v>
          </cell>
          <cell r="I183">
            <v>0</v>
          </cell>
          <cell r="J183">
            <v>0</v>
          </cell>
        </row>
        <row r="184">
          <cell r="A184">
            <v>0</v>
          </cell>
          <cell r="B184">
            <v>0</v>
          </cell>
          <cell r="C184">
            <v>0</v>
          </cell>
          <cell r="D184">
            <v>0</v>
          </cell>
          <cell r="E184">
            <v>0</v>
          </cell>
          <cell r="F184">
            <v>0</v>
          </cell>
          <cell r="G184">
            <v>0</v>
          </cell>
          <cell r="H184">
            <v>0</v>
          </cell>
          <cell r="I184">
            <v>0</v>
          </cell>
          <cell r="J184">
            <v>0</v>
          </cell>
        </row>
        <row r="185">
          <cell r="A185">
            <v>0</v>
          </cell>
          <cell r="B185">
            <v>0</v>
          </cell>
          <cell r="C185">
            <v>0</v>
          </cell>
          <cell r="D185" t="str">
            <v>SUBTOTAL</v>
          </cell>
          <cell r="E185">
            <v>0</v>
          </cell>
          <cell r="F185">
            <v>0</v>
          </cell>
          <cell r="G185">
            <v>0</v>
          </cell>
          <cell r="H185">
            <v>0</v>
          </cell>
          <cell r="I185">
            <v>0</v>
          </cell>
          <cell r="J185">
            <v>120637</v>
          </cell>
        </row>
        <row r="186">
          <cell r="A186">
            <v>0</v>
          </cell>
          <cell r="B186">
            <v>0</v>
          </cell>
          <cell r="C186">
            <v>0</v>
          </cell>
          <cell r="D186" t="str">
            <v>TRANSPORTE</v>
          </cell>
          <cell r="E186">
            <v>0</v>
          </cell>
          <cell r="F186">
            <v>0</v>
          </cell>
          <cell r="G186">
            <v>0</v>
          </cell>
          <cell r="H186">
            <v>0</v>
          </cell>
          <cell r="I186">
            <v>0</v>
          </cell>
          <cell r="J186">
            <v>0</v>
          </cell>
        </row>
        <row r="187">
          <cell r="A187">
            <v>0</v>
          </cell>
          <cell r="B187">
            <v>0</v>
          </cell>
          <cell r="C187">
            <v>0</v>
          </cell>
          <cell r="D187" t="str">
            <v>DESCRIPCION</v>
          </cell>
          <cell r="E187">
            <v>0</v>
          </cell>
          <cell r="F187" t="str">
            <v>UND</v>
          </cell>
          <cell r="G187" t="str">
            <v>Vr. Unitario</v>
          </cell>
          <cell r="H187" t="str">
            <v>Redndim.</v>
          </cell>
          <cell r="I187" t="str">
            <v>Vr Total</v>
          </cell>
          <cell r="J187">
            <v>0</v>
          </cell>
        </row>
        <row r="188">
          <cell r="A188">
            <v>0</v>
          </cell>
          <cell r="B188">
            <v>0</v>
          </cell>
          <cell r="C188">
            <v>0</v>
          </cell>
          <cell r="D188">
            <v>0</v>
          </cell>
          <cell r="E188">
            <v>0</v>
          </cell>
          <cell r="F188">
            <v>0</v>
          </cell>
          <cell r="G188">
            <v>0</v>
          </cell>
          <cell r="H188">
            <v>0</v>
          </cell>
          <cell r="I188">
            <v>0</v>
          </cell>
          <cell r="J188">
            <v>0</v>
          </cell>
        </row>
        <row r="189">
          <cell r="A189">
            <v>0</v>
          </cell>
          <cell r="B189">
            <v>0</v>
          </cell>
          <cell r="C189">
            <v>0</v>
          </cell>
          <cell r="D189">
            <v>0</v>
          </cell>
          <cell r="E189">
            <v>0</v>
          </cell>
          <cell r="F189">
            <v>0</v>
          </cell>
          <cell r="G189">
            <v>0</v>
          </cell>
          <cell r="H189">
            <v>0</v>
          </cell>
          <cell r="I189">
            <v>0</v>
          </cell>
          <cell r="J189">
            <v>0</v>
          </cell>
        </row>
        <row r="190">
          <cell r="A190">
            <v>0</v>
          </cell>
          <cell r="B190">
            <v>0</v>
          </cell>
          <cell r="C190">
            <v>0</v>
          </cell>
          <cell r="D190">
            <v>0</v>
          </cell>
          <cell r="E190">
            <v>0</v>
          </cell>
          <cell r="F190">
            <v>0</v>
          </cell>
          <cell r="G190">
            <v>0</v>
          </cell>
          <cell r="H190">
            <v>0</v>
          </cell>
          <cell r="I190">
            <v>0</v>
          </cell>
          <cell r="J190">
            <v>0</v>
          </cell>
        </row>
        <row r="191">
          <cell r="A191">
            <v>0</v>
          </cell>
          <cell r="B191">
            <v>0</v>
          </cell>
          <cell r="C191">
            <v>0</v>
          </cell>
          <cell r="D191">
            <v>0</v>
          </cell>
          <cell r="E191">
            <v>0</v>
          </cell>
          <cell r="F191">
            <v>0</v>
          </cell>
          <cell r="G191">
            <v>0</v>
          </cell>
          <cell r="H191">
            <v>0</v>
          </cell>
          <cell r="I191">
            <v>0</v>
          </cell>
          <cell r="J191">
            <v>0</v>
          </cell>
        </row>
        <row r="192">
          <cell r="A192">
            <v>0</v>
          </cell>
          <cell r="B192">
            <v>0</v>
          </cell>
          <cell r="C192">
            <v>0</v>
          </cell>
          <cell r="D192" t="str">
            <v>SUBTOTAL</v>
          </cell>
          <cell r="E192">
            <v>0</v>
          </cell>
          <cell r="F192">
            <v>0</v>
          </cell>
          <cell r="G192">
            <v>0</v>
          </cell>
          <cell r="H192">
            <v>0</v>
          </cell>
          <cell r="I192">
            <v>0</v>
          </cell>
          <cell r="J192">
            <v>0</v>
          </cell>
        </row>
        <row r="193">
          <cell r="A193">
            <v>0</v>
          </cell>
          <cell r="B193">
            <v>0</v>
          </cell>
          <cell r="C193">
            <v>0</v>
          </cell>
          <cell r="D193">
            <v>0</v>
          </cell>
          <cell r="E193">
            <v>0</v>
          </cell>
          <cell r="F193">
            <v>0</v>
          </cell>
          <cell r="G193">
            <v>0</v>
          </cell>
          <cell r="H193">
            <v>0</v>
          </cell>
          <cell r="I193">
            <v>0</v>
          </cell>
          <cell r="J193">
            <v>0</v>
          </cell>
        </row>
        <row r="194">
          <cell r="A194" t="str">
            <v>1.2.3</v>
          </cell>
          <cell r="B194">
            <v>0</v>
          </cell>
          <cell r="C194">
            <v>0</v>
          </cell>
          <cell r="D194" t="str">
            <v>TOTAL COSTO UNITARIO</v>
          </cell>
          <cell r="E194">
            <v>0</v>
          </cell>
          <cell r="F194">
            <v>0</v>
          </cell>
          <cell r="G194">
            <v>0</v>
          </cell>
          <cell r="H194">
            <v>0</v>
          </cell>
          <cell r="I194">
            <v>0</v>
          </cell>
          <cell r="J194">
            <v>653799</v>
          </cell>
        </row>
        <row r="195">
          <cell r="A195">
            <v>0</v>
          </cell>
          <cell r="B195">
            <v>0</v>
          </cell>
          <cell r="C195">
            <v>0</v>
          </cell>
          <cell r="E195">
            <v>0</v>
          </cell>
          <cell r="F195">
            <v>0</v>
          </cell>
          <cell r="H195">
            <v>0</v>
          </cell>
          <cell r="I195">
            <v>0</v>
          </cell>
        </row>
        <row r="196">
          <cell r="A196">
            <v>0</v>
          </cell>
          <cell r="B196">
            <v>0</v>
          </cell>
          <cell r="C196">
            <v>0</v>
          </cell>
          <cell r="D196">
            <v>0</v>
          </cell>
          <cell r="E196">
            <v>0</v>
          </cell>
          <cell r="F196">
            <v>0</v>
          </cell>
          <cell r="G196">
            <v>0</v>
          </cell>
          <cell r="H196">
            <v>0</v>
          </cell>
          <cell r="I196">
            <v>0</v>
          </cell>
        </row>
        <row r="197">
          <cell r="A197">
            <v>0</v>
          </cell>
          <cell r="B197">
            <v>0</v>
          </cell>
          <cell r="C197">
            <v>0</v>
          </cell>
          <cell r="D197">
            <v>0</v>
          </cell>
          <cell r="E197" t="str">
            <v>ADECUACION DE LAS INSTALACIONES DE LA INSTITUCION EDUCATIVA JESUS MARIA AGUIRRE CHARRY 
DEL MUNICIPIO DE AIPE, HUILA</v>
          </cell>
          <cell r="F197">
            <v>0</v>
          </cell>
          <cell r="G197">
            <v>0</v>
          </cell>
          <cell r="H197">
            <v>0</v>
          </cell>
          <cell r="I197">
            <v>0</v>
          </cell>
          <cell r="J197">
            <v>0</v>
          </cell>
        </row>
        <row r="198">
          <cell r="A198">
            <v>0</v>
          </cell>
          <cell r="B198">
            <v>0</v>
          </cell>
          <cell r="C198">
            <v>0</v>
          </cell>
          <cell r="D198">
            <v>0</v>
          </cell>
          <cell r="E198" t="str">
            <v>ANÁLISIS DE PRECIOS UNITARIOS      A.P.U.</v>
          </cell>
          <cell r="F198">
            <v>0</v>
          </cell>
          <cell r="G198">
            <v>0</v>
          </cell>
          <cell r="H198">
            <v>0</v>
          </cell>
          <cell r="I198">
            <v>0</v>
          </cell>
          <cell r="J198">
            <v>0</v>
          </cell>
        </row>
        <row r="199">
          <cell r="A199">
            <v>0</v>
          </cell>
          <cell r="B199">
            <v>0</v>
          </cell>
          <cell r="C199">
            <v>0</v>
          </cell>
          <cell r="D199">
            <v>0</v>
          </cell>
          <cell r="E199">
            <v>0</v>
          </cell>
          <cell r="F199">
            <v>0</v>
          </cell>
          <cell r="G199">
            <v>0</v>
          </cell>
          <cell r="H199">
            <v>0</v>
          </cell>
          <cell r="I199">
            <v>0</v>
          </cell>
          <cell r="J199">
            <v>0</v>
          </cell>
        </row>
        <row r="200">
          <cell r="A200">
            <v>0</v>
          </cell>
          <cell r="B200">
            <v>0</v>
          </cell>
          <cell r="C200">
            <v>0</v>
          </cell>
          <cell r="D200">
            <v>0</v>
          </cell>
          <cell r="E200">
            <v>0</v>
          </cell>
          <cell r="F200">
            <v>0</v>
          </cell>
          <cell r="G200">
            <v>0</v>
          </cell>
          <cell r="H200">
            <v>0</v>
          </cell>
          <cell r="I200">
            <v>0</v>
          </cell>
          <cell r="J200">
            <v>0</v>
          </cell>
        </row>
        <row r="201">
          <cell r="A201">
            <v>0</v>
          </cell>
          <cell r="B201">
            <v>0</v>
          </cell>
          <cell r="C201">
            <v>0</v>
          </cell>
          <cell r="D201" t="str">
            <v>CAPITULO</v>
          </cell>
          <cell r="E201" t="str">
            <v>ITEM</v>
          </cell>
          <cell r="F201" t="str">
            <v>DESCRIPCION</v>
          </cell>
          <cell r="G201">
            <v>0</v>
          </cell>
          <cell r="H201">
            <v>0</v>
          </cell>
          <cell r="I201">
            <v>0</v>
          </cell>
          <cell r="J201" t="str">
            <v>UNIDAD</v>
          </cell>
        </row>
        <row r="202">
          <cell r="B202" t="str">
            <v>Partida</v>
          </cell>
          <cell r="C202">
            <v>0</v>
          </cell>
          <cell r="D202">
            <v>1.2</v>
          </cell>
          <cell r="E202" t="str">
            <v>1.2.4</v>
          </cell>
          <cell r="F202" t="str">
            <v>PEDESTAL EN CONCRETO DE 3000 PSI</v>
          </cell>
          <cell r="G202">
            <v>0</v>
          </cell>
          <cell r="H202">
            <v>0</v>
          </cell>
          <cell r="I202">
            <v>0</v>
          </cell>
          <cell r="J202" t="str">
            <v>M3</v>
          </cell>
        </row>
        <row r="203">
          <cell r="A203">
            <v>0</v>
          </cell>
          <cell r="B203">
            <v>0</v>
          </cell>
          <cell r="C203">
            <v>0</v>
          </cell>
          <cell r="D203" t="str">
            <v>MAQUINARIA, HERRAMIENTA Y EQUIPO PUESTO EN OBRA</v>
          </cell>
          <cell r="E203">
            <v>0</v>
          </cell>
          <cell r="F203">
            <v>0</v>
          </cell>
          <cell r="G203">
            <v>0</v>
          </cell>
          <cell r="H203">
            <v>0</v>
          </cell>
          <cell r="I203">
            <v>0</v>
          </cell>
          <cell r="J203">
            <v>0</v>
          </cell>
        </row>
        <row r="204">
          <cell r="A204">
            <v>0</v>
          </cell>
          <cell r="B204">
            <v>0</v>
          </cell>
          <cell r="C204">
            <v>0</v>
          </cell>
          <cell r="D204" t="str">
            <v>DESCRIPCION</v>
          </cell>
          <cell r="E204">
            <v>0</v>
          </cell>
          <cell r="F204" t="str">
            <v>UND</v>
          </cell>
          <cell r="G204" t="str">
            <v>Vr. Unitario</v>
          </cell>
          <cell r="H204" t="str">
            <v>Redndim.</v>
          </cell>
          <cell r="I204" t="str">
            <v>Vr Total</v>
          </cell>
          <cell r="J204">
            <v>0</v>
          </cell>
        </row>
        <row r="205">
          <cell r="A205" t="str">
            <v xml:space="preserve">HM           </v>
          </cell>
          <cell r="B205" t="str">
            <v>Maquinaria</v>
          </cell>
          <cell r="C205">
            <v>0</v>
          </cell>
          <cell r="D205" t="str">
            <v>HERRAMIENTA MENOR</v>
          </cell>
          <cell r="E205">
            <v>0</v>
          </cell>
          <cell r="F205" t="str">
            <v>UND</v>
          </cell>
          <cell r="G205">
            <v>1300</v>
          </cell>
          <cell r="H205">
            <v>0.5</v>
          </cell>
          <cell r="I205">
            <v>650</v>
          </cell>
          <cell r="J205">
            <v>0</v>
          </cell>
        </row>
        <row r="206">
          <cell r="A206" t="str">
            <v xml:space="preserve">VIBRADOR     </v>
          </cell>
          <cell r="B206" t="str">
            <v>Mano de obra</v>
          </cell>
          <cell r="C206">
            <v>0</v>
          </cell>
          <cell r="D206" t="str">
            <v>VIBRADOR DE CONCRETO</v>
          </cell>
          <cell r="E206">
            <v>0</v>
          </cell>
          <cell r="F206" t="str">
            <v>DIA</v>
          </cell>
          <cell r="G206">
            <v>35000</v>
          </cell>
          <cell r="H206">
            <v>0.05</v>
          </cell>
          <cell r="I206">
            <v>1750</v>
          </cell>
          <cell r="J206">
            <v>0</v>
          </cell>
        </row>
        <row r="207">
          <cell r="A207">
            <v>0</v>
          </cell>
          <cell r="B207">
            <v>0</v>
          </cell>
          <cell r="C207">
            <v>0</v>
          </cell>
          <cell r="D207">
            <v>0</v>
          </cell>
          <cell r="E207">
            <v>0</v>
          </cell>
          <cell r="F207">
            <v>0</v>
          </cell>
          <cell r="G207">
            <v>0</v>
          </cell>
          <cell r="H207">
            <v>0</v>
          </cell>
          <cell r="I207">
            <v>0</v>
          </cell>
          <cell r="J207">
            <v>0</v>
          </cell>
        </row>
        <row r="208">
          <cell r="A208">
            <v>0</v>
          </cell>
          <cell r="B208">
            <v>0</v>
          </cell>
          <cell r="C208">
            <v>0</v>
          </cell>
          <cell r="D208">
            <v>0</v>
          </cell>
          <cell r="E208">
            <v>0</v>
          </cell>
          <cell r="F208">
            <v>0</v>
          </cell>
          <cell r="G208">
            <v>0</v>
          </cell>
          <cell r="H208">
            <v>0</v>
          </cell>
          <cell r="I208">
            <v>0</v>
          </cell>
          <cell r="J208">
            <v>0</v>
          </cell>
        </row>
        <row r="209">
          <cell r="A209">
            <v>0</v>
          </cell>
          <cell r="B209">
            <v>0</v>
          </cell>
          <cell r="C209">
            <v>0</v>
          </cell>
          <cell r="D209" t="str">
            <v>SUBTOTAL</v>
          </cell>
          <cell r="E209">
            <v>0</v>
          </cell>
          <cell r="F209">
            <v>0</v>
          </cell>
          <cell r="G209">
            <v>0</v>
          </cell>
          <cell r="H209">
            <v>0</v>
          </cell>
          <cell r="I209">
            <v>0</v>
          </cell>
          <cell r="J209">
            <v>2400</v>
          </cell>
        </row>
        <row r="210">
          <cell r="A210">
            <v>0</v>
          </cell>
          <cell r="B210">
            <v>0</v>
          </cell>
          <cell r="C210">
            <v>0</v>
          </cell>
          <cell r="D210" t="str">
            <v>MATERIALES</v>
          </cell>
          <cell r="E210">
            <v>0</v>
          </cell>
          <cell r="F210">
            <v>0</v>
          </cell>
          <cell r="G210">
            <v>0</v>
          </cell>
          <cell r="H210">
            <v>0</v>
          </cell>
          <cell r="I210">
            <v>0</v>
          </cell>
          <cell r="J210">
            <v>0</v>
          </cell>
        </row>
        <row r="211">
          <cell r="A211">
            <v>0</v>
          </cell>
          <cell r="B211">
            <v>0</v>
          </cell>
          <cell r="C211">
            <v>0</v>
          </cell>
          <cell r="D211" t="str">
            <v>DESCRIPCION</v>
          </cell>
          <cell r="E211">
            <v>0</v>
          </cell>
          <cell r="F211" t="str">
            <v>UND</v>
          </cell>
          <cell r="G211" t="str">
            <v>Vr. Unitario</v>
          </cell>
          <cell r="H211" t="str">
            <v>Redndim.</v>
          </cell>
          <cell r="I211" t="str">
            <v>Vr Total</v>
          </cell>
          <cell r="J211">
            <v>0</v>
          </cell>
        </row>
        <row r="212">
          <cell r="A212" t="str">
            <v xml:space="preserve">PUNTILLA     </v>
          </cell>
          <cell r="B212" t="str">
            <v>Material</v>
          </cell>
          <cell r="C212">
            <v>0</v>
          </cell>
          <cell r="D212" t="str">
            <v>PUNTILLA 2"</v>
          </cell>
          <cell r="E212">
            <v>0</v>
          </cell>
          <cell r="F212" t="str">
            <v>LB</v>
          </cell>
          <cell r="G212">
            <v>2380</v>
          </cell>
          <cell r="H212">
            <v>1</v>
          </cell>
          <cell r="I212">
            <v>2380</v>
          </cell>
          <cell r="J212">
            <v>0</v>
          </cell>
        </row>
        <row r="213">
          <cell r="A213" t="str">
            <v xml:space="preserve">POLIN        </v>
          </cell>
          <cell r="B213" t="str">
            <v>Material</v>
          </cell>
          <cell r="C213">
            <v>0</v>
          </cell>
          <cell r="D213" t="str">
            <v>POLIN 5CMX5CM</v>
          </cell>
          <cell r="E213">
            <v>0</v>
          </cell>
          <cell r="F213" t="str">
            <v>M</v>
          </cell>
          <cell r="G213">
            <v>1500</v>
          </cell>
          <cell r="H213">
            <v>6</v>
          </cell>
          <cell r="I213">
            <v>9000</v>
          </cell>
          <cell r="J213">
            <v>0</v>
          </cell>
        </row>
        <row r="214">
          <cell r="A214" t="str">
            <v xml:space="preserve">TABLACOMUN30 </v>
          </cell>
          <cell r="B214" t="str">
            <v>Material</v>
          </cell>
          <cell r="C214">
            <v>0</v>
          </cell>
          <cell r="D214" t="str">
            <v>TABLA COMUN 30CM</v>
          </cell>
          <cell r="E214">
            <v>0</v>
          </cell>
          <cell r="F214" t="str">
            <v>UN</v>
          </cell>
          <cell r="G214">
            <v>14000</v>
          </cell>
          <cell r="H214">
            <v>3</v>
          </cell>
          <cell r="I214">
            <v>42000</v>
          </cell>
          <cell r="J214">
            <v>0</v>
          </cell>
        </row>
        <row r="215">
          <cell r="A215" t="str">
            <v xml:space="preserve">CTO123       </v>
          </cell>
          <cell r="B215" t="str">
            <v>Material</v>
          </cell>
          <cell r="C215">
            <v>0</v>
          </cell>
          <cell r="D215" t="str">
            <v>MEZCLA EN CONCRETO 1:2:3 (3300 PSI - 22,7 MPA)</v>
          </cell>
          <cell r="E215">
            <v>0</v>
          </cell>
          <cell r="F215" t="str">
            <v>M3</v>
          </cell>
          <cell r="G215">
            <v>421316</v>
          </cell>
          <cell r="H215">
            <v>1.05</v>
          </cell>
          <cell r="I215">
            <v>442382</v>
          </cell>
          <cell r="J215">
            <v>0</v>
          </cell>
        </row>
        <row r="216">
          <cell r="A216">
            <v>0</v>
          </cell>
          <cell r="B216">
            <v>0</v>
          </cell>
          <cell r="C216">
            <v>0</v>
          </cell>
          <cell r="D216" t="str">
            <v>SUBTOTAL</v>
          </cell>
          <cell r="E216">
            <v>0</v>
          </cell>
          <cell r="F216">
            <v>0</v>
          </cell>
          <cell r="G216">
            <v>0</v>
          </cell>
          <cell r="H216">
            <v>0</v>
          </cell>
          <cell r="I216">
            <v>0</v>
          </cell>
          <cell r="J216">
            <v>495762</v>
          </cell>
        </row>
        <row r="217">
          <cell r="A217">
            <v>0</v>
          </cell>
          <cell r="B217">
            <v>0</v>
          </cell>
          <cell r="C217">
            <v>0</v>
          </cell>
          <cell r="D217" t="str">
            <v>MANO DE OBRA</v>
          </cell>
          <cell r="E217">
            <v>0</v>
          </cell>
          <cell r="F217">
            <v>0</v>
          </cell>
          <cell r="G217">
            <v>0</v>
          </cell>
          <cell r="H217">
            <v>0</v>
          </cell>
          <cell r="I217">
            <v>0</v>
          </cell>
          <cell r="J217">
            <v>0</v>
          </cell>
        </row>
        <row r="218">
          <cell r="A218">
            <v>0</v>
          </cell>
          <cell r="B218">
            <v>0</v>
          </cell>
          <cell r="C218">
            <v>0</v>
          </cell>
          <cell r="D218" t="str">
            <v>DESCRIPCION</v>
          </cell>
          <cell r="E218">
            <v>0</v>
          </cell>
          <cell r="F218" t="str">
            <v>UND</v>
          </cell>
          <cell r="G218" t="str">
            <v>Vr. Unitario</v>
          </cell>
          <cell r="H218" t="str">
            <v>Redndim.</v>
          </cell>
          <cell r="I218" t="str">
            <v>Vr Total</v>
          </cell>
          <cell r="J218">
            <v>0</v>
          </cell>
        </row>
        <row r="219">
          <cell r="A219" t="str">
            <v xml:space="preserve">1OF2AY       </v>
          </cell>
          <cell r="B219" t="str">
            <v>Mano de obra</v>
          </cell>
          <cell r="C219">
            <v>0</v>
          </cell>
          <cell r="D219" t="str">
            <v>MANO DE OBRA ALBAÑILERIA (2 AYUDANTES - 1 OFICIAL)</v>
          </cell>
          <cell r="E219">
            <v>0</v>
          </cell>
          <cell r="F219" t="str">
            <v>HR</v>
          </cell>
          <cell r="G219">
            <v>22848</v>
          </cell>
          <cell r="H219">
            <v>7.5</v>
          </cell>
          <cell r="I219">
            <v>171360</v>
          </cell>
          <cell r="J219">
            <v>0</v>
          </cell>
        </row>
        <row r="220">
          <cell r="A220">
            <v>0</v>
          </cell>
          <cell r="B220">
            <v>0</v>
          </cell>
          <cell r="C220">
            <v>0</v>
          </cell>
          <cell r="D220">
            <v>0</v>
          </cell>
          <cell r="E220">
            <v>0</v>
          </cell>
          <cell r="F220">
            <v>0</v>
          </cell>
          <cell r="G220">
            <v>0</v>
          </cell>
          <cell r="H220">
            <v>0</v>
          </cell>
          <cell r="I220">
            <v>0</v>
          </cell>
          <cell r="J220">
            <v>0</v>
          </cell>
        </row>
        <row r="221">
          <cell r="A221">
            <v>0</v>
          </cell>
          <cell r="B221">
            <v>0</v>
          </cell>
          <cell r="C221">
            <v>0</v>
          </cell>
          <cell r="D221">
            <v>0</v>
          </cell>
          <cell r="E221">
            <v>0</v>
          </cell>
          <cell r="F221">
            <v>0</v>
          </cell>
          <cell r="G221">
            <v>0</v>
          </cell>
          <cell r="H221">
            <v>0</v>
          </cell>
          <cell r="I221">
            <v>0</v>
          </cell>
          <cell r="J221">
            <v>0</v>
          </cell>
        </row>
        <row r="222">
          <cell r="A222">
            <v>0</v>
          </cell>
          <cell r="B222">
            <v>0</v>
          </cell>
          <cell r="C222">
            <v>0</v>
          </cell>
          <cell r="D222">
            <v>0</v>
          </cell>
          <cell r="E222">
            <v>0</v>
          </cell>
          <cell r="F222">
            <v>0</v>
          </cell>
          <cell r="G222">
            <v>0</v>
          </cell>
          <cell r="H222">
            <v>0</v>
          </cell>
          <cell r="I222">
            <v>0</v>
          </cell>
          <cell r="J222">
            <v>0</v>
          </cell>
        </row>
        <row r="223">
          <cell r="A223">
            <v>0</v>
          </cell>
          <cell r="B223">
            <v>0</v>
          </cell>
          <cell r="C223">
            <v>0</v>
          </cell>
          <cell r="D223" t="str">
            <v>SUBTOTAL</v>
          </cell>
          <cell r="E223">
            <v>0</v>
          </cell>
          <cell r="F223">
            <v>0</v>
          </cell>
          <cell r="G223">
            <v>0</v>
          </cell>
          <cell r="H223">
            <v>0</v>
          </cell>
          <cell r="I223">
            <v>0</v>
          </cell>
          <cell r="J223">
            <v>171360</v>
          </cell>
        </row>
        <row r="224">
          <cell r="A224">
            <v>0</v>
          </cell>
          <cell r="B224">
            <v>0</v>
          </cell>
          <cell r="C224">
            <v>0</v>
          </cell>
          <cell r="D224" t="str">
            <v>TRANSPORTE</v>
          </cell>
          <cell r="E224">
            <v>0</v>
          </cell>
          <cell r="F224">
            <v>0</v>
          </cell>
          <cell r="G224">
            <v>0</v>
          </cell>
          <cell r="H224">
            <v>0</v>
          </cell>
          <cell r="I224">
            <v>0</v>
          </cell>
          <cell r="J224">
            <v>0</v>
          </cell>
        </row>
        <row r="225">
          <cell r="A225">
            <v>0</v>
          </cell>
          <cell r="B225">
            <v>0</v>
          </cell>
          <cell r="C225">
            <v>0</v>
          </cell>
          <cell r="D225" t="str">
            <v>DESCRIPCION</v>
          </cell>
          <cell r="E225">
            <v>0</v>
          </cell>
          <cell r="F225" t="str">
            <v>UND</v>
          </cell>
          <cell r="G225" t="str">
            <v>Vr. Unitario</v>
          </cell>
          <cell r="H225" t="str">
            <v>Redndim.</v>
          </cell>
          <cell r="I225" t="str">
            <v>Vr Total</v>
          </cell>
          <cell r="J225">
            <v>0</v>
          </cell>
        </row>
        <row r="226">
          <cell r="A226">
            <v>0</v>
          </cell>
          <cell r="B226">
            <v>0</v>
          </cell>
          <cell r="C226">
            <v>0</v>
          </cell>
          <cell r="D226">
            <v>0</v>
          </cell>
          <cell r="E226">
            <v>0</v>
          </cell>
          <cell r="F226">
            <v>0</v>
          </cell>
          <cell r="G226">
            <v>0</v>
          </cell>
          <cell r="H226">
            <v>0</v>
          </cell>
          <cell r="I226">
            <v>0</v>
          </cell>
          <cell r="J226">
            <v>0</v>
          </cell>
        </row>
        <row r="227">
          <cell r="A227">
            <v>0</v>
          </cell>
          <cell r="B227">
            <v>0</v>
          </cell>
          <cell r="C227">
            <v>0</v>
          </cell>
          <cell r="D227">
            <v>0</v>
          </cell>
          <cell r="E227">
            <v>0</v>
          </cell>
          <cell r="F227">
            <v>0</v>
          </cell>
          <cell r="G227">
            <v>0</v>
          </cell>
          <cell r="H227">
            <v>0</v>
          </cell>
          <cell r="I227">
            <v>0</v>
          </cell>
          <cell r="J227">
            <v>0</v>
          </cell>
        </row>
        <row r="228">
          <cell r="A228">
            <v>0</v>
          </cell>
          <cell r="B228">
            <v>0</v>
          </cell>
          <cell r="C228">
            <v>0</v>
          </cell>
          <cell r="D228">
            <v>0</v>
          </cell>
          <cell r="E228">
            <v>0</v>
          </cell>
          <cell r="F228">
            <v>0</v>
          </cell>
          <cell r="G228">
            <v>0</v>
          </cell>
          <cell r="H228">
            <v>0</v>
          </cell>
          <cell r="I228">
            <v>0</v>
          </cell>
          <cell r="J228">
            <v>0</v>
          </cell>
        </row>
        <row r="229">
          <cell r="A229">
            <v>0</v>
          </cell>
          <cell r="B229">
            <v>0</v>
          </cell>
          <cell r="C229">
            <v>0</v>
          </cell>
          <cell r="D229">
            <v>0</v>
          </cell>
          <cell r="E229">
            <v>0</v>
          </cell>
          <cell r="F229">
            <v>0</v>
          </cell>
          <cell r="G229">
            <v>0</v>
          </cell>
          <cell r="H229">
            <v>0</v>
          </cell>
          <cell r="I229">
            <v>0</v>
          </cell>
          <cell r="J229">
            <v>0</v>
          </cell>
        </row>
        <row r="230">
          <cell r="A230">
            <v>0</v>
          </cell>
          <cell r="B230">
            <v>0</v>
          </cell>
          <cell r="C230">
            <v>0</v>
          </cell>
          <cell r="D230" t="str">
            <v>SUBTOTAL</v>
          </cell>
          <cell r="E230">
            <v>0</v>
          </cell>
          <cell r="F230">
            <v>0</v>
          </cell>
          <cell r="G230">
            <v>0</v>
          </cell>
          <cell r="H230">
            <v>0</v>
          </cell>
          <cell r="I230">
            <v>0</v>
          </cell>
          <cell r="J230">
            <v>0</v>
          </cell>
        </row>
        <row r="231">
          <cell r="A231">
            <v>0</v>
          </cell>
          <cell r="B231">
            <v>0</v>
          </cell>
          <cell r="C231">
            <v>0</v>
          </cell>
          <cell r="D231">
            <v>0</v>
          </cell>
          <cell r="E231">
            <v>0</v>
          </cell>
          <cell r="F231">
            <v>0</v>
          </cell>
          <cell r="G231">
            <v>0</v>
          </cell>
          <cell r="H231">
            <v>0</v>
          </cell>
          <cell r="I231">
            <v>0</v>
          </cell>
          <cell r="J231">
            <v>0</v>
          </cell>
        </row>
        <row r="232">
          <cell r="A232" t="str">
            <v>1.2.4</v>
          </cell>
          <cell r="B232">
            <v>0</v>
          </cell>
          <cell r="C232">
            <v>0</v>
          </cell>
          <cell r="D232" t="str">
            <v>TOTAL COSTO UNITARIO</v>
          </cell>
          <cell r="E232">
            <v>0</v>
          </cell>
          <cell r="F232">
            <v>0</v>
          </cell>
          <cell r="G232">
            <v>0</v>
          </cell>
          <cell r="H232">
            <v>0</v>
          </cell>
          <cell r="I232">
            <v>0</v>
          </cell>
          <cell r="J232">
            <v>669522</v>
          </cell>
        </row>
        <row r="233">
          <cell r="A233">
            <v>0</v>
          </cell>
          <cell r="B233">
            <v>0</v>
          </cell>
          <cell r="C233">
            <v>0</v>
          </cell>
          <cell r="D233">
            <v>0</v>
          </cell>
          <cell r="E233">
            <v>0</v>
          </cell>
          <cell r="F233">
            <v>0</v>
          </cell>
          <cell r="G233">
            <v>0</v>
          </cell>
          <cell r="H233">
            <v>0</v>
          </cell>
          <cell r="I233">
            <v>0</v>
          </cell>
          <cell r="J233">
            <v>0</v>
          </cell>
        </row>
        <row r="234">
          <cell r="A234">
            <v>0</v>
          </cell>
          <cell r="B234">
            <v>0</v>
          </cell>
          <cell r="C234">
            <v>0</v>
          </cell>
          <cell r="D234">
            <v>0</v>
          </cell>
          <cell r="E234">
            <v>0</v>
          </cell>
          <cell r="F234">
            <v>0</v>
          </cell>
          <cell r="G234">
            <v>0</v>
          </cell>
          <cell r="H234">
            <v>0</v>
          </cell>
          <cell r="I234">
            <v>0</v>
          </cell>
          <cell r="J234">
            <v>0</v>
          </cell>
        </row>
        <row r="235">
          <cell r="A235">
            <v>0</v>
          </cell>
          <cell r="B235">
            <v>0</v>
          </cell>
          <cell r="C235">
            <v>0</v>
          </cell>
          <cell r="D235">
            <v>0</v>
          </cell>
          <cell r="E235" t="str">
            <v>ADECUACION DE LAS INSTALACIONES DE LA INSTITUCION EDUCATIVA JESUS MARIA AGUIRRE CHARRY 
DEL MUNICIPIO DE AIPE, HUILA</v>
          </cell>
          <cell r="F235">
            <v>0</v>
          </cell>
          <cell r="G235">
            <v>0</v>
          </cell>
          <cell r="H235">
            <v>0</v>
          </cell>
          <cell r="I235">
            <v>0</v>
          </cell>
          <cell r="J235">
            <v>0</v>
          </cell>
        </row>
        <row r="236">
          <cell r="A236">
            <v>0</v>
          </cell>
          <cell r="B236">
            <v>0</v>
          </cell>
          <cell r="C236">
            <v>0</v>
          </cell>
          <cell r="D236">
            <v>0</v>
          </cell>
          <cell r="E236" t="str">
            <v>ANÁLISIS DE PRECIOS UNITARIOS      A.P.U.</v>
          </cell>
          <cell r="F236">
            <v>0</v>
          </cell>
          <cell r="G236">
            <v>0</v>
          </cell>
          <cell r="H236">
            <v>0</v>
          </cell>
          <cell r="I236">
            <v>0</v>
          </cell>
          <cell r="J236">
            <v>0</v>
          </cell>
        </row>
        <row r="237">
          <cell r="A237">
            <v>0</v>
          </cell>
          <cell r="B237">
            <v>0</v>
          </cell>
          <cell r="C237">
            <v>0</v>
          </cell>
          <cell r="D237">
            <v>0</v>
          </cell>
          <cell r="E237">
            <v>0</v>
          </cell>
          <cell r="F237">
            <v>0</v>
          </cell>
          <cell r="G237">
            <v>0</v>
          </cell>
          <cell r="H237">
            <v>0</v>
          </cell>
          <cell r="I237">
            <v>0</v>
          </cell>
          <cell r="J237">
            <v>0</v>
          </cell>
        </row>
        <row r="238">
          <cell r="A238">
            <v>0</v>
          </cell>
          <cell r="B238">
            <v>0</v>
          </cell>
          <cell r="C238">
            <v>0</v>
          </cell>
          <cell r="D238">
            <v>0</v>
          </cell>
          <cell r="E238">
            <v>0</v>
          </cell>
          <cell r="F238">
            <v>0</v>
          </cell>
          <cell r="G238">
            <v>0</v>
          </cell>
          <cell r="H238">
            <v>0</v>
          </cell>
          <cell r="I238">
            <v>0</v>
          </cell>
          <cell r="J238">
            <v>0</v>
          </cell>
        </row>
        <row r="239">
          <cell r="A239">
            <v>0</v>
          </cell>
          <cell r="B239">
            <v>0</v>
          </cell>
          <cell r="C239">
            <v>0</v>
          </cell>
          <cell r="D239" t="str">
            <v>CAPITULO</v>
          </cell>
          <cell r="E239" t="str">
            <v>ITEM</v>
          </cell>
          <cell r="F239" t="str">
            <v>DESCRIPCION</v>
          </cell>
          <cell r="G239">
            <v>0</v>
          </cell>
          <cell r="H239">
            <v>0</v>
          </cell>
          <cell r="I239">
            <v>0</v>
          </cell>
          <cell r="J239" t="str">
            <v>UNIDAD</v>
          </cell>
        </row>
        <row r="240">
          <cell r="B240" t="str">
            <v>Partida</v>
          </cell>
          <cell r="C240">
            <v>0</v>
          </cell>
          <cell r="D240">
            <v>1.2</v>
          </cell>
          <cell r="E240" t="str">
            <v>1.2.5</v>
          </cell>
          <cell r="F240" t="str">
            <v>CONCRETO POBRE DE LIMPIEZA E=0.05M</v>
          </cell>
          <cell r="G240">
            <v>0</v>
          </cell>
          <cell r="H240">
            <v>0</v>
          </cell>
          <cell r="I240">
            <v>0</v>
          </cell>
          <cell r="J240" t="str">
            <v>M2</v>
          </cell>
        </row>
        <row r="241">
          <cell r="A241">
            <v>0</v>
          </cell>
          <cell r="B241">
            <v>0</v>
          </cell>
          <cell r="C241">
            <v>0</v>
          </cell>
          <cell r="D241" t="str">
            <v>MAQUINARIA, HERRAMIENTA Y EQUIPO PUESTO EN OBRA</v>
          </cell>
          <cell r="E241">
            <v>0</v>
          </cell>
          <cell r="F241">
            <v>0</v>
          </cell>
          <cell r="G241">
            <v>0</v>
          </cell>
          <cell r="H241">
            <v>0</v>
          </cell>
          <cell r="I241">
            <v>0</v>
          </cell>
          <cell r="J241">
            <v>0</v>
          </cell>
        </row>
        <row r="242">
          <cell r="A242">
            <v>0</v>
          </cell>
          <cell r="B242">
            <v>0</v>
          </cell>
          <cell r="C242">
            <v>0</v>
          </cell>
          <cell r="D242" t="str">
            <v>DESCRIPCION</v>
          </cell>
          <cell r="E242">
            <v>0</v>
          </cell>
          <cell r="F242" t="str">
            <v>UND</v>
          </cell>
          <cell r="G242" t="str">
            <v>Vr. Unitario</v>
          </cell>
          <cell r="H242" t="str">
            <v>Redndim.</v>
          </cell>
          <cell r="I242" t="str">
            <v>Vr Total</v>
          </cell>
          <cell r="J242">
            <v>0</v>
          </cell>
        </row>
        <row r="243">
          <cell r="A243" t="str">
            <v xml:space="preserve">HM           </v>
          </cell>
          <cell r="B243" t="str">
            <v>Maquinaria</v>
          </cell>
          <cell r="C243">
            <v>0</v>
          </cell>
          <cell r="D243" t="str">
            <v>HERRAMIENTA MENOR</v>
          </cell>
          <cell r="E243">
            <v>0</v>
          </cell>
          <cell r="F243" t="str">
            <v>UND</v>
          </cell>
          <cell r="G243">
            <v>1300</v>
          </cell>
          <cell r="H243">
            <v>0.03</v>
          </cell>
          <cell r="I243">
            <v>39</v>
          </cell>
          <cell r="J243">
            <v>0</v>
          </cell>
        </row>
        <row r="244">
          <cell r="A244">
            <v>0</v>
          </cell>
          <cell r="B244">
            <v>0</v>
          </cell>
          <cell r="C244">
            <v>0</v>
          </cell>
          <cell r="D244">
            <v>0</v>
          </cell>
          <cell r="E244">
            <v>0</v>
          </cell>
          <cell r="F244">
            <v>0</v>
          </cell>
          <cell r="G244">
            <v>0</v>
          </cell>
          <cell r="H244">
            <v>0</v>
          </cell>
          <cell r="I244">
            <v>0</v>
          </cell>
          <cell r="J244">
            <v>0</v>
          </cell>
        </row>
        <row r="245">
          <cell r="A245">
            <v>0</v>
          </cell>
          <cell r="B245">
            <v>0</v>
          </cell>
          <cell r="C245">
            <v>0</v>
          </cell>
          <cell r="D245">
            <v>0</v>
          </cell>
          <cell r="E245">
            <v>0</v>
          </cell>
          <cell r="F245">
            <v>0</v>
          </cell>
          <cell r="G245">
            <v>0</v>
          </cell>
          <cell r="H245">
            <v>0</v>
          </cell>
          <cell r="I245">
            <v>0</v>
          </cell>
          <cell r="J245">
            <v>0</v>
          </cell>
        </row>
        <row r="246">
          <cell r="A246">
            <v>0</v>
          </cell>
          <cell r="B246">
            <v>0</v>
          </cell>
          <cell r="C246">
            <v>0</v>
          </cell>
          <cell r="D246">
            <v>0</v>
          </cell>
          <cell r="E246">
            <v>0</v>
          </cell>
          <cell r="F246">
            <v>0</v>
          </cell>
          <cell r="G246">
            <v>0</v>
          </cell>
          <cell r="H246">
            <v>0</v>
          </cell>
          <cell r="I246">
            <v>0</v>
          </cell>
          <cell r="J246">
            <v>0</v>
          </cell>
        </row>
        <row r="247">
          <cell r="A247">
            <v>0</v>
          </cell>
          <cell r="B247">
            <v>0</v>
          </cell>
          <cell r="C247">
            <v>0</v>
          </cell>
          <cell r="D247" t="str">
            <v>SUBTOTAL</v>
          </cell>
          <cell r="E247">
            <v>0</v>
          </cell>
          <cell r="F247">
            <v>0</v>
          </cell>
          <cell r="G247">
            <v>0</v>
          </cell>
          <cell r="H247">
            <v>0</v>
          </cell>
          <cell r="I247">
            <v>0</v>
          </cell>
          <cell r="J247">
            <v>39</v>
          </cell>
        </row>
        <row r="248">
          <cell r="A248">
            <v>0</v>
          </cell>
          <cell r="B248">
            <v>0</v>
          </cell>
          <cell r="C248">
            <v>0</v>
          </cell>
          <cell r="D248" t="str">
            <v>MATERIALES</v>
          </cell>
          <cell r="E248">
            <v>0</v>
          </cell>
          <cell r="F248">
            <v>0</v>
          </cell>
          <cell r="G248">
            <v>0</v>
          </cell>
          <cell r="H248">
            <v>0</v>
          </cell>
          <cell r="I248">
            <v>0</v>
          </cell>
          <cell r="J248">
            <v>0</v>
          </cell>
        </row>
        <row r="249">
          <cell r="A249">
            <v>0</v>
          </cell>
          <cell r="B249">
            <v>0</v>
          </cell>
          <cell r="C249">
            <v>0</v>
          </cell>
          <cell r="D249" t="str">
            <v>DESCRIPCION</v>
          </cell>
          <cell r="E249">
            <v>0</v>
          </cell>
          <cell r="F249" t="str">
            <v>UND</v>
          </cell>
          <cell r="G249" t="str">
            <v>Vr. Unitario</v>
          </cell>
          <cell r="H249" t="str">
            <v>Redndim.</v>
          </cell>
          <cell r="I249" t="str">
            <v>Vr Total</v>
          </cell>
          <cell r="J249">
            <v>0</v>
          </cell>
        </row>
        <row r="250">
          <cell r="A250" t="str">
            <v xml:space="preserve">CTO134       </v>
          </cell>
          <cell r="B250" t="str">
            <v>Material</v>
          </cell>
          <cell r="C250">
            <v>0</v>
          </cell>
          <cell r="D250" t="str">
            <v>CONCRETO 1:3:4 (2500 PSI 17.5MPA)</v>
          </cell>
          <cell r="E250">
            <v>0</v>
          </cell>
          <cell r="F250" t="str">
            <v>M3</v>
          </cell>
          <cell r="G250">
            <v>375868</v>
          </cell>
          <cell r="H250">
            <v>5.5E-2</v>
          </cell>
          <cell r="I250">
            <v>20673</v>
          </cell>
          <cell r="J250">
            <v>0</v>
          </cell>
        </row>
        <row r="251">
          <cell r="A251">
            <v>0</v>
          </cell>
          <cell r="B251">
            <v>0</v>
          </cell>
          <cell r="C251">
            <v>0</v>
          </cell>
          <cell r="D251">
            <v>0</v>
          </cell>
          <cell r="E251">
            <v>0</v>
          </cell>
          <cell r="F251">
            <v>0</v>
          </cell>
          <cell r="G251">
            <v>0</v>
          </cell>
          <cell r="H251">
            <v>0</v>
          </cell>
          <cell r="I251">
            <v>0</v>
          </cell>
          <cell r="J251">
            <v>0</v>
          </cell>
        </row>
        <row r="252">
          <cell r="A252">
            <v>0</v>
          </cell>
          <cell r="B252">
            <v>0</v>
          </cell>
          <cell r="C252">
            <v>0</v>
          </cell>
          <cell r="D252">
            <v>0</v>
          </cell>
          <cell r="E252">
            <v>0</v>
          </cell>
          <cell r="F252">
            <v>0</v>
          </cell>
          <cell r="G252">
            <v>0</v>
          </cell>
          <cell r="H252">
            <v>0</v>
          </cell>
          <cell r="I252">
            <v>0</v>
          </cell>
          <cell r="J252">
            <v>0</v>
          </cell>
        </row>
        <row r="253">
          <cell r="A253">
            <v>0</v>
          </cell>
          <cell r="B253">
            <v>0</v>
          </cell>
          <cell r="C253">
            <v>0</v>
          </cell>
          <cell r="D253">
            <v>0</v>
          </cell>
          <cell r="E253">
            <v>0</v>
          </cell>
          <cell r="F253">
            <v>0</v>
          </cell>
          <cell r="G253">
            <v>0</v>
          </cell>
          <cell r="H253">
            <v>0</v>
          </cell>
          <cell r="I253">
            <v>0</v>
          </cell>
          <cell r="J253">
            <v>0</v>
          </cell>
        </row>
        <row r="254">
          <cell r="A254">
            <v>0</v>
          </cell>
          <cell r="B254">
            <v>0</v>
          </cell>
          <cell r="C254">
            <v>0</v>
          </cell>
          <cell r="D254" t="str">
            <v>SUBTOTAL</v>
          </cell>
          <cell r="E254">
            <v>0</v>
          </cell>
          <cell r="F254">
            <v>0</v>
          </cell>
          <cell r="G254">
            <v>0</v>
          </cell>
          <cell r="H254">
            <v>0</v>
          </cell>
          <cell r="I254">
            <v>0</v>
          </cell>
          <cell r="J254">
            <v>20673</v>
          </cell>
        </row>
        <row r="255">
          <cell r="A255">
            <v>0</v>
          </cell>
          <cell r="B255">
            <v>0</v>
          </cell>
          <cell r="C255">
            <v>0</v>
          </cell>
          <cell r="D255" t="str">
            <v>MANO DE OBRA</v>
          </cell>
          <cell r="E255">
            <v>0</v>
          </cell>
          <cell r="F255">
            <v>0</v>
          </cell>
          <cell r="G255">
            <v>0</v>
          </cell>
          <cell r="H255">
            <v>0</v>
          </cell>
          <cell r="I255">
            <v>0</v>
          </cell>
          <cell r="J255">
            <v>0</v>
          </cell>
        </row>
        <row r="256">
          <cell r="A256">
            <v>0</v>
          </cell>
          <cell r="B256">
            <v>0</v>
          </cell>
          <cell r="C256">
            <v>0</v>
          </cell>
          <cell r="D256" t="str">
            <v>DESCRIPCION</v>
          </cell>
          <cell r="E256">
            <v>0</v>
          </cell>
          <cell r="F256" t="str">
            <v>UND</v>
          </cell>
          <cell r="G256" t="str">
            <v>Vr. Unitario</v>
          </cell>
          <cell r="H256" t="str">
            <v>Redndim.</v>
          </cell>
          <cell r="I256" t="str">
            <v>Vr Total</v>
          </cell>
          <cell r="J256">
            <v>0</v>
          </cell>
        </row>
        <row r="257">
          <cell r="A257" t="str">
            <v xml:space="preserve">1OF1AY       </v>
          </cell>
          <cell r="B257" t="str">
            <v>Mano de obra</v>
          </cell>
          <cell r="C257">
            <v>0</v>
          </cell>
          <cell r="D257" t="str">
            <v>MANO DE OBRA ALBAÑILERIA (1 OFICIAL - 1 AYUDANTE)</v>
          </cell>
          <cell r="E257">
            <v>0</v>
          </cell>
          <cell r="F257" t="str">
            <v>HR</v>
          </cell>
          <cell r="G257">
            <v>16784</v>
          </cell>
          <cell r="H257">
            <v>0.45</v>
          </cell>
          <cell r="I257">
            <v>7553</v>
          </cell>
          <cell r="J257">
            <v>0</v>
          </cell>
        </row>
        <row r="258">
          <cell r="A258">
            <v>0</v>
          </cell>
          <cell r="B258">
            <v>0</v>
          </cell>
          <cell r="C258">
            <v>0</v>
          </cell>
          <cell r="D258">
            <v>0</v>
          </cell>
          <cell r="E258">
            <v>0</v>
          </cell>
          <cell r="F258">
            <v>0</v>
          </cell>
          <cell r="G258">
            <v>0</v>
          </cell>
          <cell r="H258">
            <v>0</v>
          </cell>
          <cell r="I258">
            <v>0</v>
          </cell>
          <cell r="J258">
            <v>0</v>
          </cell>
        </row>
        <row r="259">
          <cell r="A259">
            <v>0</v>
          </cell>
          <cell r="B259">
            <v>0</v>
          </cell>
          <cell r="C259">
            <v>0</v>
          </cell>
          <cell r="D259">
            <v>0</v>
          </cell>
          <cell r="E259">
            <v>0</v>
          </cell>
          <cell r="F259">
            <v>0</v>
          </cell>
          <cell r="G259">
            <v>0</v>
          </cell>
          <cell r="H259">
            <v>0</v>
          </cell>
          <cell r="I259">
            <v>0</v>
          </cell>
          <cell r="J259">
            <v>0</v>
          </cell>
        </row>
        <row r="260">
          <cell r="A260">
            <v>0</v>
          </cell>
          <cell r="B260">
            <v>0</v>
          </cell>
          <cell r="C260">
            <v>0</v>
          </cell>
          <cell r="D260">
            <v>0</v>
          </cell>
          <cell r="E260">
            <v>0</v>
          </cell>
          <cell r="F260">
            <v>0</v>
          </cell>
          <cell r="G260">
            <v>0</v>
          </cell>
          <cell r="H260">
            <v>0</v>
          </cell>
          <cell r="I260">
            <v>0</v>
          </cell>
          <cell r="J260">
            <v>0</v>
          </cell>
        </row>
        <row r="261">
          <cell r="A261">
            <v>0</v>
          </cell>
          <cell r="B261">
            <v>0</v>
          </cell>
          <cell r="C261">
            <v>0</v>
          </cell>
          <cell r="D261" t="str">
            <v>SUBTOTAL</v>
          </cell>
          <cell r="E261">
            <v>0</v>
          </cell>
          <cell r="F261">
            <v>0</v>
          </cell>
          <cell r="G261">
            <v>0</v>
          </cell>
          <cell r="H261">
            <v>0</v>
          </cell>
          <cell r="I261">
            <v>0</v>
          </cell>
          <cell r="J261">
            <v>7553</v>
          </cell>
        </row>
        <row r="262">
          <cell r="A262">
            <v>0</v>
          </cell>
          <cell r="B262">
            <v>0</v>
          </cell>
          <cell r="C262">
            <v>0</v>
          </cell>
          <cell r="D262" t="str">
            <v>TRANSPORTE</v>
          </cell>
          <cell r="E262">
            <v>0</v>
          </cell>
          <cell r="F262">
            <v>0</v>
          </cell>
          <cell r="G262">
            <v>0</v>
          </cell>
          <cell r="H262">
            <v>0</v>
          </cell>
          <cell r="I262">
            <v>0</v>
          </cell>
          <cell r="J262">
            <v>0</v>
          </cell>
        </row>
        <row r="263">
          <cell r="A263">
            <v>0</v>
          </cell>
          <cell r="B263">
            <v>0</v>
          </cell>
          <cell r="C263">
            <v>0</v>
          </cell>
          <cell r="D263" t="str">
            <v>DESCRIPCION</v>
          </cell>
          <cell r="E263">
            <v>0</v>
          </cell>
          <cell r="F263" t="str">
            <v>UND</v>
          </cell>
          <cell r="G263" t="str">
            <v>Vr. Unitario</v>
          </cell>
          <cell r="H263" t="str">
            <v>Redndim.</v>
          </cell>
          <cell r="I263" t="str">
            <v>Vr Total</v>
          </cell>
          <cell r="J263">
            <v>0</v>
          </cell>
        </row>
        <row r="264">
          <cell r="A264">
            <v>0</v>
          </cell>
          <cell r="B264">
            <v>0</v>
          </cell>
          <cell r="C264">
            <v>0</v>
          </cell>
          <cell r="D264">
            <v>0</v>
          </cell>
          <cell r="E264">
            <v>0</v>
          </cell>
          <cell r="F264">
            <v>0</v>
          </cell>
          <cell r="G264">
            <v>0</v>
          </cell>
          <cell r="H264">
            <v>0</v>
          </cell>
          <cell r="I264">
            <v>0</v>
          </cell>
          <cell r="J264">
            <v>0</v>
          </cell>
        </row>
        <row r="265">
          <cell r="A265">
            <v>0</v>
          </cell>
          <cell r="B265">
            <v>0</v>
          </cell>
          <cell r="C265">
            <v>0</v>
          </cell>
          <cell r="D265">
            <v>0</v>
          </cell>
          <cell r="E265">
            <v>0</v>
          </cell>
          <cell r="F265">
            <v>0</v>
          </cell>
          <cell r="G265">
            <v>0</v>
          </cell>
          <cell r="H265">
            <v>0</v>
          </cell>
          <cell r="I265">
            <v>0</v>
          </cell>
          <cell r="J265">
            <v>0</v>
          </cell>
        </row>
        <row r="266">
          <cell r="A266">
            <v>0</v>
          </cell>
          <cell r="B266">
            <v>0</v>
          </cell>
          <cell r="C266">
            <v>0</v>
          </cell>
          <cell r="D266">
            <v>0</v>
          </cell>
          <cell r="E266">
            <v>0</v>
          </cell>
          <cell r="F266">
            <v>0</v>
          </cell>
          <cell r="G266">
            <v>0</v>
          </cell>
          <cell r="H266">
            <v>0</v>
          </cell>
          <cell r="I266">
            <v>0</v>
          </cell>
          <cell r="J266">
            <v>0</v>
          </cell>
        </row>
        <row r="267">
          <cell r="A267">
            <v>0</v>
          </cell>
          <cell r="B267">
            <v>0</v>
          </cell>
          <cell r="C267">
            <v>0</v>
          </cell>
          <cell r="D267">
            <v>0</v>
          </cell>
          <cell r="E267">
            <v>0</v>
          </cell>
          <cell r="F267">
            <v>0</v>
          </cell>
          <cell r="G267">
            <v>0</v>
          </cell>
          <cell r="H267">
            <v>0</v>
          </cell>
          <cell r="I267">
            <v>0</v>
          </cell>
          <cell r="J267">
            <v>0</v>
          </cell>
        </row>
        <row r="268">
          <cell r="A268">
            <v>0</v>
          </cell>
          <cell r="B268">
            <v>0</v>
          </cell>
          <cell r="C268">
            <v>0</v>
          </cell>
          <cell r="D268" t="str">
            <v>SUBTOTAL</v>
          </cell>
          <cell r="E268">
            <v>0</v>
          </cell>
          <cell r="F268">
            <v>0</v>
          </cell>
          <cell r="G268">
            <v>0</v>
          </cell>
          <cell r="H268">
            <v>0</v>
          </cell>
          <cell r="I268">
            <v>0</v>
          </cell>
          <cell r="J268">
            <v>0</v>
          </cell>
        </row>
        <row r="269">
          <cell r="A269">
            <v>0</v>
          </cell>
          <cell r="B269">
            <v>0</v>
          </cell>
          <cell r="C269">
            <v>0</v>
          </cell>
          <cell r="D269">
            <v>0</v>
          </cell>
          <cell r="E269">
            <v>0</v>
          </cell>
          <cell r="F269">
            <v>0</v>
          </cell>
          <cell r="G269">
            <v>0</v>
          </cell>
          <cell r="H269">
            <v>0</v>
          </cell>
          <cell r="I269">
            <v>0</v>
          </cell>
          <cell r="J269">
            <v>0</v>
          </cell>
        </row>
        <row r="270">
          <cell r="A270" t="str">
            <v>1.2.5</v>
          </cell>
          <cell r="B270">
            <v>0</v>
          </cell>
          <cell r="C270">
            <v>0</v>
          </cell>
          <cell r="D270" t="str">
            <v>TOTAL COSTO UNITARIO</v>
          </cell>
          <cell r="E270">
            <v>0</v>
          </cell>
          <cell r="F270">
            <v>0</v>
          </cell>
          <cell r="G270">
            <v>0</v>
          </cell>
          <cell r="H270">
            <v>0</v>
          </cell>
          <cell r="I270">
            <v>0</v>
          </cell>
          <cell r="J270">
            <v>28265</v>
          </cell>
        </row>
        <row r="271">
          <cell r="A271">
            <v>0</v>
          </cell>
          <cell r="B271">
            <v>0</v>
          </cell>
          <cell r="C271">
            <v>0</v>
          </cell>
          <cell r="D271">
            <v>0</v>
          </cell>
          <cell r="E271">
            <v>0</v>
          </cell>
          <cell r="F271">
            <v>0</v>
          </cell>
          <cell r="G271">
            <v>0</v>
          </cell>
          <cell r="H271">
            <v>0</v>
          </cell>
          <cell r="I271">
            <v>0</v>
          </cell>
          <cell r="J271">
            <v>0</v>
          </cell>
        </row>
        <row r="272">
          <cell r="A272">
            <v>0</v>
          </cell>
          <cell r="B272">
            <v>0</v>
          </cell>
          <cell r="C272">
            <v>0</v>
          </cell>
          <cell r="D272">
            <v>0</v>
          </cell>
          <cell r="E272">
            <v>0</v>
          </cell>
          <cell r="F272">
            <v>0</v>
          </cell>
          <cell r="G272">
            <v>0</v>
          </cell>
          <cell r="H272">
            <v>0</v>
          </cell>
          <cell r="I272">
            <v>0</v>
          </cell>
          <cell r="J272">
            <v>0</v>
          </cell>
        </row>
        <row r="273">
          <cell r="A273">
            <v>0</v>
          </cell>
          <cell r="B273">
            <v>0</v>
          </cell>
          <cell r="C273">
            <v>0</v>
          </cell>
          <cell r="D273">
            <v>0</v>
          </cell>
          <cell r="E273" t="str">
            <v>ADECUACION DE LAS INSTALACIONES DE LA INSTITUCION EDUCATIVA JESUS MARIA AGUIRRE CHARRY 
DEL MUNICIPIO DE AIPE, HUILA</v>
          </cell>
          <cell r="F273">
            <v>0</v>
          </cell>
          <cell r="G273">
            <v>0</v>
          </cell>
          <cell r="H273">
            <v>0</v>
          </cell>
          <cell r="I273">
            <v>0</v>
          </cell>
          <cell r="J273">
            <v>0</v>
          </cell>
        </row>
        <row r="274">
          <cell r="A274">
            <v>0</v>
          </cell>
          <cell r="B274">
            <v>0</v>
          </cell>
          <cell r="C274">
            <v>0</v>
          </cell>
          <cell r="D274">
            <v>0</v>
          </cell>
          <cell r="E274" t="str">
            <v>ANÁLISIS DE PRECIOS UNITARIOS      A.P.U.</v>
          </cell>
          <cell r="F274">
            <v>0</v>
          </cell>
          <cell r="G274">
            <v>0</v>
          </cell>
          <cell r="H274">
            <v>0</v>
          </cell>
          <cell r="I274">
            <v>0</v>
          </cell>
          <cell r="J274">
            <v>0</v>
          </cell>
        </row>
        <row r="275">
          <cell r="A275">
            <v>0</v>
          </cell>
          <cell r="B275">
            <v>0</v>
          </cell>
          <cell r="C275">
            <v>0</v>
          </cell>
          <cell r="D275">
            <v>0</v>
          </cell>
          <cell r="E275">
            <v>0</v>
          </cell>
          <cell r="F275">
            <v>0</v>
          </cell>
          <cell r="G275">
            <v>0</v>
          </cell>
          <cell r="H275">
            <v>0</v>
          </cell>
          <cell r="I275">
            <v>0</v>
          </cell>
          <cell r="J275">
            <v>0</v>
          </cell>
        </row>
        <row r="276">
          <cell r="A276">
            <v>0</v>
          </cell>
          <cell r="B276">
            <v>0</v>
          </cell>
          <cell r="C276">
            <v>0</v>
          </cell>
          <cell r="D276">
            <v>0</v>
          </cell>
          <cell r="E276">
            <v>0</v>
          </cell>
          <cell r="F276">
            <v>0</v>
          </cell>
          <cell r="G276">
            <v>0</v>
          </cell>
          <cell r="H276">
            <v>0</v>
          </cell>
          <cell r="I276">
            <v>0</v>
          </cell>
          <cell r="J276">
            <v>0</v>
          </cell>
        </row>
        <row r="277">
          <cell r="A277">
            <v>0</v>
          </cell>
          <cell r="B277">
            <v>0</v>
          </cell>
          <cell r="C277">
            <v>0</v>
          </cell>
          <cell r="D277" t="str">
            <v>CAPITULO</v>
          </cell>
          <cell r="E277" t="str">
            <v>ITEM</v>
          </cell>
          <cell r="F277" t="str">
            <v>DESCRIPCION</v>
          </cell>
          <cell r="G277">
            <v>0</v>
          </cell>
          <cell r="H277">
            <v>0</v>
          </cell>
          <cell r="I277">
            <v>0</v>
          </cell>
          <cell r="J277" t="str">
            <v>UNIDAD</v>
          </cell>
        </row>
        <row r="278">
          <cell r="B278" t="str">
            <v>Partida</v>
          </cell>
          <cell r="C278">
            <v>0</v>
          </cell>
          <cell r="D278">
            <v>1.2</v>
          </cell>
          <cell r="E278" t="str">
            <v>1.2.6</v>
          </cell>
          <cell r="F278" t="str">
            <v>RELLENO EN RECEBO MECANICAMENTE COMPACTADO</v>
          </cell>
          <cell r="G278">
            <v>0</v>
          </cell>
          <cell r="H278">
            <v>0</v>
          </cell>
          <cell r="I278">
            <v>0</v>
          </cell>
          <cell r="J278" t="str">
            <v>M3</v>
          </cell>
        </row>
        <row r="279">
          <cell r="A279">
            <v>0</v>
          </cell>
          <cell r="B279">
            <v>0</v>
          </cell>
          <cell r="C279">
            <v>0</v>
          </cell>
          <cell r="D279" t="str">
            <v>MAQUINARIA, HERRAMIENTA Y EQUIPO PUESTO EN OBRA</v>
          </cell>
          <cell r="E279">
            <v>0</v>
          </cell>
          <cell r="F279">
            <v>0</v>
          </cell>
          <cell r="G279">
            <v>0</v>
          </cell>
          <cell r="H279">
            <v>0</v>
          </cell>
          <cell r="I279">
            <v>0</v>
          </cell>
          <cell r="J279">
            <v>0</v>
          </cell>
        </row>
        <row r="280">
          <cell r="A280">
            <v>0</v>
          </cell>
          <cell r="B280">
            <v>0</v>
          </cell>
          <cell r="C280">
            <v>0</v>
          </cell>
          <cell r="D280" t="str">
            <v>DESCRIPCION</v>
          </cell>
          <cell r="E280">
            <v>0</v>
          </cell>
          <cell r="F280" t="str">
            <v>UND</v>
          </cell>
          <cell r="G280" t="str">
            <v>Vr. Unitario</v>
          </cell>
          <cell r="H280" t="str">
            <v>Redndim.</v>
          </cell>
          <cell r="I280" t="str">
            <v>Vr Total</v>
          </cell>
          <cell r="J280">
            <v>0</v>
          </cell>
        </row>
        <row r="281">
          <cell r="A281" t="str">
            <v xml:space="preserve">RANA         </v>
          </cell>
          <cell r="B281" t="str">
            <v>Maquinaria</v>
          </cell>
          <cell r="C281">
            <v>0</v>
          </cell>
          <cell r="D281" t="str">
            <v>VIBROCOMPACTADOR TIPO RANA (INCLUYE COMBUSTIBLE)</v>
          </cell>
          <cell r="E281">
            <v>0</v>
          </cell>
          <cell r="F281" t="str">
            <v>DIA</v>
          </cell>
          <cell r="G281">
            <v>61075</v>
          </cell>
          <cell r="H281">
            <v>0.09</v>
          </cell>
          <cell r="I281">
            <v>5497</v>
          </cell>
          <cell r="J281">
            <v>0</v>
          </cell>
        </row>
        <row r="282">
          <cell r="A282" t="str">
            <v xml:space="preserve">HM           </v>
          </cell>
          <cell r="B282" t="str">
            <v>Maquinaria</v>
          </cell>
          <cell r="C282">
            <v>0</v>
          </cell>
          <cell r="D282" t="str">
            <v>HERRAMIENTA MENOR</v>
          </cell>
          <cell r="E282">
            <v>0</v>
          </cell>
          <cell r="F282" t="str">
            <v>UND</v>
          </cell>
          <cell r="G282">
            <v>1300</v>
          </cell>
          <cell r="H282">
            <v>1.286</v>
          </cell>
          <cell r="I282">
            <v>1672</v>
          </cell>
          <cell r="J282">
            <v>0</v>
          </cell>
        </row>
        <row r="283">
          <cell r="A283">
            <v>0</v>
          </cell>
          <cell r="B283">
            <v>0</v>
          </cell>
          <cell r="C283">
            <v>0</v>
          </cell>
          <cell r="D283">
            <v>0</v>
          </cell>
          <cell r="E283">
            <v>0</v>
          </cell>
          <cell r="F283">
            <v>0</v>
          </cell>
          <cell r="G283">
            <v>0</v>
          </cell>
          <cell r="H283">
            <v>0</v>
          </cell>
          <cell r="I283">
            <v>0</v>
          </cell>
          <cell r="J283">
            <v>0</v>
          </cell>
        </row>
        <row r="284">
          <cell r="A284">
            <v>0</v>
          </cell>
          <cell r="B284">
            <v>0</v>
          </cell>
          <cell r="C284">
            <v>0</v>
          </cell>
          <cell r="D284">
            <v>0</v>
          </cell>
          <cell r="E284">
            <v>0</v>
          </cell>
          <cell r="F284">
            <v>0</v>
          </cell>
          <cell r="G284">
            <v>0</v>
          </cell>
          <cell r="H284">
            <v>0</v>
          </cell>
          <cell r="I284">
            <v>0</v>
          </cell>
          <cell r="J284">
            <v>0</v>
          </cell>
        </row>
        <row r="285">
          <cell r="A285">
            <v>0</v>
          </cell>
          <cell r="B285">
            <v>0</v>
          </cell>
          <cell r="C285">
            <v>0</v>
          </cell>
          <cell r="D285" t="str">
            <v>SUBTOTAL</v>
          </cell>
          <cell r="E285">
            <v>0</v>
          </cell>
          <cell r="F285">
            <v>0</v>
          </cell>
          <cell r="G285">
            <v>0</v>
          </cell>
          <cell r="H285">
            <v>0</v>
          </cell>
          <cell r="I285">
            <v>0</v>
          </cell>
          <cell r="J285">
            <v>7169</v>
          </cell>
        </row>
        <row r="286">
          <cell r="A286">
            <v>0</v>
          </cell>
          <cell r="B286">
            <v>0</v>
          </cell>
          <cell r="C286">
            <v>0</v>
          </cell>
          <cell r="D286" t="str">
            <v>MATERIALES</v>
          </cell>
          <cell r="E286">
            <v>0</v>
          </cell>
          <cell r="F286">
            <v>0</v>
          </cell>
          <cell r="G286">
            <v>0</v>
          </cell>
          <cell r="H286">
            <v>0</v>
          </cell>
          <cell r="I286">
            <v>0</v>
          </cell>
          <cell r="J286">
            <v>0</v>
          </cell>
        </row>
        <row r="287">
          <cell r="A287">
            <v>0</v>
          </cell>
          <cell r="B287">
            <v>0</v>
          </cell>
          <cell r="C287">
            <v>0</v>
          </cell>
          <cell r="D287" t="str">
            <v>DESCRIPCION</v>
          </cell>
          <cell r="E287">
            <v>0</v>
          </cell>
          <cell r="F287" t="str">
            <v>UND</v>
          </cell>
          <cell r="G287" t="str">
            <v>Vr. Unitario</v>
          </cell>
          <cell r="H287" t="str">
            <v>Redndim.</v>
          </cell>
          <cell r="I287" t="str">
            <v>Vr Total</v>
          </cell>
          <cell r="J287">
            <v>0</v>
          </cell>
        </row>
        <row r="288">
          <cell r="A288" t="str">
            <v xml:space="preserve">RECEBO       </v>
          </cell>
          <cell r="B288" t="str">
            <v>Material</v>
          </cell>
          <cell r="C288">
            <v>0</v>
          </cell>
          <cell r="D288" t="str">
            <v>RECEBO (SIN TRANSPORTE)</v>
          </cell>
          <cell r="E288">
            <v>0</v>
          </cell>
          <cell r="F288" t="str">
            <v>M3</v>
          </cell>
          <cell r="G288">
            <v>25000</v>
          </cell>
          <cell r="H288">
            <v>1.3</v>
          </cell>
          <cell r="I288">
            <v>32500</v>
          </cell>
          <cell r="J288">
            <v>0</v>
          </cell>
        </row>
        <row r="289">
          <cell r="A289" t="str">
            <v xml:space="preserve">AGUA         </v>
          </cell>
          <cell r="B289" t="str">
            <v>Material</v>
          </cell>
          <cell r="C289">
            <v>0</v>
          </cell>
          <cell r="D289" t="str">
            <v>AGUA</v>
          </cell>
          <cell r="E289">
            <v>0</v>
          </cell>
          <cell r="F289" t="str">
            <v>LT</v>
          </cell>
          <cell r="G289">
            <v>12</v>
          </cell>
          <cell r="H289">
            <v>75.25</v>
          </cell>
          <cell r="I289">
            <v>903</v>
          </cell>
          <cell r="J289">
            <v>0</v>
          </cell>
        </row>
        <row r="290">
          <cell r="A290">
            <v>0</v>
          </cell>
          <cell r="B290">
            <v>0</v>
          </cell>
          <cell r="C290">
            <v>0</v>
          </cell>
          <cell r="D290">
            <v>0</v>
          </cell>
          <cell r="E290">
            <v>0</v>
          </cell>
          <cell r="F290">
            <v>0</v>
          </cell>
          <cell r="G290">
            <v>0</v>
          </cell>
          <cell r="H290">
            <v>0</v>
          </cell>
          <cell r="I290">
            <v>0</v>
          </cell>
          <cell r="J290">
            <v>0</v>
          </cell>
        </row>
        <row r="291">
          <cell r="A291">
            <v>0</v>
          </cell>
          <cell r="B291">
            <v>0</v>
          </cell>
          <cell r="C291">
            <v>0</v>
          </cell>
          <cell r="D291">
            <v>0</v>
          </cell>
          <cell r="E291">
            <v>0</v>
          </cell>
          <cell r="F291">
            <v>0</v>
          </cell>
          <cell r="G291">
            <v>0</v>
          </cell>
          <cell r="H291">
            <v>0</v>
          </cell>
          <cell r="I291">
            <v>0</v>
          </cell>
          <cell r="J291">
            <v>0</v>
          </cell>
        </row>
        <row r="292">
          <cell r="A292">
            <v>0</v>
          </cell>
          <cell r="B292">
            <v>0</v>
          </cell>
          <cell r="C292">
            <v>0</v>
          </cell>
          <cell r="D292" t="str">
            <v>SUBTOTAL</v>
          </cell>
          <cell r="E292">
            <v>0</v>
          </cell>
          <cell r="F292">
            <v>0</v>
          </cell>
          <cell r="G292">
            <v>0</v>
          </cell>
          <cell r="H292">
            <v>0</v>
          </cell>
          <cell r="I292">
            <v>0</v>
          </cell>
          <cell r="J292">
            <v>33403</v>
          </cell>
        </row>
        <row r="293">
          <cell r="A293">
            <v>0</v>
          </cell>
          <cell r="B293">
            <v>0</v>
          </cell>
          <cell r="C293">
            <v>0</v>
          </cell>
          <cell r="D293" t="str">
            <v>MANO DE OBRA</v>
          </cell>
          <cell r="E293">
            <v>0</v>
          </cell>
          <cell r="F293">
            <v>0</v>
          </cell>
          <cell r="G293">
            <v>0</v>
          </cell>
          <cell r="H293">
            <v>0</v>
          </cell>
          <cell r="I293">
            <v>0</v>
          </cell>
          <cell r="J293">
            <v>0</v>
          </cell>
        </row>
        <row r="294">
          <cell r="A294">
            <v>0</v>
          </cell>
          <cell r="B294">
            <v>0</v>
          </cell>
          <cell r="C294">
            <v>0</v>
          </cell>
          <cell r="D294" t="str">
            <v>DESCRIPCION</v>
          </cell>
          <cell r="E294">
            <v>0</v>
          </cell>
          <cell r="F294" t="str">
            <v>UND</v>
          </cell>
          <cell r="G294" t="str">
            <v>Vr. Unitario</v>
          </cell>
          <cell r="H294" t="str">
            <v>Redndim.</v>
          </cell>
          <cell r="I294" t="str">
            <v>Vr Total</v>
          </cell>
          <cell r="J294">
            <v>0</v>
          </cell>
        </row>
        <row r="295">
          <cell r="A295" t="str">
            <v xml:space="preserve">AYA2         </v>
          </cell>
          <cell r="B295" t="str">
            <v>Mano de obra</v>
          </cell>
          <cell r="C295">
            <v>0</v>
          </cell>
          <cell r="D295" t="str">
            <v>MANO DE OBRA ALBAÑILERIA (2 AYUDANTES)</v>
          </cell>
          <cell r="E295">
            <v>0</v>
          </cell>
          <cell r="F295" t="str">
            <v>HR</v>
          </cell>
          <cell r="G295">
            <v>12128</v>
          </cell>
          <cell r="H295">
            <v>0.9</v>
          </cell>
          <cell r="I295">
            <v>10915</v>
          </cell>
          <cell r="J295">
            <v>0</v>
          </cell>
        </row>
        <row r="296">
          <cell r="A296">
            <v>0</v>
          </cell>
          <cell r="B296">
            <v>0</v>
          </cell>
          <cell r="C296">
            <v>0</v>
          </cell>
          <cell r="D296">
            <v>0</v>
          </cell>
          <cell r="E296">
            <v>0</v>
          </cell>
          <cell r="F296">
            <v>0</v>
          </cell>
          <cell r="G296">
            <v>0</v>
          </cell>
          <cell r="H296">
            <v>0</v>
          </cell>
          <cell r="I296">
            <v>0</v>
          </cell>
          <cell r="J296">
            <v>0</v>
          </cell>
        </row>
        <row r="297">
          <cell r="A297">
            <v>0</v>
          </cell>
          <cell r="B297">
            <v>0</v>
          </cell>
          <cell r="C297">
            <v>0</v>
          </cell>
          <cell r="D297">
            <v>0</v>
          </cell>
          <cell r="E297">
            <v>0</v>
          </cell>
          <cell r="F297">
            <v>0</v>
          </cell>
          <cell r="G297">
            <v>0</v>
          </cell>
          <cell r="H297">
            <v>0</v>
          </cell>
          <cell r="I297">
            <v>0</v>
          </cell>
          <cell r="J297">
            <v>0</v>
          </cell>
        </row>
        <row r="298">
          <cell r="A298">
            <v>0</v>
          </cell>
          <cell r="B298">
            <v>0</v>
          </cell>
          <cell r="C298">
            <v>0</v>
          </cell>
          <cell r="D298">
            <v>0</v>
          </cell>
          <cell r="E298">
            <v>0</v>
          </cell>
          <cell r="F298">
            <v>0</v>
          </cell>
          <cell r="G298">
            <v>0</v>
          </cell>
          <cell r="H298">
            <v>0</v>
          </cell>
          <cell r="I298">
            <v>0</v>
          </cell>
          <cell r="J298">
            <v>0</v>
          </cell>
        </row>
        <row r="299">
          <cell r="A299">
            <v>0</v>
          </cell>
          <cell r="B299">
            <v>0</v>
          </cell>
          <cell r="C299">
            <v>0</v>
          </cell>
          <cell r="D299" t="str">
            <v>SUBTOTAL</v>
          </cell>
          <cell r="E299">
            <v>0</v>
          </cell>
          <cell r="F299">
            <v>0</v>
          </cell>
          <cell r="G299">
            <v>0</v>
          </cell>
          <cell r="H299">
            <v>0</v>
          </cell>
          <cell r="I299">
            <v>0</v>
          </cell>
          <cell r="J299">
            <v>10915</v>
          </cell>
        </row>
        <row r="300">
          <cell r="A300">
            <v>0</v>
          </cell>
          <cell r="B300">
            <v>0</v>
          </cell>
          <cell r="C300">
            <v>0</v>
          </cell>
          <cell r="D300" t="str">
            <v>TRANSPORTE</v>
          </cell>
          <cell r="E300">
            <v>0</v>
          </cell>
          <cell r="F300">
            <v>0</v>
          </cell>
          <cell r="G300">
            <v>0</v>
          </cell>
          <cell r="H300">
            <v>0</v>
          </cell>
          <cell r="I300">
            <v>0</v>
          </cell>
          <cell r="J300">
            <v>0</v>
          </cell>
        </row>
        <row r="301">
          <cell r="A301">
            <v>0</v>
          </cell>
          <cell r="B301">
            <v>0</v>
          </cell>
          <cell r="C301">
            <v>0</v>
          </cell>
          <cell r="D301" t="str">
            <v>DESCRIPCION</v>
          </cell>
          <cell r="E301">
            <v>0</v>
          </cell>
          <cell r="F301" t="str">
            <v>UND</v>
          </cell>
          <cell r="G301" t="str">
            <v>Vr. Unitario</v>
          </cell>
          <cell r="H301" t="str">
            <v>Redndim.</v>
          </cell>
          <cell r="I301" t="str">
            <v>Vr Total</v>
          </cell>
          <cell r="J301">
            <v>0</v>
          </cell>
        </row>
        <row r="302">
          <cell r="A302" t="str">
            <v xml:space="preserve">TRECEBO      </v>
          </cell>
          <cell r="B302" t="str">
            <v>Otros</v>
          </cell>
          <cell r="C302">
            <v>0</v>
          </cell>
          <cell r="D302" t="str">
            <v>TRANSPORTE RECEBO</v>
          </cell>
          <cell r="E302">
            <v>0</v>
          </cell>
          <cell r="F302" t="str">
            <v>M3</v>
          </cell>
          <cell r="G302">
            <v>40000</v>
          </cell>
          <cell r="H302">
            <v>1.3</v>
          </cell>
          <cell r="I302">
            <v>52000</v>
          </cell>
          <cell r="J302">
            <v>0</v>
          </cell>
        </row>
        <row r="303">
          <cell r="A303">
            <v>0</v>
          </cell>
          <cell r="B303">
            <v>0</v>
          </cell>
          <cell r="C303">
            <v>0</v>
          </cell>
          <cell r="D303">
            <v>0</v>
          </cell>
          <cell r="E303">
            <v>0</v>
          </cell>
          <cell r="F303">
            <v>0</v>
          </cell>
          <cell r="G303">
            <v>0</v>
          </cell>
          <cell r="H303">
            <v>0</v>
          </cell>
          <cell r="I303">
            <v>0</v>
          </cell>
          <cell r="J303">
            <v>0</v>
          </cell>
        </row>
        <row r="304">
          <cell r="A304">
            <v>0</v>
          </cell>
          <cell r="B304">
            <v>0</v>
          </cell>
          <cell r="C304">
            <v>0</v>
          </cell>
          <cell r="D304">
            <v>0</v>
          </cell>
          <cell r="E304">
            <v>0</v>
          </cell>
          <cell r="F304">
            <v>0</v>
          </cell>
          <cell r="G304">
            <v>0</v>
          </cell>
          <cell r="H304">
            <v>0</v>
          </cell>
          <cell r="I304">
            <v>0</v>
          </cell>
          <cell r="J304">
            <v>0</v>
          </cell>
        </row>
        <row r="305">
          <cell r="A305">
            <v>0</v>
          </cell>
          <cell r="B305">
            <v>0</v>
          </cell>
          <cell r="C305">
            <v>0</v>
          </cell>
          <cell r="D305">
            <v>0</v>
          </cell>
          <cell r="E305">
            <v>0</v>
          </cell>
          <cell r="F305">
            <v>0</v>
          </cell>
          <cell r="G305">
            <v>0</v>
          </cell>
          <cell r="H305">
            <v>0</v>
          </cell>
          <cell r="I305">
            <v>0</v>
          </cell>
          <cell r="J305">
            <v>0</v>
          </cell>
        </row>
        <row r="306">
          <cell r="A306">
            <v>0</v>
          </cell>
          <cell r="B306">
            <v>0</v>
          </cell>
          <cell r="C306">
            <v>0</v>
          </cell>
          <cell r="D306" t="str">
            <v>SUBTOTAL</v>
          </cell>
          <cell r="E306">
            <v>0</v>
          </cell>
          <cell r="F306">
            <v>0</v>
          </cell>
          <cell r="G306">
            <v>0</v>
          </cell>
          <cell r="H306">
            <v>0</v>
          </cell>
          <cell r="I306">
            <v>0</v>
          </cell>
          <cell r="J306">
            <v>52000</v>
          </cell>
        </row>
        <row r="307">
          <cell r="A307">
            <v>0</v>
          </cell>
          <cell r="B307">
            <v>0</v>
          </cell>
          <cell r="C307">
            <v>0</v>
          </cell>
          <cell r="D307">
            <v>0</v>
          </cell>
          <cell r="E307">
            <v>0</v>
          </cell>
          <cell r="F307">
            <v>0</v>
          </cell>
          <cell r="G307">
            <v>0</v>
          </cell>
          <cell r="H307">
            <v>0</v>
          </cell>
          <cell r="I307">
            <v>0</v>
          </cell>
          <cell r="J307">
            <v>0</v>
          </cell>
        </row>
        <row r="308">
          <cell r="A308" t="str">
            <v>1.2.6</v>
          </cell>
          <cell r="B308">
            <v>0</v>
          </cell>
          <cell r="C308">
            <v>0</v>
          </cell>
          <cell r="D308" t="str">
            <v>TOTAL COSTO UNITARIO</v>
          </cell>
          <cell r="E308">
            <v>0</v>
          </cell>
          <cell r="F308">
            <v>0</v>
          </cell>
          <cell r="G308">
            <v>0</v>
          </cell>
          <cell r="H308">
            <v>0</v>
          </cell>
          <cell r="I308">
            <v>0</v>
          </cell>
          <cell r="J308">
            <v>103487</v>
          </cell>
        </row>
        <row r="309">
          <cell r="A309">
            <v>0</v>
          </cell>
          <cell r="B309">
            <v>0</v>
          </cell>
          <cell r="C309">
            <v>0</v>
          </cell>
          <cell r="E309">
            <v>0</v>
          </cell>
          <cell r="F309">
            <v>0</v>
          </cell>
          <cell r="H309">
            <v>0</v>
          </cell>
          <cell r="I309">
            <v>0</v>
          </cell>
        </row>
        <row r="310">
          <cell r="A310">
            <v>0</v>
          </cell>
          <cell r="B310">
            <v>0</v>
          </cell>
          <cell r="C310">
            <v>0</v>
          </cell>
          <cell r="D310">
            <v>0</v>
          </cell>
          <cell r="E310">
            <v>0</v>
          </cell>
          <cell r="F310">
            <v>0</v>
          </cell>
          <cell r="G310">
            <v>0</v>
          </cell>
          <cell r="H310">
            <v>0</v>
          </cell>
          <cell r="I310">
            <v>0</v>
          </cell>
        </row>
        <row r="311">
          <cell r="A311">
            <v>0</v>
          </cell>
          <cell r="B311">
            <v>0</v>
          </cell>
          <cell r="C311">
            <v>0</v>
          </cell>
          <cell r="D311">
            <v>0</v>
          </cell>
          <cell r="E311" t="str">
            <v>ADECUACION DE LAS INSTALACIONES DE LA INSTITUCION EDUCATIVA JESUS MARIA AGUIRRE CHARRY 
DEL MUNICIPIO DE AIPE, HUILA</v>
          </cell>
          <cell r="F311">
            <v>0</v>
          </cell>
          <cell r="G311">
            <v>0</v>
          </cell>
          <cell r="H311">
            <v>0</v>
          </cell>
          <cell r="I311">
            <v>0</v>
          </cell>
          <cell r="J311">
            <v>0</v>
          </cell>
        </row>
        <row r="312">
          <cell r="A312">
            <v>0</v>
          </cell>
          <cell r="B312">
            <v>0</v>
          </cell>
          <cell r="C312">
            <v>0</v>
          </cell>
          <cell r="D312">
            <v>0</v>
          </cell>
          <cell r="E312" t="str">
            <v>ANÁLISIS DE PRECIOS UNITARIOS      A.P.U.</v>
          </cell>
          <cell r="F312">
            <v>0</v>
          </cell>
          <cell r="G312">
            <v>0</v>
          </cell>
          <cell r="H312">
            <v>0</v>
          </cell>
          <cell r="I312">
            <v>0</v>
          </cell>
          <cell r="J312">
            <v>0</v>
          </cell>
        </row>
        <row r="313">
          <cell r="A313">
            <v>0</v>
          </cell>
          <cell r="B313">
            <v>0</v>
          </cell>
          <cell r="C313">
            <v>0</v>
          </cell>
          <cell r="D313">
            <v>0</v>
          </cell>
          <cell r="E313">
            <v>0</v>
          </cell>
          <cell r="F313">
            <v>0</v>
          </cell>
          <cell r="G313">
            <v>0</v>
          </cell>
          <cell r="H313">
            <v>0</v>
          </cell>
          <cell r="I313">
            <v>0</v>
          </cell>
          <cell r="J313">
            <v>0</v>
          </cell>
        </row>
        <row r="314">
          <cell r="A314">
            <v>0</v>
          </cell>
          <cell r="B314">
            <v>0</v>
          </cell>
          <cell r="C314">
            <v>0</v>
          </cell>
          <cell r="D314">
            <v>0</v>
          </cell>
          <cell r="E314">
            <v>0</v>
          </cell>
          <cell r="F314">
            <v>0</v>
          </cell>
          <cell r="G314">
            <v>0</v>
          </cell>
          <cell r="H314">
            <v>0</v>
          </cell>
          <cell r="I314">
            <v>0</v>
          </cell>
          <cell r="J314">
            <v>0</v>
          </cell>
        </row>
        <row r="315">
          <cell r="A315">
            <v>0</v>
          </cell>
          <cell r="B315">
            <v>0</v>
          </cell>
          <cell r="C315">
            <v>0</v>
          </cell>
          <cell r="D315" t="str">
            <v>CAPITULO</v>
          </cell>
          <cell r="E315" t="str">
            <v>ITEM</v>
          </cell>
          <cell r="F315" t="str">
            <v>DESCRIPCION</v>
          </cell>
          <cell r="G315">
            <v>0</v>
          </cell>
          <cell r="H315">
            <v>0</v>
          </cell>
          <cell r="I315">
            <v>0</v>
          </cell>
          <cell r="J315" t="str">
            <v>UNIDAD</v>
          </cell>
        </row>
        <row r="316">
          <cell r="B316" t="str">
            <v>Partida</v>
          </cell>
          <cell r="C316">
            <v>0</v>
          </cell>
          <cell r="D316">
            <v>1.2</v>
          </cell>
          <cell r="E316" t="str">
            <v>1.2.7</v>
          </cell>
          <cell r="F316" t="str">
            <v xml:space="preserve">ACERO DE REFUERZO DE 60.000 PSI  </v>
          </cell>
          <cell r="G316">
            <v>0</v>
          </cell>
          <cell r="H316">
            <v>0</v>
          </cell>
          <cell r="I316">
            <v>0</v>
          </cell>
          <cell r="J316" t="str">
            <v>KG</v>
          </cell>
        </row>
        <row r="317">
          <cell r="A317">
            <v>0</v>
          </cell>
          <cell r="B317">
            <v>0</v>
          </cell>
          <cell r="C317">
            <v>0</v>
          </cell>
          <cell r="D317" t="str">
            <v>MAQUINARIA, HERRAMIENTA Y EQUIPO PUESTO EN OBRA</v>
          </cell>
          <cell r="E317">
            <v>0</v>
          </cell>
          <cell r="F317">
            <v>0</v>
          </cell>
          <cell r="G317">
            <v>0</v>
          </cell>
          <cell r="H317">
            <v>0</v>
          </cell>
          <cell r="I317">
            <v>0</v>
          </cell>
          <cell r="J317">
            <v>0</v>
          </cell>
        </row>
        <row r="318">
          <cell r="A318">
            <v>0</v>
          </cell>
          <cell r="B318">
            <v>0</v>
          </cell>
          <cell r="C318">
            <v>0</v>
          </cell>
          <cell r="D318" t="str">
            <v>DESCRIPCION</v>
          </cell>
          <cell r="E318">
            <v>0</v>
          </cell>
          <cell r="F318" t="str">
            <v>UND</v>
          </cell>
          <cell r="G318" t="str">
            <v>Vr. Unitario</v>
          </cell>
          <cell r="H318" t="str">
            <v>Redndim.</v>
          </cell>
          <cell r="I318" t="str">
            <v>Vr Total</v>
          </cell>
          <cell r="J318">
            <v>0</v>
          </cell>
        </row>
        <row r="319">
          <cell r="A319" t="str">
            <v xml:space="preserve">HM           </v>
          </cell>
          <cell r="B319" t="str">
            <v>Maquinaria</v>
          </cell>
          <cell r="C319">
            <v>0</v>
          </cell>
          <cell r="D319" t="str">
            <v>HERRAMIENTA MENOR</v>
          </cell>
          <cell r="E319">
            <v>0</v>
          </cell>
          <cell r="F319" t="str">
            <v>UND</v>
          </cell>
          <cell r="G319">
            <v>1300</v>
          </cell>
          <cell r="H319">
            <v>0.03</v>
          </cell>
          <cell r="I319">
            <v>39</v>
          </cell>
          <cell r="J319">
            <v>0</v>
          </cell>
        </row>
        <row r="320">
          <cell r="A320">
            <v>0</v>
          </cell>
          <cell r="B320">
            <v>0</v>
          </cell>
          <cell r="C320">
            <v>0</v>
          </cell>
          <cell r="D320">
            <v>0</v>
          </cell>
          <cell r="E320">
            <v>0</v>
          </cell>
          <cell r="F320">
            <v>0</v>
          </cell>
          <cell r="G320">
            <v>0</v>
          </cell>
          <cell r="H320">
            <v>0</v>
          </cell>
          <cell r="I320">
            <v>0</v>
          </cell>
          <cell r="J320">
            <v>0</v>
          </cell>
        </row>
        <row r="321">
          <cell r="A321">
            <v>0</v>
          </cell>
          <cell r="B321">
            <v>0</v>
          </cell>
          <cell r="C321">
            <v>0</v>
          </cell>
          <cell r="D321">
            <v>0</v>
          </cell>
          <cell r="E321">
            <v>0</v>
          </cell>
          <cell r="F321">
            <v>0</v>
          </cell>
          <cell r="G321">
            <v>0</v>
          </cell>
          <cell r="H321">
            <v>0</v>
          </cell>
          <cell r="I321">
            <v>0</v>
          </cell>
          <cell r="J321">
            <v>0</v>
          </cell>
        </row>
        <row r="322">
          <cell r="A322">
            <v>0</v>
          </cell>
          <cell r="B322">
            <v>0</v>
          </cell>
          <cell r="C322">
            <v>0</v>
          </cell>
          <cell r="D322">
            <v>0</v>
          </cell>
          <cell r="E322">
            <v>0</v>
          </cell>
          <cell r="F322">
            <v>0</v>
          </cell>
          <cell r="G322">
            <v>0</v>
          </cell>
          <cell r="H322">
            <v>0</v>
          </cell>
          <cell r="I322">
            <v>0</v>
          </cell>
          <cell r="J322">
            <v>0</v>
          </cell>
        </row>
        <row r="323">
          <cell r="A323">
            <v>0</v>
          </cell>
          <cell r="B323">
            <v>0</v>
          </cell>
          <cell r="C323">
            <v>0</v>
          </cell>
          <cell r="D323" t="str">
            <v>SUBTOTAL</v>
          </cell>
          <cell r="E323">
            <v>0</v>
          </cell>
          <cell r="F323">
            <v>0</v>
          </cell>
          <cell r="G323">
            <v>0</v>
          </cell>
          <cell r="H323">
            <v>0</v>
          </cell>
          <cell r="I323">
            <v>0</v>
          </cell>
          <cell r="J323">
            <v>39</v>
          </cell>
        </row>
        <row r="324">
          <cell r="A324">
            <v>0</v>
          </cell>
          <cell r="B324">
            <v>0</v>
          </cell>
          <cell r="C324">
            <v>0</v>
          </cell>
          <cell r="D324" t="str">
            <v>MATERIALES</v>
          </cell>
          <cell r="E324">
            <v>0</v>
          </cell>
          <cell r="F324">
            <v>0</v>
          </cell>
          <cell r="G324">
            <v>0</v>
          </cell>
          <cell r="H324">
            <v>0</v>
          </cell>
          <cell r="I324">
            <v>0</v>
          </cell>
          <cell r="J324">
            <v>0</v>
          </cell>
        </row>
        <row r="325">
          <cell r="A325">
            <v>0</v>
          </cell>
          <cell r="B325">
            <v>0</v>
          </cell>
          <cell r="C325">
            <v>0</v>
          </cell>
          <cell r="D325" t="str">
            <v>DESCRIPCION</v>
          </cell>
          <cell r="E325">
            <v>0</v>
          </cell>
          <cell r="F325" t="str">
            <v>UND</v>
          </cell>
          <cell r="G325" t="str">
            <v>Vr. Unitario</v>
          </cell>
          <cell r="H325" t="str">
            <v>Redndim.</v>
          </cell>
          <cell r="I325" t="str">
            <v>Vr Total</v>
          </cell>
          <cell r="J325">
            <v>0</v>
          </cell>
        </row>
        <row r="326">
          <cell r="A326" t="str">
            <v xml:space="preserve">ACERO        </v>
          </cell>
          <cell r="B326" t="str">
            <v>Material</v>
          </cell>
          <cell r="C326">
            <v>0</v>
          </cell>
          <cell r="D326" t="str">
            <v>ACERO DE REFUERZO 60000 PSI INCLUYE TRANSPORTE</v>
          </cell>
          <cell r="E326">
            <v>0</v>
          </cell>
          <cell r="F326" t="str">
            <v>KG</v>
          </cell>
          <cell r="G326">
            <v>2850</v>
          </cell>
          <cell r="H326">
            <v>1.05</v>
          </cell>
          <cell r="I326">
            <v>2993</v>
          </cell>
          <cell r="J326">
            <v>0</v>
          </cell>
        </row>
        <row r="327">
          <cell r="A327" t="str">
            <v>ALAMBRENEGRO1</v>
          </cell>
          <cell r="B327" t="str">
            <v>Material</v>
          </cell>
          <cell r="C327">
            <v>0</v>
          </cell>
          <cell r="D327" t="str">
            <v>ALAMBRE NEGRO No. 18</v>
          </cell>
          <cell r="E327">
            <v>0</v>
          </cell>
          <cell r="F327" t="str">
            <v>KG</v>
          </cell>
          <cell r="G327">
            <v>3950</v>
          </cell>
          <cell r="H327">
            <v>0.05</v>
          </cell>
          <cell r="I327">
            <v>198</v>
          </cell>
          <cell r="J327">
            <v>0</v>
          </cell>
        </row>
        <row r="328">
          <cell r="A328" t="str">
            <v xml:space="preserve">SEGUETA      </v>
          </cell>
          <cell r="B328" t="str">
            <v>Material</v>
          </cell>
          <cell r="C328">
            <v>0</v>
          </cell>
          <cell r="D328" t="str">
            <v>SEGUETA SIN MARCO</v>
          </cell>
          <cell r="E328">
            <v>0</v>
          </cell>
          <cell r="F328" t="str">
            <v>UN</v>
          </cell>
          <cell r="G328">
            <v>3700</v>
          </cell>
          <cell r="H328">
            <v>0.04</v>
          </cell>
          <cell r="I328">
            <v>148</v>
          </cell>
          <cell r="J328">
            <v>0</v>
          </cell>
        </row>
        <row r="329">
          <cell r="A329">
            <v>0</v>
          </cell>
          <cell r="B329">
            <v>0</v>
          </cell>
          <cell r="C329">
            <v>0</v>
          </cell>
          <cell r="D329">
            <v>0</v>
          </cell>
          <cell r="E329">
            <v>0</v>
          </cell>
          <cell r="F329">
            <v>0</v>
          </cell>
          <cell r="G329">
            <v>0</v>
          </cell>
          <cell r="H329">
            <v>0</v>
          </cell>
          <cell r="I329">
            <v>0</v>
          </cell>
          <cell r="J329">
            <v>0</v>
          </cell>
        </row>
        <row r="330">
          <cell r="A330">
            <v>0</v>
          </cell>
          <cell r="B330">
            <v>0</v>
          </cell>
          <cell r="C330">
            <v>0</v>
          </cell>
          <cell r="D330" t="str">
            <v>SUBTOTAL</v>
          </cell>
          <cell r="E330">
            <v>0</v>
          </cell>
          <cell r="F330">
            <v>0</v>
          </cell>
          <cell r="G330">
            <v>0</v>
          </cell>
          <cell r="H330">
            <v>0</v>
          </cell>
          <cell r="I330">
            <v>0</v>
          </cell>
          <cell r="J330">
            <v>3339</v>
          </cell>
        </row>
        <row r="331">
          <cell r="A331">
            <v>0</v>
          </cell>
          <cell r="B331">
            <v>0</v>
          </cell>
          <cell r="C331">
            <v>0</v>
          </cell>
          <cell r="D331" t="str">
            <v>MANO DE OBRA</v>
          </cell>
          <cell r="E331">
            <v>0</v>
          </cell>
          <cell r="F331">
            <v>0</v>
          </cell>
          <cell r="G331">
            <v>0</v>
          </cell>
          <cell r="H331">
            <v>0</v>
          </cell>
          <cell r="I331">
            <v>0</v>
          </cell>
          <cell r="J331">
            <v>0</v>
          </cell>
        </row>
        <row r="332">
          <cell r="A332">
            <v>0</v>
          </cell>
          <cell r="B332">
            <v>0</v>
          </cell>
          <cell r="C332">
            <v>0</v>
          </cell>
          <cell r="D332" t="str">
            <v>DESCRIPCION</v>
          </cell>
          <cell r="E332">
            <v>0</v>
          </cell>
          <cell r="F332" t="str">
            <v>UND</v>
          </cell>
          <cell r="G332" t="str">
            <v>Vr. Unitario</v>
          </cell>
          <cell r="H332" t="str">
            <v>Redndim.</v>
          </cell>
          <cell r="I332" t="str">
            <v>Vr Total</v>
          </cell>
          <cell r="J332">
            <v>0</v>
          </cell>
        </row>
        <row r="333">
          <cell r="A333" t="str">
            <v xml:space="preserve">1OF1AY       </v>
          </cell>
          <cell r="B333" t="str">
            <v>Mano de obra</v>
          </cell>
          <cell r="C333">
            <v>0</v>
          </cell>
          <cell r="D333" t="str">
            <v>MANO DE OBRA ALBAÑILERIA (1 OFICIAL - 1 AYUDANTE)</v>
          </cell>
          <cell r="E333">
            <v>0</v>
          </cell>
          <cell r="F333" t="str">
            <v>HR</v>
          </cell>
          <cell r="G333">
            <v>16784</v>
          </cell>
          <cell r="H333">
            <v>0.06</v>
          </cell>
          <cell r="I333">
            <v>1007</v>
          </cell>
          <cell r="J333">
            <v>0</v>
          </cell>
        </row>
        <row r="334">
          <cell r="A334">
            <v>0</v>
          </cell>
          <cell r="B334">
            <v>0</v>
          </cell>
          <cell r="C334">
            <v>0</v>
          </cell>
          <cell r="D334">
            <v>0</v>
          </cell>
          <cell r="E334">
            <v>0</v>
          </cell>
          <cell r="F334">
            <v>0</v>
          </cell>
          <cell r="G334">
            <v>0</v>
          </cell>
          <cell r="H334">
            <v>0</v>
          </cell>
          <cell r="I334">
            <v>0</v>
          </cell>
          <cell r="J334">
            <v>0</v>
          </cell>
        </row>
        <row r="335">
          <cell r="A335">
            <v>0</v>
          </cell>
          <cell r="B335">
            <v>0</v>
          </cell>
          <cell r="C335">
            <v>0</v>
          </cell>
          <cell r="D335">
            <v>0</v>
          </cell>
          <cell r="E335">
            <v>0</v>
          </cell>
          <cell r="F335">
            <v>0</v>
          </cell>
          <cell r="G335">
            <v>0</v>
          </cell>
          <cell r="H335">
            <v>0</v>
          </cell>
          <cell r="I335">
            <v>0</v>
          </cell>
          <cell r="J335">
            <v>0</v>
          </cell>
        </row>
        <row r="336">
          <cell r="A336">
            <v>0</v>
          </cell>
          <cell r="B336">
            <v>0</v>
          </cell>
          <cell r="C336">
            <v>0</v>
          </cell>
          <cell r="D336">
            <v>0</v>
          </cell>
          <cell r="E336">
            <v>0</v>
          </cell>
          <cell r="F336">
            <v>0</v>
          </cell>
          <cell r="G336">
            <v>0</v>
          </cell>
          <cell r="H336">
            <v>0</v>
          </cell>
          <cell r="I336">
            <v>0</v>
          </cell>
          <cell r="J336">
            <v>0</v>
          </cell>
        </row>
        <row r="337">
          <cell r="A337">
            <v>0</v>
          </cell>
          <cell r="B337">
            <v>0</v>
          </cell>
          <cell r="C337">
            <v>0</v>
          </cell>
          <cell r="D337" t="str">
            <v>SUBTOTAL</v>
          </cell>
          <cell r="E337">
            <v>0</v>
          </cell>
          <cell r="F337">
            <v>0</v>
          </cell>
          <cell r="G337">
            <v>0</v>
          </cell>
          <cell r="H337">
            <v>0</v>
          </cell>
          <cell r="I337">
            <v>0</v>
          </cell>
          <cell r="J337">
            <v>1007</v>
          </cell>
        </row>
        <row r="338">
          <cell r="A338">
            <v>0</v>
          </cell>
          <cell r="B338">
            <v>0</v>
          </cell>
          <cell r="C338">
            <v>0</v>
          </cell>
          <cell r="D338" t="str">
            <v>TRANSPORTE</v>
          </cell>
          <cell r="E338">
            <v>0</v>
          </cell>
          <cell r="F338">
            <v>0</v>
          </cell>
          <cell r="G338">
            <v>0</v>
          </cell>
          <cell r="H338">
            <v>0</v>
          </cell>
          <cell r="I338">
            <v>0</v>
          </cell>
          <cell r="J338">
            <v>0</v>
          </cell>
        </row>
        <row r="339">
          <cell r="A339">
            <v>0</v>
          </cell>
          <cell r="B339">
            <v>0</v>
          </cell>
          <cell r="C339">
            <v>0</v>
          </cell>
          <cell r="D339" t="str">
            <v>DESCRIPCION</v>
          </cell>
          <cell r="E339">
            <v>0</v>
          </cell>
          <cell r="F339" t="str">
            <v>UND</v>
          </cell>
          <cell r="G339" t="str">
            <v>Vr. Unitario</v>
          </cell>
          <cell r="H339" t="str">
            <v>Redndim.</v>
          </cell>
          <cell r="I339" t="str">
            <v>Vr Total</v>
          </cell>
          <cell r="J339">
            <v>0</v>
          </cell>
        </row>
        <row r="340">
          <cell r="A340" t="str">
            <v xml:space="preserve">TACERO       </v>
          </cell>
          <cell r="B340" t="str">
            <v>Otros</v>
          </cell>
          <cell r="C340">
            <v>0</v>
          </cell>
          <cell r="D340" t="str">
            <v>TRANSPORTE ACERO</v>
          </cell>
          <cell r="E340">
            <v>0</v>
          </cell>
          <cell r="F340" t="str">
            <v>KG</v>
          </cell>
          <cell r="G340">
            <v>55</v>
          </cell>
          <cell r="H340">
            <v>1.05</v>
          </cell>
          <cell r="I340">
            <v>58</v>
          </cell>
          <cell r="J340">
            <v>0</v>
          </cell>
        </row>
        <row r="341">
          <cell r="A341">
            <v>0</v>
          </cell>
          <cell r="B341">
            <v>0</v>
          </cell>
          <cell r="C341">
            <v>0</v>
          </cell>
          <cell r="D341">
            <v>0</v>
          </cell>
          <cell r="E341">
            <v>0</v>
          </cell>
          <cell r="F341">
            <v>0</v>
          </cell>
          <cell r="G341">
            <v>0</v>
          </cell>
          <cell r="H341">
            <v>0</v>
          </cell>
          <cell r="I341">
            <v>0</v>
          </cell>
          <cell r="J341">
            <v>0</v>
          </cell>
        </row>
        <row r="342">
          <cell r="A342">
            <v>0</v>
          </cell>
          <cell r="B342">
            <v>0</v>
          </cell>
          <cell r="C342">
            <v>0</v>
          </cell>
          <cell r="D342">
            <v>0</v>
          </cell>
          <cell r="E342">
            <v>0</v>
          </cell>
          <cell r="F342">
            <v>0</v>
          </cell>
          <cell r="G342">
            <v>0</v>
          </cell>
          <cell r="H342">
            <v>0</v>
          </cell>
          <cell r="I342">
            <v>0</v>
          </cell>
          <cell r="J342">
            <v>0</v>
          </cell>
        </row>
        <row r="343">
          <cell r="A343">
            <v>0</v>
          </cell>
          <cell r="B343">
            <v>0</v>
          </cell>
          <cell r="C343">
            <v>0</v>
          </cell>
          <cell r="D343">
            <v>0</v>
          </cell>
          <cell r="E343">
            <v>0</v>
          </cell>
          <cell r="F343">
            <v>0</v>
          </cell>
          <cell r="G343">
            <v>0</v>
          </cell>
          <cell r="H343">
            <v>0</v>
          </cell>
          <cell r="I343">
            <v>0</v>
          </cell>
          <cell r="J343">
            <v>0</v>
          </cell>
        </row>
        <row r="344">
          <cell r="A344">
            <v>0</v>
          </cell>
          <cell r="B344">
            <v>0</v>
          </cell>
          <cell r="C344">
            <v>0</v>
          </cell>
          <cell r="D344" t="str">
            <v>SUBTOTAL</v>
          </cell>
          <cell r="E344">
            <v>0</v>
          </cell>
          <cell r="F344">
            <v>0</v>
          </cell>
          <cell r="G344">
            <v>0</v>
          </cell>
          <cell r="H344">
            <v>0</v>
          </cell>
          <cell r="I344">
            <v>0</v>
          </cell>
          <cell r="J344">
            <v>58</v>
          </cell>
        </row>
        <row r="345">
          <cell r="A345">
            <v>0</v>
          </cell>
          <cell r="B345">
            <v>0</v>
          </cell>
          <cell r="C345">
            <v>0</v>
          </cell>
          <cell r="D345">
            <v>0</v>
          </cell>
          <cell r="E345">
            <v>0</v>
          </cell>
          <cell r="F345">
            <v>0</v>
          </cell>
          <cell r="G345">
            <v>0</v>
          </cell>
          <cell r="H345">
            <v>0</v>
          </cell>
          <cell r="I345">
            <v>0</v>
          </cell>
          <cell r="J345">
            <v>0</v>
          </cell>
        </row>
        <row r="346">
          <cell r="A346" t="str">
            <v>1.2.7</v>
          </cell>
          <cell r="B346">
            <v>0</v>
          </cell>
          <cell r="C346">
            <v>0</v>
          </cell>
          <cell r="D346" t="str">
            <v>TOTAL COSTO UNITARIO</v>
          </cell>
          <cell r="E346">
            <v>0</v>
          </cell>
          <cell r="F346">
            <v>0</v>
          </cell>
          <cell r="G346">
            <v>0</v>
          </cell>
          <cell r="H346">
            <v>0</v>
          </cell>
          <cell r="I346">
            <v>0</v>
          </cell>
          <cell r="J346">
            <v>4443</v>
          </cell>
        </row>
        <row r="347">
          <cell r="A347">
            <v>0</v>
          </cell>
          <cell r="B347">
            <v>0</v>
          </cell>
          <cell r="C347">
            <v>0</v>
          </cell>
          <cell r="E347">
            <v>0</v>
          </cell>
          <cell r="F347">
            <v>0</v>
          </cell>
          <cell r="H347">
            <v>0</v>
          </cell>
          <cell r="I347">
            <v>0</v>
          </cell>
        </row>
        <row r="348">
          <cell r="A348">
            <v>0</v>
          </cell>
          <cell r="B348">
            <v>0</v>
          </cell>
          <cell r="C348">
            <v>0</v>
          </cell>
          <cell r="D348">
            <v>0</v>
          </cell>
          <cell r="E348">
            <v>0</v>
          </cell>
          <cell r="F348">
            <v>0</v>
          </cell>
          <cell r="G348">
            <v>0</v>
          </cell>
          <cell r="H348">
            <v>0</v>
          </cell>
          <cell r="I348">
            <v>0</v>
          </cell>
        </row>
        <row r="349">
          <cell r="A349">
            <v>0</v>
          </cell>
          <cell r="B349">
            <v>0</v>
          </cell>
          <cell r="C349">
            <v>0</v>
          </cell>
          <cell r="D349">
            <v>0</v>
          </cell>
          <cell r="E349" t="str">
            <v>ADECUACION DE LAS INSTALACIONES DE LA INSTITUCION EDUCATIVA JESUS MARIA AGUIRRE CHARRY 
DEL MUNICIPIO DE AIPE, HUILA</v>
          </cell>
          <cell r="F349">
            <v>0</v>
          </cell>
          <cell r="G349">
            <v>0</v>
          </cell>
          <cell r="H349">
            <v>0</v>
          </cell>
          <cell r="I349">
            <v>0</v>
          </cell>
          <cell r="J349">
            <v>0</v>
          </cell>
        </row>
        <row r="350">
          <cell r="A350">
            <v>0</v>
          </cell>
          <cell r="B350">
            <v>0</v>
          </cell>
          <cell r="C350">
            <v>0</v>
          </cell>
          <cell r="D350">
            <v>0</v>
          </cell>
          <cell r="E350" t="str">
            <v>ANÁLISIS DE PRECIOS UNITARIOS      A.P.U.</v>
          </cell>
          <cell r="F350">
            <v>0</v>
          </cell>
          <cell r="G350">
            <v>0</v>
          </cell>
          <cell r="H350">
            <v>0</v>
          </cell>
          <cell r="I350">
            <v>0</v>
          </cell>
          <cell r="J350">
            <v>0</v>
          </cell>
        </row>
        <row r="351">
          <cell r="A351">
            <v>0</v>
          </cell>
          <cell r="B351">
            <v>0</v>
          </cell>
          <cell r="C351">
            <v>0</v>
          </cell>
          <cell r="D351">
            <v>0</v>
          </cell>
          <cell r="E351">
            <v>0</v>
          </cell>
          <cell r="F351">
            <v>0</v>
          </cell>
          <cell r="G351">
            <v>0</v>
          </cell>
          <cell r="H351">
            <v>0</v>
          </cell>
          <cell r="I351">
            <v>0</v>
          </cell>
          <cell r="J351">
            <v>0</v>
          </cell>
        </row>
        <row r="352">
          <cell r="A352">
            <v>0</v>
          </cell>
          <cell r="B352">
            <v>0</v>
          </cell>
          <cell r="C352">
            <v>0</v>
          </cell>
          <cell r="D352">
            <v>0</v>
          </cell>
          <cell r="E352">
            <v>0</v>
          </cell>
          <cell r="F352">
            <v>0</v>
          </cell>
          <cell r="G352">
            <v>0</v>
          </cell>
          <cell r="H352">
            <v>0</v>
          </cell>
          <cell r="I352">
            <v>0</v>
          </cell>
          <cell r="J352">
            <v>0</v>
          </cell>
        </row>
        <row r="353">
          <cell r="A353">
            <v>0</v>
          </cell>
          <cell r="B353">
            <v>0</v>
          </cell>
          <cell r="C353">
            <v>0</v>
          </cell>
          <cell r="D353" t="str">
            <v>CAPITULO</v>
          </cell>
          <cell r="E353" t="str">
            <v>ITEM</v>
          </cell>
          <cell r="F353" t="str">
            <v>DESCRIPCION</v>
          </cell>
          <cell r="G353">
            <v>0</v>
          </cell>
          <cell r="H353">
            <v>0</v>
          </cell>
          <cell r="I353">
            <v>0</v>
          </cell>
          <cell r="J353" t="str">
            <v>UNIDAD</v>
          </cell>
        </row>
        <row r="354">
          <cell r="B354" t="str">
            <v>Partida</v>
          </cell>
          <cell r="C354">
            <v>0</v>
          </cell>
          <cell r="D354">
            <v>1.3</v>
          </cell>
          <cell r="E354" t="str">
            <v>1.3.1</v>
          </cell>
          <cell r="F354" t="str">
            <v xml:space="preserve">SUMINISTRO E INSTALACIÓN DE ANCLAJE EN PLATINA DE 1/2" INCLUYE PERNOS DE 5/8 PLATINA DE 4" X 3/8"  </v>
          </cell>
          <cell r="G354">
            <v>0</v>
          </cell>
          <cell r="H354">
            <v>0</v>
          </cell>
          <cell r="I354">
            <v>0</v>
          </cell>
          <cell r="J354" t="str">
            <v>UND</v>
          </cell>
        </row>
        <row r="355">
          <cell r="A355">
            <v>0</v>
          </cell>
          <cell r="B355">
            <v>0</v>
          </cell>
          <cell r="C355">
            <v>0</v>
          </cell>
          <cell r="D355" t="str">
            <v>MAQUINARIA, HERRAMIENTA Y EQUIPO PUESTO EN OBRA</v>
          </cell>
          <cell r="E355">
            <v>0</v>
          </cell>
          <cell r="F355">
            <v>0</v>
          </cell>
          <cell r="G355">
            <v>0</v>
          </cell>
          <cell r="H355">
            <v>0</v>
          </cell>
          <cell r="I355">
            <v>0</v>
          </cell>
          <cell r="J355">
            <v>0</v>
          </cell>
        </row>
        <row r="356">
          <cell r="A356">
            <v>0</v>
          </cell>
          <cell r="B356">
            <v>0</v>
          </cell>
          <cell r="C356">
            <v>0</v>
          </cell>
          <cell r="D356" t="str">
            <v>DESCRIPCION</v>
          </cell>
          <cell r="E356">
            <v>0</v>
          </cell>
          <cell r="F356" t="str">
            <v>UND</v>
          </cell>
          <cell r="G356" t="str">
            <v>Vr. Unitario</v>
          </cell>
          <cell r="H356" t="str">
            <v>Redndim.</v>
          </cell>
          <cell r="I356" t="str">
            <v>Vr Total</v>
          </cell>
          <cell r="J356">
            <v>0</v>
          </cell>
        </row>
        <row r="357">
          <cell r="A357" t="str">
            <v xml:space="preserve">PULIDORA     </v>
          </cell>
          <cell r="B357" t="str">
            <v>Maquinaria</v>
          </cell>
          <cell r="C357">
            <v>0</v>
          </cell>
          <cell r="D357" t="str">
            <v>PULIDORA INDUSTRIAL 9"</v>
          </cell>
          <cell r="E357">
            <v>0</v>
          </cell>
          <cell r="F357" t="str">
            <v>DIA</v>
          </cell>
          <cell r="G357">
            <v>15000</v>
          </cell>
          <cell r="H357">
            <v>0.6</v>
          </cell>
          <cell r="I357">
            <v>9000</v>
          </cell>
          <cell r="J357">
            <v>0</v>
          </cell>
        </row>
        <row r="358">
          <cell r="A358" t="str">
            <v xml:space="preserve">EQSOLDADURA  </v>
          </cell>
          <cell r="B358" t="str">
            <v>Maquinaria</v>
          </cell>
          <cell r="C358">
            <v>0</v>
          </cell>
          <cell r="D358" t="str">
            <v>EQUIPO DE SOLDADURA</v>
          </cell>
          <cell r="E358">
            <v>0</v>
          </cell>
          <cell r="F358" t="str">
            <v>DIA</v>
          </cell>
          <cell r="G358">
            <v>40000</v>
          </cell>
          <cell r="H358">
            <v>0.6</v>
          </cell>
          <cell r="I358">
            <v>24000</v>
          </cell>
          <cell r="J358">
            <v>0</v>
          </cell>
        </row>
        <row r="359">
          <cell r="A359" t="str">
            <v xml:space="preserve">HM           </v>
          </cell>
          <cell r="B359" t="str">
            <v>Maquinaria</v>
          </cell>
          <cell r="C359">
            <v>0</v>
          </cell>
          <cell r="D359" t="str">
            <v>HERRAMIENTA MENOR</v>
          </cell>
          <cell r="E359">
            <v>0</v>
          </cell>
          <cell r="F359" t="str">
            <v>UND</v>
          </cell>
          <cell r="G359">
            <v>1300</v>
          </cell>
          <cell r="H359">
            <v>0.1</v>
          </cell>
          <cell r="I359">
            <v>130</v>
          </cell>
          <cell r="J359">
            <v>0</v>
          </cell>
        </row>
        <row r="360">
          <cell r="A360" t="str">
            <v xml:space="preserve">OXICORTE     </v>
          </cell>
          <cell r="B360" t="str">
            <v>Maquinaria</v>
          </cell>
          <cell r="C360">
            <v>0</v>
          </cell>
          <cell r="D360" t="str">
            <v>EQUIPO DE OXICORTE</v>
          </cell>
          <cell r="E360">
            <v>0</v>
          </cell>
          <cell r="F360" t="str">
            <v>DIA</v>
          </cell>
          <cell r="G360">
            <v>45000</v>
          </cell>
          <cell r="H360">
            <v>0.3</v>
          </cell>
          <cell r="I360">
            <v>13500</v>
          </cell>
          <cell r="J360">
            <v>0</v>
          </cell>
        </row>
        <row r="361">
          <cell r="A361">
            <v>0</v>
          </cell>
          <cell r="B361">
            <v>0</v>
          </cell>
          <cell r="C361">
            <v>0</v>
          </cell>
          <cell r="D361" t="str">
            <v>SUBTOTAL</v>
          </cell>
          <cell r="E361">
            <v>0</v>
          </cell>
          <cell r="F361">
            <v>0</v>
          </cell>
          <cell r="G361">
            <v>0</v>
          </cell>
          <cell r="H361">
            <v>0</v>
          </cell>
          <cell r="I361">
            <v>0</v>
          </cell>
          <cell r="J361">
            <v>46630</v>
          </cell>
        </row>
        <row r="362">
          <cell r="A362">
            <v>0</v>
          </cell>
          <cell r="B362">
            <v>0</v>
          </cell>
          <cell r="C362">
            <v>0</v>
          </cell>
          <cell r="D362" t="str">
            <v>MATERIALES</v>
          </cell>
          <cell r="E362">
            <v>0</v>
          </cell>
          <cell r="F362">
            <v>0</v>
          </cell>
          <cell r="G362">
            <v>0</v>
          </cell>
          <cell r="H362">
            <v>0</v>
          </cell>
          <cell r="I362">
            <v>0</v>
          </cell>
          <cell r="J362">
            <v>0</v>
          </cell>
        </row>
        <row r="363">
          <cell r="A363">
            <v>0</v>
          </cell>
          <cell r="B363">
            <v>0</v>
          </cell>
          <cell r="C363">
            <v>0</v>
          </cell>
          <cell r="D363" t="str">
            <v>DESCRIPCION</v>
          </cell>
          <cell r="E363">
            <v>0</v>
          </cell>
          <cell r="F363" t="str">
            <v>UND</v>
          </cell>
          <cell r="G363" t="str">
            <v>Vr. Unitario</v>
          </cell>
          <cell r="H363" t="str">
            <v>Redndim.</v>
          </cell>
          <cell r="I363" t="str">
            <v>Vr Total</v>
          </cell>
          <cell r="J363">
            <v>0</v>
          </cell>
        </row>
        <row r="364">
          <cell r="A364" t="str">
            <v>PERFORACIONES</v>
          </cell>
          <cell r="B364" t="str">
            <v>Maquinaria</v>
          </cell>
          <cell r="C364">
            <v>0</v>
          </cell>
          <cell r="D364" t="str">
            <v>PERFORACIONES 3/4</v>
          </cell>
          <cell r="E364">
            <v>0</v>
          </cell>
          <cell r="F364" t="str">
            <v>UND</v>
          </cell>
          <cell r="G364">
            <v>12000</v>
          </cell>
          <cell r="H364">
            <v>12</v>
          </cell>
          <cell r="I364">
            <v>144000</v>
          </cell>
          <cell r="J364">
            <v>0</v>
          </cell>
        </row>
        <row r="365">
          <cell r="A365" t="str">
            <v>SOLDA6011X1-8</v>
          </cell>
          <cell r="B365" t="str">
            <v>Material</v>
          </cell>
          <cell r="C365">
            <v>0</v>
          </cell>
          <cell r="D365" t="str">
            <v>SOLDADURA 6011X1/8"</v>
          </cell>
          <cell r="E365">
            <v>0</v>
          </cell>
          <cell r="F365" t="str">
            <v>KG</v>
          </cell>
          <cell r="G365">
            <v>12350</v>
          </cell>
          <cell r="H365">
            <v>0.6</v>
          </cell>
          <cell r="I365">
            <v>7410</v>
          </cell>
          <cell r="J365">
            <v>0</v>
          </cell>
        </row>
        <row r="366">
          <cell r="A366" t="str">
            <v>LAMINA HR 1-2</v>
          </cell>
          <cell r="B366" t="str">
            <v>Material</v>
          </cell>
          <cell r="C366">
            <v>0</v>
          </cell>
          <cell r="D366" t="str">
            <v>LAMINA HR 2X1 DE 1/2"</v>
          </cell>
          <cell r="E366">
            <v>0</v>
          </cell>
          <cell r="F366" t="str">
            <v>UN</v>
          </cell>
          <cell r="G366">
            <v>866000</v>
          </cell>
          <cell r="H366">
            <v>0.2</v>
          </cell>
          <cell r="I366">
            <v>173200</v>
          </cell>
          <cell r="J366">
            <v>0</v>
          </cell>
        </row>
        <row r="367">
          <cell r="A367" t="str">
            <v xml:space="preserve">ACERO        </v>
          </cell>
          <cell r="B367" t="str">
            <v>Material</v>
          </cell>
          <cell r="C367">
            <v>0</v>
          </cell>
          <cell r="D367" t="str">
            <v>ACERO DE REFUERZO 60000 PSI INCLUYE TRANSPORTE</v>
          </cell>
          <cell r="E367">
            <v>0</v>
          </cell>
          <cell r="F367" t="str">
            <v>KG</v>
          </cell>
          <cell r="G367">
            <v>2850</v>
          </cell>
          <cell r="H367">
            <v>12</v>
          </cell>
          <cell r="I367">
            <v>34200</v>
          </cell>
          <cell r="J367">
            <v>0</v>
          </cell>
        </row>
        <row r="368">
          <cell r="A368" t="str">
            <v xml:space="preserve">TUERCAS      </v>
          </cell>
          <cell r="B368" t="str">
            <v>Material</v>
          </cell>
          <cell r="C368">
            <v>0</v>
          </cell>
          <cell r="D368" t="str">
            <v>TUERCAS</v>
          </cell>
          <cell r="E368">
            <v>0</v>
          </cell>
          <cell r="F368" t="str">
            <v>UND</v>
          </cell>
          <cell r="G368">
            <v>300</v>
          </cell>
          <cell r="H368">
            <v>24</v>
          </cell>
          <cell r="I368">
            <v>7200</v>
          </cell>
          <cell r="J368">
            <v>0</v>
          </cell>
        </row>
        <row r="369">
          <cell r="A369">
            <v>0</v>
          </cell>
          <cell r="B369">
            <v>0</v>
          </cell>
          <cell r="C369">
            <v>0</v>
          </cell>
          <cell r="D369" t="str">
            <v>SUBTOTAL</v>
          </cell>
          <cell r="E369">
            <v>0</v>
          </cell>
          <cell r="F369">
            <v>0</v>
          </cell>
          <cell r="G369">
            <v>0</v>
          </cell>
          <cell r="H369">
            <v>0</v>
          </cell>
          <cell r="I369">
            <v>0</v>
          </cell>
          <cell r="J369">
            <v>366010</v>
          </cell>
        </row>
        <row r="370">
          <cell r="A370">
            <v>0</v>
          </cell>
          <cell r="B370">
            <v>0</v>
          </cell>
          <cell r="C370">
            <v>0</v>
          </cell>
          <cell r="D370" t="str">
            <v>MANO DE OBRA</v>
          </cell>
          <cell r="E370">
            <v>0</v>
          </cell>
          <cell r="F370">
            <v>0</v>
          </cell>
          <cell r="G370">
            <v>0</v>
          </cell>
          <cell r="H370">
            <v>0</v>
          </cell>
          <cell r="I370">
            <v>0</v>
          </cell>
          <cell r="J370">
            <v>0</v>
          </cell>
        </row>
        <row r="371">
          <cell r="A371">
            <v>0</v>
          </cell>
          <cell r="B371">
            <v>0</v>
          </cell>
          <cell r="C371">
            <v>0</v>
          </cell>
          <cell r="D371" t="str">
            <v>DESCRIPCION</v>
          </cell>
          <cell r="E371">
            <v>0</v>
          </cell>
          <cell r="F371" t="str">
            <v>UND</v>
          </cell>
          <cell r="G371" t="str">
            <v>Vr. Unitario</v>
          </cell>
          <cell r="H371" t="str">
            <v>Redndim.</v>
          </cell>
          <cell r="I371" t="str">
            <v>Vr Total</v>
          </cell>
          <cell r="J371">
            <v>0</v>
          </cell>
        </row>
        <row r="372">
          <cell r="A372" t="str">
            <v>1OF5AYMETALIC</v>
          </cell>
          <cell r="B372" t="str">
            <v>Mano de obra</v>
          </cell>
          <cell r="C372">
            <v>0</v>
          </cell>
          <cell r="D372" t="str">
            <v>MANO DE OBRA CARPINTERIA (5 AYUDANTES - 1 OFICIAL)</v>
          </cell>
          <cell r="E372">
            <v>0</v>
          </cell>
          <cell r="F372" t="str">
            <v>HR</v>
          </cell>
          <cell r="G372">
            <v>45144</v>
          </cell>
          <cell r="H372">
            <v>2</v>
          </cell>
          <cell r="I372">
            <v>90288</v>
          </cell>
          <cell r="J372">
            <v>0</v>
          </cell>
        </row>
        <row r="373">
          <cell r="A373" t="str">
            <v xml:space="preserve">1OF1AY       </v>
          </cell>
          <cell r="B373" t="str">
            <v>Mano de obra</v>
          </cell>
          <cell r="C373">
            <v>0</v>
          </cell>
          <cell r="D373" t="str">
            <v>MANO DE OBRA ALBAÑILERIA (1 OFICIAL - 1 AYUDANTE)</v>
          </cell>
          <cell r="E373">
            <v>0</v>
          </cell>
          <cell r="F373" t="str">
            <v>HR</v>
          </cell>
          <cell r="G373">
            <v>16784</v>
          </cell>
          <cell r="H373">
            <v>1</v>
          </cell>
          <cell r="I373">
            <v>16784</v>
          </cell>
          <cell r="J373">
            <v>0</v>
          </cell>
        </row>
        <row r="374">
          <cell r="A374">
            <v>0</v>
          </cell>
          <cell r="B374">
            <v>0</v>
          </cell>
          <cell r="C374">
            <v>0</v>
          </cell>
          <cell r="D374">
            <v>0</v>
          </cell>
          <cell r="E374">
            <v>0</v>
          </cell>
          <cell r="F374">
            <v>0</v>
          </cell>
          <cell r="G374">
            <v>0</v>
          </cell>
          <cell r="H374">
            <v>0</v>
          </cell>
          <cell r="I374">
            <v>0</v>
          </cell>
          <cell r="J374">
            <v>0</v>
          </cell>
        </row>
        <row r="375">
          <cell r="A375">
            <v>0</v>
          </cell>
          <cell r="B375">
            <v>0</v>
          </cell>
          <cell r="C375">
            <v>0</v>
          </cell>
          <cell r="D375">
            <v>0</v>
          </cell>
          <cell r="E375">
            <v>0</v>
          </cell>
          <cell r="F375">
            <v>0</v>
          </cell>
          <cell r="G375">
            <v>0</v>
          </cell>
          <cell r="H375">
            <v>0</v>
          </cell>
          <cell r="I375">
            <v>0</v>
          </cell>
          <cell r="J375">
            <v>0</v>
          </cell>
        </row>
        <row r="376">
          <cell r="A376">
            <v>0</v>
          </cell>
          <cell r="B376">
            <v>0</v>
          </cell>
          <cell r="C376">
            <v>0</v>
          </cell>
          <cell r="D376" t="str">
            <v>SUBTOTAL</v>
          </cell>
          <cell r="E376">
            <v>0</v>
          </cell>
          <cell r="F376">
            <v>0</v>
          </cell>
          <cell r="G376">
            <v>0</v>
          </cell>
          <cell r="H376">
            <v>0</v>
          </cell>
          <cell r="I376">
            <v>0</v>
          </cell>
          <cell r="J376">
            <v>107072</v>
          </cell>
        </row>
        <row r="377">
          <cell r="A377">
            <v>0</v>
          </cell>
          <cell r="B377">
            <v>0</v>
          </cell>
          <cell r="C377">
            <v>0</v>
          </cell>
          <cell r="D377" t="str">
            <v>TRANSPORTE</v>
          </cell>
          <cell r="E377">
            <v>0</v>
          </cell>
          <cell r="F377">
            <v>0</v>
          </cell>
          <cell r="G377">
            <v>0</v>
          </cell>
          <cell r="H377">
            <v>0</v>
          </cell>
          <cell r="I377">
            <v>0</v>
          </cell>
          <cell r="J377">
            <v>0</v>
          </cell>
        </row>
        <row r="378">
          <cell r="A378">
            <v>0</v>
          </cell>
          <cell r="B378">
            <v>0</v>
          </cell>
          <cell r="C378">
            <v>0</v>
          </cell>
          <cell r="D378" t="str">
            <v>DESCRIPCION</v>
          </cell>
          <cell r="E378">
            <v>0</v>
          </cell>
          <cell r="F378" t="str">
            <v>UND</v>
          </cell>
          <cell r="G378" t="str">
            <v>Vr. Unitario</v>
          </cell>
          <cell r="H378" t="str">
            <v>Redndim.</v>
          </cell>
          <cell r="I378" t="str">
            <v>Vr Total</v>
          </cell>
          <cell r="J378">
            <v>0</v>
          </cell>
        </row>
        <row r="379">
          <cell r="A379" t="str">
            <v xml:space="preserve">TACERO       </v>
          </cell>
          <cell r="B379" t="str">
            <v>Otros</v>
          </cell>
          <cell r="C379">
            <v>0</v>
          </cell>
          <cell r="D379" t="str">
            <v>TRANSPORTE ACERO</v>
          </cell>
          <cell r="E379">
            <v>0</v>
          </cell>
          <cell r="F379" t="str">
            <v>KG</v>
          </cell>
          <cell r="G379">
            <v>55</v>
          </cell>
          <cell r="H379">
            <v>12</v>
          </cell>
          <cell r="I379">
            <v>660</v>
          </cell>
          <cell r="J379">
            <v>0</v>
          </cell>
        </row>
        <row r="380">
          <cell r="A380">
            <v>0</v>
          </cell>
          <cell r="B380">
            <v>0</v>
          </cell>
          <cell r="C380">
            <v>0</v>
          </cell>
          <cell r="D380">
            <v>0</v>
          </cell>
          <cell r="E380">
            <v>0</v>
          </cell>
          <cell r="F380">
            <v>0</v>
          </cell>
          <cell r="G380">
            <v>0</v>
          </cell>
          <cell r="H380">
            <v>0</v>
          </cell>
          <cell r="I380">
            <v>0</v>
          </cell>
          <cell r="J380">
            <v>0</v>
          </cell>
        </row>
        <row r="381">
          <cell r="A381">
            <v>0</v>
          </cell>
          <cell r="B381">
            <v>0</v>
          </cell>
          <cell r="C381">
            <v>0</v>
          </cell>
          <cell r="D381">
            <v>0</v>
          </cell>
          <cell r="E381">
            <v>0</v>
          </cell>
          <cell r="F381">
            <v>0</v>
          </cell>
          <cell r="G381">
            <v>0</v>
          </cell>
          <cell r="H381">
            <v>0</v>
          </cell>
          <cell r="I381">
            <v>0</v>
          </cell>
          <cell r="J381">
            <v>0</v>
          </cell>
        </row>
        <row r="382">
          <cell r="A382">
            <v>0</v>
          </cell>
          <cell r="B382">
            <v>0</v>
          </cell>
          <cell r="C382">
            <v>0</v>
          </cell>
          <cell r="D382">
            <v>0</v>
          </cell>
          <cell r="E382">
            <v>0</v>
          </cell>
          <cell r="F382">
            <v>0</v>
          </cell>
          <cell r="G382">
            <v>0</v>
          </cell>
          <cell r="H382">
            <v>0</v>
          </cell>
          <cell r="I382">
            <v>0</v>
          </cell>
          <cell r="J382">
            <v>0</v>
          </cell>
        </row>
        <row r="383">
          <cell r="A383">
            <v>0</v>
          </cell>
          <cell r="B383">
            <v>0</v>
          </cell>
          <cell r="C383">
            <v>0</v>
          </cell>
          <cell r="D383" t="str">
            <v>SUBTOTAL</v>
          </cell>
          <cell r="E383">
            <v>0</v>
          </cell>
          <cell r="F383">
            <v>0</v>
          </cell>
          <cell r="G383">
            <v>0</v>
          </cell>
          <cell r="H383">
            <v>0</v>
          </cell>
          <cell r="I383">
            <v>0</v>
          </cell>
          <cell r="J383">
            <v>660</v>
          </cell>
        </row>
        <row r="384">
          <cell r="A384">
            <v>0</v>
          </cell>
          <cell r="B384">
            <v>0</v>
          </cell>
          <cell r="C384">
            <v>0</v>
          </cell>
          <cell r="D384">
            <v>0</v>
          </cell>
          <cell r="E384">
            <v>0</v>
          </cell>
          <cell r="F384">
            <v>0</v>
          </cell>
          <cell r="G384">
            <v>0</v>
          </cell>
          <cell r="H384">
            <v>0</v>
          </cell>
          <cell r="I384">
            <v>0</v>
          </cell>
          <cell r="J384">
            <v>0</v>
          </cell>
        </row>
        <row r="385">
          <cell r="A385" t="str">
            <v>1.3.1</v>
          </cell>
          <cell r="B385">
            <v>0</v>
          </cell>
          <cell r="C385">
            <v>0</v>
          </cell>
          <cell r="D385" t="str">
            <v>TOTAL COSTO UNITARIO</v>
          </cell>
          <cell r="E385">
            <v>0</v>
          </cell>
          <cell r="F385">
            <v>0</v>
          </cell>
          <cell r="G385">
            <v>0</v>
          </cell>
          <cell r="H385">
            <v>0</v>
          </cell>
          <cell r="I385">
            <v>0</v>
          </cell>
          <cell r="J385">
            <v>520372</v>
          </cell>
        </row>
        <row r="386">
          <cell r="A386">
            <v>0</v>
          </cell>
          <cell r="B386">
            <v>0</v>
          </cell>
          <cell r="C386">
            <v>0</v>
          </cell>
          <cell r="E386">
            <v>0</v>
          </cell>
          <cell r="F386">
            <v>0</v>
          </cell>
          <cell r="H386">
            <v>0</v>
          </cell>
          <cell r="I386">
            <v>0</v>
          </cell>
        </row>
        <row r="387">
          <cell r="A387">
            <v>0</v>
          </cell>
          <cell r="B387">
            <v>0</v>
          </cell>
          <cell r="C387">
            <v>0</v>
          </cell>
          <cell r="D387">
            <v>0</v>
          </cell>
          <cell r="E387">
            <v>0</v>
          </cell>
          <cell r="F387">
            <v>0</v>
          </cell>
          <cell r="G387">
            <v>0</v>
          </cell>
          <cell r="H387">
            <v>0</v>
          </cell>
          <cell r="I387">
            <v>0</v>
          </cell>
        </row>
        <row r="388">
          <cell r="A388">
            <v>0</v>
          </cell>
          <cell r="B388">
            <v>0</v>
          </cell>
          <cell r="C388">
            <v>0</v>
          </cell>
          <cell r="D388">
            <v>0</v>
          </cell>
          <cell r="E388" t="str">
            <v>ADECUACION DE LAS INSTALACIONES DE LA INSTITUCION EDUCATIVA JESUS MARIA AGUIRRE CHARRY 
DEL MUNICIPIO DE AIPE, HUILA</v>
          </cell>
          <cell r="F388">
            <v>0</v>
          </cell>
          <cell r="G388">
            <v>0</v>
          </cell>
          <cell r="H388">
            <v>0</v>
          </cell>
          <cell r="I388">
            <v>0</v>
          </cell>
          <cell r="J388">
            <v>0</v>
          </cell>
        </row>
        <row r="389">
          <cell r="A389">
            <v>0</v>
          </cell>
          <cell r="B389">
            <v>0</v>
          </cell>
          <cell r="C389">
            <v>0</v>
          </cell>
          <cell r="D389">
            <v>0</v>
          </cell>
          <cell r="E389" t="str">
            <v>ANÁLISIS DE PRECIOS UNITARIOS      A.P.U.</v>
          </cell>
          <cell r="F389">
            <v>0</v>
          </cell>
          <cell r="G389">
            <v>0</v>
          </cell>
          <cell r="H389">
            <v>0</v>
          </cell>
          <cell r="I389">
            <v>0</v>
          </cell>
          <cell r="J389">
            <v>0</v>
          </cell>
        </row>
        <row r="390">
          <cell r="A390">
            <v>0</v>
          </cell>
          <cell r="B390">
            <v>0</v>
          </cell>
          <cell r="C390">
            <v>0</v>
          </cell>
          <cell r="D390">
            <v>0</v>
          </cell>
          <cell r="E390">
            <v>0</v>
          </cell>
          <cell r="F390">
            <v>0</v>
          </cell>
          <cell r="G390">
            <v>0</v>
          </cell>
          <cell r="H390">
            <v>0</v>
          </cell>
          <cell r="I390">
            <v>0</v>
          </cell>
          <cell r="J390">
            <v>0</v>
          </cell>
        </row>
        <row r="391">
          <cell r="A391">
            <v>0</v>
          </cell>
          <cell r="B391">
            <v>0</v>
          </cell>
          <cell r="C391">
            <v>0</v>
          </cell>
          <cell r="D391">
            <v>0</v>
          </cell>
          <cell r="E391">
            <v>0</v>
          </cell>
          <cell r="F391">
            <v>0</v>
          </cell>
          <cell r="G391">
            <v>0</v>
          </cell>
          <cell r="H391">
            <v>0</v>
          </cell>
          <cell r="I391">
            <v>0</v>
          </cell>
          <cell r="J391">
            <v>0</v>
          </cell>
        </row>
        <row r="392">
          <cell r="A392">
            <v>0</v>
          </cell>
          <cell r="B392">
            <v>0</v>
          </cell>
          <cell r="C392">
            <v>0</v>
          </cell>
          <cell r="D392" t="str">
            <v>CAPITULO</v>
          </cell>
          <cell r="E392" t="str">
            <v>ITEM</v>
          </cell>
          <cell r="F392" t="str">
            <v>DESCRIPCION</v>
          </cell>
          <cell r="G392">
            <v>0</v>
          </cell>
          <cell r="H392">
            <v>0</v>
          </cell>
          <cell r="I392">
            <v>0</v>
          </cell>
          <cell r="J392" t="str">
            <v>UNIDAD</v>
          </cell>
        </row>
        <row r="393">
          <cell r="B393" t="str">
            <v>Partida</v>
          </cell>
          <cell r="C393">
            <v>0</v>
          </cell>
          <cell r="D393">
            <v>1.3</v>
          </cell>
          <cell r="E393" t="str">
            <v>1.3.2</v>
          </cell>
          <cell r="F393" t="str">
            <v>SUMINISTRO E INSTALACIÓN DE ESTRUCTURA METÁLICA SEGÚN DISEÑO</v>
          </cell>
          <cell r="G393">
            <v>0</v>
          </cell>
          <cell r="H393">
            <v>0</v>
          </cell>
          <cell r="I393">
            <v>0</v>
          </cell>
          <cell r="J393" t="str">
            <v>KG</v>
          </cell>
        </row>
        <row r="394">
          <cell r="A394">
            <v>0</v>
          </cell>
          <cell r="B394">
            <v>0</v>
          </cell>
          <cell r="C394">
            <v>0</v>
          </cell>
          <cell r="D394" t="str">
            <v>MAQUINARIA, HERRAMIENTA Y EQUIPO PUESTO EN OBRA</v>
          </cell>
          <cell r="E394">
            <v>0</v>
          </cell>
          <cell r="F394">
            <v>0</v>
          </cell>
          <cell r="G394">
            <v>0</v>
          </cell>
          <cell r="H394">
            <v>0</v>
          </cell>
          <cell r="I394">
            <v>0</v>
          </cell>
          <cell r="J394">
            <v>0</v>
          </cell>
        </row>
        <row r="395">
          <cell r="A395">
            <v>0</v>
          </cell>
          <cell r="B395">
            <v>0</v>
          </cell>
          <cell r="C395">
            <v>0</v>
          </cell>
          <cell r="D395" t="str">
            <v>DESCRIPCION</v>
          </cell>
          <cell r="E395">
            <v>0</v>
          </cell>
          <cell r="F395" t="str">
            <v>UND</v>
          </cell>
          <cell r="G395" t="str">
            <v>Vr. Unitario</v>
          </cell>
          <cell r="H395" t="str">
            <v>Redndim.</v>
          </cell>
          <cell r="I395" t="str">
            <v>Vr Total</v>
          </cell>
          <cell r="J395">
            <v>0</v>
          </cell>
        </row>
        <row r="396">
          <cell r="A396" t="str">
            <v xml:space="preserve">PULIDORA     </v>
          </cell>
          <cell r="B396" t="str">
            <v>Maquinaria</v>
          </cell>
          <cell r="C396">
            <v>0</v>
          </cell>
          <cell r="D396" t="str">
            <v>PULIDORA INDUSTRIAL 9"</v>
          </cell>
          <cell r="E396">
            <v>0</v>
          </cell>
          <cell r="F396" t="str">
            <v>DIA</v>
          </cell>
          <cell r="G396">
            <v>15000</v>
          </cell>
          <cell r="H396">
            <v>0.04</v>
          </cell>
          <cell r="I396">
            <v>600</v>
          </cell>
          <cell r="J396">
            <v>0</v>
          </cell>
        </row>
        <row r="397">
          <cell r="A397" t="str">
            <v xml:space="preserve">EQSOLDADURA  </v>
          </cell>
          <cell r="B397" t="str">
            <v>Maquinaria</v>
          </cell>
          <cell r="C397">
            <v>0</v>
          </cell>
          <cell r="D397" t="str">
            <v>EQUIPO DE SOLDADURA</v>
          </cell>
          <cell r="E397">
            <v>0</v>
          </cell>
          <cell r="F397" t="str">
            <v>DIA</v>
          </cell>
          <cell r="G397">
            <v>40000</v>
          </cell>
          <cell r="H397">
            <v>0.04</v>
          </cell>
          <cell r="I397">
            <v>1600</v>
          </cell>
          <cell r="J397">
            <v>0</v>
          </cell>
        </row>
        <row r="398">
          <cell r="A398" t="str">
            <v xml:space="preserve">HM           </v>
          </cell>
          <cell r="B398" t="str">
            <v>Maquinaria</v>
          </cell>
          <cell r="C398">
            <v>0</v>
          </cell>
          <cell r="D398" t="str">
            <v>HERRAMIENTA MENOR</v>
          </cell>
          <cell r="E398">
            <v>0</v>
          </cell>
          <cell r="F398" t="str">
            <v>UND</v>
          </cell>
          <cell r="G398">
            <v>1300</v>
          </cell>
          <cell r="H398">
            <v>0.1</v>
          </cell>
          <cell r="I398">
            <v>130</v>
          </cell>
          <cell r="J398">
            <v>0</v>
          </cell>
        </row>
        <row r="399">
          <cell r="A399" t="str">
            <v xml:space="preserve">GRUA         </v>
          </cell>
          <cell r="B399" t="str">
            <v>Maquinaria</v>
          </cell>
          <cell r="C399">
            <v>0</v>
          </cell>
          <cell r="D399" t="str">
            <v>GRUA MONTACARGA</v>
          </cell>
          <cell r="E399">
            <v>0</v>
          </cell>
          <cell r="F399" t="str">
            <v>HR</v>
          </cell>
          <cell r="G399">
            <v>100000</v>
          </cell>
          <cell r="H399">
            <v>0.01</v>
          </cell>
          <cell r="I399">
            <v>1000</v>
          </cell>
          <cell r="J399">
            <v>0</v>
          </cell>
        </row>
        <row r="400">
          <cell r="A400" t="str">
            <v xml:space="preserve">ANDAMIO      </v>
          </cell>
          <cell r="B400" t="str">
            <v>Maquinaria</v>
          </cell>
          <cell r="C400">
            <v>0</v>
          </cell>
          <cell r="D400" t="str">
            <v>ANDAMIO INCLUYE TABLON</v>
          </cell>
          <cell r="E400">
            <v>0</v>
          </cell>
          <cell r="F400" t="str">
            <v>DIA</v>
          </cell>
          <cell r="G400">
            <v>3000</v>
          </cell>
          <cell r="H400">
            <v>0.01</v>
          </cell>
          <cell r="I400">
            <v>30</v>
          </cell>
          <cell r="J400">
            <v>0</v>
          </cell>
        </row>
        <row r="401">
          <cell r="A401">
            <v>0</v>
          </cell>
          <cell r="B401">
            <v>0</v>
          </cell>
          <cell r="C401">
            <v>0</v>
          </cell>
          <cell r="D401" t="str">
            <v>SUBTOTAL</v>
          </cell>
          <cell r="E401">
            <v>0</v>
          </cell>
          <cell r="F401">
            <v>0</v>
          </cell>
          <cell r="G401">
            <v>0</v>
          </cell>
          <cell r="H401">
            <v>0</v>
          </cell>
          <cell r="I401">
            <v>0</v>
          </cell>
          <cell r="J401">
            <v>3360</v>
          </cell>
        </row>
        <row r="402">
          <cell r="A402">
            <v>0</v>
          </cell>
          <cell r="B402">
            <v>0</v>
          </cell>
          <cell r="C402">
            <v>0</v>
          </cell>
          <cell r="D402" t="str">
            <v>MATERIALES</v>
          </cell>
          <cell r="E402">
            <v>0</v>
          </cell>
          <cell r="F402">
            <v>0</v>
          </cell>
          <cell r="G402">
            <v>0</v>
          </cell>
          <cell r="H402">
            <v>0</v>
          </cell>
          <cell r="I402">
            <v>0</v>
          </cell>
          <cell r="J402">
            <v>0</v>
          </cell>
        </row>
        <row r="403">
          <cell r="A403">
            <v>0</v>
          </cell>
          <cell r="B403">
            <v>0</v>
          </cell>
          <cell r="C403">
            <v>0</v>
          </cell>
          <cell r="D403" t="str">
            <v>DESCRIPCION</v>
          </cell>
          <cell r="E403">
            <v>0</v>
          </cell>
          <cell r="F403" t="str">
            <v>UND</v>
          </cell>
          <cell r="G403" t="str">
            <v>Vr. Unitario</v>
          </cell>
          <cell r="H403" t="str">
            <v>Redndim.</v>
          </cell>
          <cell r="I403" t="str">
            <v>Vr Total</v>
          </cell>
          <cell r="J403">
            <v>0</v>
          </cell>
        </row>
        <row r="404">
          <cell r="A404" t="str">
            <v xml:space="preserve">ACEROA36     </v>
          </cell>
          <cell r="B404" t="str">
            <v>Material</v>
          </cell>
          <cell r="C404">
            <v>0</v>
          </cell>
          <cell r="D404" t="str">
            <v>PERFILERIA ESTRUCTURAL A36</v>
          </cell>
          <cell r="E404">
            <v>0</v>
          </cell>
          <cell r="F404" t="str">
            <v>KG</v>
          </cell>
          <cell r="G404">
            <v>3640</v>
          </cell>
          <cell r="H404">
            <v>1.05</v>
          </cell>
          <cell r="I404">
            <v>3822</v>
          </cell>
          <cell r="J404">
            <v>0</v>
          </cell>
        </row>
        <row r="405">
          <cell r="A405" t="str">
            <v>SOLDA6011X1-8</v>
          </cell>
          <cell r="B405" t="str">
            <v>Material</v>
          </cell>
          <cell r="C405">
            <v>0</v>
          </cell>
          <cell r="D405" t="str">
            <v>SOLDADURA 6011X1/8"</v>
          </cell>
          <cell r="E405">
            <v>0</v>
          </cell>
          <cell r="F405" t="str">
            <v>KG</v>
          </cell>
          <cell r="G405">
            <v>12350</v>
          </cell>
          <cell r="H405">
            <v>0.04</v>
          </cell>
          <cell r="I405">
            <v>494</v>
          </cell>
          <cell r="J405">
            <v>0</v>
          </cell>
        </row>
        <row r="406">
          <cell r="A406">
            <v>0</v>
          </cell>
          <cell r="B406">
            <v>0</v>
          </cell>
          <cell r="C406">
            <v>0</v>
          </cell>
          <cell r="D406">
            <v>0</v>
          </cell>
          <cell r="E406">
            <v>0</v>
          </cell>
          <cell r="F406">
            <v>0</v>
          </cell>
          <cell r="G406">
            <v>0</v>
          </cell>
          <cell r="H406">
            <v>0</v>
          </cell>
          <cell r="I406">
            <v>0</v>
          </cell>
          <cell r="J406">
            <v>0</v>
          </cell>
        </row>
        <row r="407">
          <cell r="A407">
            <v>0</v>
          </cell>
          <cell r="B407">
            <v>0</v>
          </cell>
          <cell r="C407">
            <v>0</v>
          </cell>
          <cell r="D407">
            <v>0</v>
          </cell>
          <cell r="E407">
            <v>0</v>
          </cell>
          <cell r="F407">
            <v>0</v>
          </cell>
          <cell r="G407">
            <v>0</v>
          </cell>
          <cell r="H407">
            <v>0</v>
          </cell>
          <cell r="I407">
            <v>0</v>
          </cell>
          <cell r="J407">
            <v>0</v>
          </cell>
        </row>
        <row r="408">
          <cell r="A408">
            <v>0</v>
          </cell>
          <cell r="B408">
            <v>0</v>
          </cell>
          <cell r="C408">
            <v>0</v>
          </cell>
          <cell r="D408" t="str">
            <v>SUBTOTAL</v>
          </cell>
          <cell r="E408">
            <v>0</v>
          </cell>
          <cell r="F408">
            <v>0</v>
          </cell>
          <cell r="G408">
            <v>0</v>
          </cell>
          <cell r="H408">
            <v>0</v>
          </cell>
          <cell r="I408">
            <v>0</v>
          </cell>
          <cell r="J408">
            <v>4316</v>
          </cell>
        </row>
        <row r="409">
          <cell r="A409">
            <v>0</v>
          </cell>
          <cell r="B409">
            <v>0</v>
          </cell>
          <cell r="C409">
            <v>0</v>
          </cell>
          <cell r="D409" t="str">
            <v>MANO DE OBRA</v>
          </cell>
          <cell r="E409">
            <v>0</v>
          </cell>
          <cell r="F409">
            <v>0</v>
          </cell>
          <cell r="G409">
            <v>0</v>
          </cell>
          <cell r="H409">
            <v>0</v>
          </cell>
          <cell r="I409">
            <v>0</v>
          </cell>
          <cell r="J409">
            <v>0</v>
          </cell>
        </row>
        <row r="410">
          <cell r="A410">
            <v>0</v>
          </cell>
          <cell r="B410">
            <v>0</v>
          </cell>
          <cell r="C410">
            <v>0</v>
          </cell>
          <cell r="D410" t="str">
            <v>DESCRIPCION</v>
          </cell>
          <cell r="E410">
            <v>0</v>
          </cell>
          <cell r="F410" t="str">
            <v>UND</v>
          </cell>
          <cell r="G410" t="str">
            <v>Vr. Unitario</v>
          </cell>
          <cell r="H410" t="str">
            <v>Redndim.</v>
          </cell>
          <cell r="I410" t="str">
            <v>Vr Total</v>
          </cell>
          <cell r="J410">
            <v>0</v>
          </cell>
        </row>
        <row r="411">
          <cell r="A411" t="str">
            <v>1OF5AYMETALIC</v>
          </cell>
          <cell r="B411" t="str">
            <v>Mano de obra</v>
          </cell>
          <cell r="C411">
            <v>0</v>
          </cell>
          <cell r="D411" t="str">
            <v>MANO DE OBRA CARPINTERIA (5 AYUDANTES - 1 OFICIAL)</v>
          </cell>
          <cell r="E411">
            <v>0</v>
          </cell>
          <cell r="F411" t="str">
            <v>HR</v>
          </cell>
          <cell r="G411">
            <v>45144</v>
          </cell>
          <cell r="H411">
            <v>0.13</v>
          </cell>
          <cell r="I411">
            <v>5869</v>
          </cell>
          <cell r="J411">
            <v>0</v>
          </cell>
        </row>
        <row r="412">
          <cell r="A412">
            <v>0</v>
          </cell>
          <cell r="B412">
            <v>0</v>
          </cell>
          <cell r="C412">
            <v>0</v>
          </cell>
          <cell r="D412">
            <v>0</v>
          </cell>
          <cell r="E412">
            <v>0</v>
          </cell>
          <cell r="F412">
            <v>0</v>
          </cell>
          <cell r="G412">
            <v>0</v>
          </cell>
          <cell r="H412">
            <v>0</v>
          </cell>
          <cell r="I412">
            <v>0</v>
          </cell>
          <cell r="J412">
            <v>0</v>
          </cell>
        </row>
        <row r="413">
          <cell r="A413">
            <v>0</v>
          </cell>
          <cell r="B413">
            <v>0</v>
          </cell>
          <cell r="C413">
            <v>0</v>
          </cell>
          <cell r="D413">
            <v>0</v>
          </cell>
          <cell r="E413">
            <v>0</v>
          </cell>
          <cell r="F413">
            <v>0</v>
          </cell>
          <cell r="G413">
            <v>0</v>
          </cell>
          <cell r="H413">
            <v>0</v>
          </cell>
          <cell r="I413">
            <v>0</v>
          </cell>
          <cell r="J413">
            <v>0</v>
          </cell>
        </row>
        <row r="414">
          <cell r="A414">
            <v>0</v>
          </cell>
          <cell r="B414">
            <v>0</v>
          </cell>
          <cell r="C414">
            <v>0</v>
          </cell>
          <cell r="D414">
            <v>0</v>
          </cell>
          <cell r="E414">
            <v>0</v>
          </cell>
          <cell r="F414">
            <v>0</v>
          </cell>
          <cell r="G414">
            <v>0</v>
          </cell>
          <cell r="H414">
            <v>0</v>
          </cell>
          <cell r="I414">
            <v>0</v>
          </cell>
          <cell r="J414">
            <v>0</v>
          </cell>
        </row>
        <row r="415">
          <cell r="A415">
            <v>0</v>
          </cell>
          <cell r="B415">
            <v>0</v>
          </cell>
          <cell r="C415">
            <v>0</v>
          </cell>
          <cell r="D415" t="str">
            <v>SUBTOTAL</v>
          </cell>
          <cell r="E415">
            <v>0</v>
          </cell>
          <cell r="F415">
            <v>0</v>
          </cell>
          <cell r="G415">
            <v>0</v>
          </cell>
          <cell r="H415">
            <v>0</v>
          </cell>
          <cell r="I415">
            <v>0</v>
          </cell>
          <cell r="J415">
            <v>5869</v>
          </cell>
        </row>
        <row r="416">
          <cell r="A416">
            <v>0</v>
          </cell>
          <cell r="B416">
            <v>0</v>
          </cell>
          <cell r="C416">
            <v>0</v>
          </cell>
          <cell r="D416" t="str">
            <v>TRANSPORTE</v>
          </cell>
          <cell r="E416">
            <v>0</v>
          </cell>
          <cell r="F416">
            <v>0</v>
          </cell>
          <cell r="G416">
            <v>0</v>
          </cell>
          <cell r="H416">
            <v>0</v>
          </cell>
          <cell r="I416">
            <v>0</v>
          </cell>
          <cell r="J416">
            <v>0</v>
          </cell>
        </row>
        <row r="417">
          <cell r="A417">
            <v>0</v>
          </cell>
          <cell r="B417">
            <v>0</v>
          </cell>
          <cell r="C417">
            <v>0</v>
          </cell>
          <cell r="D417" t="str">
            <v>DESCRIPCION</v>
          </cell>
          <cell r="E417">
            <v>0</v>
          </cell>
          <cell r="F417" t="str">
            <v>UND</v>
          </cell>
          <cell r="G417" t="str">
            <v>Vr. Unitario</v>
          </cell>
          <cell r="H417" t="str">
            <v>Redndim.</v>
          </cell>
          <cell r="I417" t="str">
            <v>Vr Total</v>
          </cell>
          <cell r="J417">
            <v>0</v>
          </cell>
        </row>
        <row r="418">
          <cell r="A418" t="str">
            <v xml:space="preserve">TACERO       </v>
          </cell>
          <cell r="B418" t="str">
            <v>Otros</v>
          </cell>
          <cell r="C418">
            <v>0</v>
          </cell>
          <cell r="D418" t="str">
            <v>TRANSPORTE ACERO</v>
          </cell>
          <cell r="E418">
            <v>0</v>
          </cell>
          <cell r="F418" t="str">
            <v>KG</v>
          </cell>
          <cell r="G418">
            <v>55</v>
          </cell>
          <cell r="H418">
            <v>1.0900000000000001</v>
          </cell>
          <cell r="I418">
            <v>60</v>
          </cell>
          <cell r="J418">
            <v>0</v>
          </cell>
        </row>
        <row r="419">
          <cell r="A419">
            <v>0</v>
          </cell>
          <cell r="B419">
            <v>0</v>
          </cell>
          <cell r="C419">
            <v>0</v>
          </cell>
          <cell r="D419">
            <v>0</v>
          </cell>
          <cell r="E419">
            <v>0</v>
          </cell>
          <cell r="F419">
            <v>0</v>
          </cell>
          <cell r="G419">
            <v>0</v>
          </cell>
          <cell r="H419">
            <v>0</v>
          </cell>
          <cell r="I419">
            <v>0</v>
          </cell>
          <cell r="J419">
            <v>0</v>
          </cell>
        </row>
        <row r="420">
          <cell r="A420">
            <v>0</v>
          </cell>
          <cell r="B420">
            <v>0</v>
          </cell>
          <cell r="C420">
            <v>0</v>
          </cell>
          <cell r="D420">
            <v>0</v>
          </cell>
          <cell r="E420">
            <v>0</v>
          </cell>
          <cell r="F420">
            <v>0</v>
          </cell>
          <cell r="G420">
            <v>0</v>
          </cell>
          <cell r="H420">
            <v>0</v>
          </cell>
          <cell r="I420">
            <v>0</v>
          </cell>
          <cell r="J420">
            <v>0</v>
          </cell>
        </row>
        <row r="421">
          <cell r="A421">
            <v>0</v>
          </cell>
          <cell r="B421">
            <v>0</v>
          </cell>
          <cell r="C421">
            <v>0</v>
          </cell>
          <cell r="D421">
            <v>0</v>
          </cell>
          <cell r="E421">
            <v>0</v>
          </cell>
          <cell r="F421">
            <v>0</v>
          </cell>
          <cell r="G421">
            <v>0</v>
          </cell>
          <cell r="H421">
            <v>0</v>
          </cell>
          <cell r="I421">
            <v>0</v>
          </cell>
          <cell r="J421">
            <v>0</v>
          </cell>
        </row>
        <row r="422">
          <cell r="A422">
            <v>0</v>
          </cell>
          <cell r="B422">
            <v>0</v>
          </cell>
          <cell r="C422">
            <v>0</v>
          </cell>
          <cell r="D422" t="str">
            <v>SUBTOTAL</v>
          </cell>
          <cell r="E422">
            <v>0</v>
          </cell>
          <cell r="F422">
            <v>0</v>
          </cell>
          <cell r="G422">
            <v>0</v>
          </cell>
          <cell r="H422">
            <v>0</v>
          </cell>
          <cell r="I422">
            <v>0</v>
          </cell>
          <cell r="J422">
            <v>60</v>
          </cell>
        </row>
        <row r="423">
          <cell r="A423">
            <v>0</v>
          </cell>
          <cell r="B423">
            <v>0</v>
          </cell>
          <cell r="C423">
            <v>0</v>
          </cell>
          <cell r="D423">
            <v>0</v>
          </cell>
          <cell r="E423">
            <v>0</v>
          </cell>
          <cell r="F423">
            <v>0</v>
          </cell>
          <cell r="G423">
            <v>0</v>
          </cell>
          <cell r="H423">
            <v>0</v>
          </cell>
          <cell r="I423">
            <v>0</v>
          </cell>
          <cell r="J423">
            <v>0</v>
          </cell>
        </row>
        <row r="424">
          <cell r="A424" t="str">
            <v>1.3.2</v>
          </cell>
          <cell r="B424">
            <v>0</v>
          </cell>
          <cell r="C424">
            <v>0</v>
          </cell>
          <cell r="D424" t="str">
            <v>TOTAL COSTO UNITARIO</v>
          </cell>
          <cell r="E424">
            <v>0</v>
          </cell>
          <cell r="F424">
            <v>0</v>
          </cell>
          <cell r="G424">
            <v>0</v>
          </cell>
          <cell r="H424">
            <v>0</v>
          </cell>
          <cell r="I424">
            <v>0</v>
          </cell>
          <cell r="J424">
            <v>13605</v>
          </cell>
        </row>
        <row r="425">
          <cell r="A425">
            <v>0</v>
          </cell>
          <cell r="B425">
            <v>0</v>
          </cell>
          <cell r="C425">
            <v>0</v>
          </cell>
          <cell r="D425">
            <v>0</v>
          </cell>
          <cell r="E425">
            <v>0</v>
          </cell>
          <cell r="F425">
            <v>0</v>
          </cell>
          <cell r="G425">
            <v>0</v>
          </cell>
          <cell r="H425">
            <v>0</v>
          </cell>
          <cell r="I425">
            <v>0</v>
          </cell>
          <cell r="J425">
            <v>0</v>
          </cell>
        </row>
        <row r="426">
          <cell r="A426">
            <v>0</v>
          </cell>
          <cell r="B426">
            <v>0</v>
          </cell>
          <cell r="C426">
            <v>0</v>
          </cell>
          <cell r="D426">
            <v>0</v>
          </cell>
          <cell r="E426">
            <v>0</v>
          </cell>
          <cell r="F426">
            <v>0</v>
          </cell>
          <cell r="G426">
            <v>0</v>
          </cell>
          <cell r="H426">
            <v>0</v>
          </cell>
          <cell r="I426">
            <v>0</v>
          </cell>
          <cell r="J426">
            <v>0</v>
          </cell>
        </row>
        <row r="427">
          <cell r="A427">
            <v>0</v>
          </cell>
          <cell r="B427">
            <v>0</v>
          </cell>
          <cell r="C427">
            <v>0</v>
          </cell>
          <cell r="D427">
            <v>0</v>
          </cell>
          <cell r="E427" t="str">
            <v>ADECUACION DE LAS INSTALACIONES DE LA INSTITUCION EDUCATIVA JESUS MARIA AGUIRRE CHARRY 
DEL MUNICIPIO DE AIPE, HUILA</v>
          </cell>
          <cell r="F427">
            <v>0</v>
          </cell>
          <cell r="G427">
            <v>0</v>
          </cell>
          <cell r="H427">
            <v>0</v>
          </cell>
          <cell r="I427">
            <v>0</v>
          </cell>
          <cell r="J427">
            <v>0</v>
          </cell>
        </row>
        <row r="428">
          <cell r="A428">
            <v>0</v>
          </cell>
          <cell r="B428">
            <v>0</v>
          </cell>
          <cell r="C428">
            <v>0</v>
          </cell>
          <cell r="D428">
            <v>0</v>
          </cell>
          <cell r="E428" t="str">
            <v>ANÁLISIS DE PRECIOS UNITARIOS      A.P.U.</v>
          </cell>
          <cell r="F428">
            <v>0</v>
          </cell>
          <cell r="G428">
            <v>0</v>
          </cell>
          <cell r="H428">
            <v>0</v>
          </cell>
          <cell r="I428">
            <v>0</v>
          </cell>
          <cell r="J428">
            <v>0</v>
          </cell>
        </row>
        <row r="429">
          <cell r="A429">
            <v>0</v>
          </cell>
          <cell r="B429">
            <v>0</v>
          </cell>
          <cell r="C429">
            <v>0</v>
          </cell>
          <cell r="D429">
            <v>0</v>
          </cell>
          <cell r="E429">
            <v>0</v>
          </cell>
          <cell r="F429">
            <v>0</v>
          </cell>
          <cell r="G429">
            <v>0</v>
          </cell>
          <cell r="H429">
            <v>0</v>
          </cell>
          <cell r="I429">
            <v>0</v>
          </cell>
          <cell r="J429">
            <v>0</v>
          </cell>
        </row>
        <row r="430">
          <cell r="A430">
            <v>0</v>
          </cell>
          <cell r="B430">
            <v>0</v>
          </cell>
          <cell r="C430">
            <v>0</v>
          </cell>
          <cell r="D430">
            <v>0</v>
          </cell>
          <cell r="E430">
            <v>0</v>
          </cell>
          <cell r="F430">
            <v>0</v>
          </cell>
          <cell r="G430">
            <v>0</v>
          </cell>
          <cell r="H430">
            <v>0</v>
          </cell>
          <cell r="I430">
            <v>0</v>
          </cell>
          <cell r="J430">
            <v>0</v>
          </cell>
        </row>
        <row r="431">
          <cell r="A431">
            <v>0</v>
          </cell>
          <cell r="B431">
            <v>0</v>
          </cell>
          <cell r="C431">
            <v>0</v>
          </cell>
          <cell r="D431" t="str">
            <v>CAPITULO</v>
          </cell>
          <cell r="E431" t="str">
            <v>ITEM</v>
          </cell>
          <cell r="F431" t="str">
            <v>DESCRIPCION</v>
          </cell>
          <cell r="G431">
            <v>0</v>
          </cell>
          <cell r="H431">
            <v>0</v>
          </cell>
          <cell r="I431">
            <v>0</v>
          </cell>
          <cell r="J431" t="str">
            <v>UNIDAD</v>
          </cell>
        </row>
        <row r="432">
          <cell r="B432" t="str">
            <v>Partida</v>
          </cell>
          <cell r="C432">
            <v>0</v>
          </cell>
          <cell r="D432">
            <v>1.3</v>
          </cell>
          <cell r="E432" t="str">
            <v>1.3.3</v>
          </cell>
          <cell r="F432" t="str">
            <v>SUMINISTRO E INSTALACION DE TEMPLETE EN VARILLA DE 1/2" INC PINTURA</v>
          </cell>
          <cell r="G432">
            <v>0</v>
          </cell>
          <cell r="H432">
            <v>0</v>
          </cell>
          <cell r="I432">
            <v>0</v>
          </cell>
          <cell r="J432" t="str">
            <v>M</v>
          </cell>
        </row>
        <row r="433">
          <cell r="A433">
            <v>0</v>
          </cell>
          <cell r="B433">
            <v>0</v>
          </cell>
          <cell r="C433">
            <v>0</v>
          </cell>
          <cell r="D433" t="str">
            <v>MAQUINARIA, HERRAMIENTA Y EQUIPO PUESTO EN OBRA</v>
          </cell>
          <cell r="E433">
            <v>0</v>
          </cell>
          <cell r="F433">
            <v>0</v>
          </cell>
          <cell r="G433">
            <v>0</v>
          </cell>
          <cell r="H433">
            <v>0</v>
          </cell>
          <cell r="I433">
            <v>0</v>
          </cell>
          <cell r="J433">
            <v>0</v>
          </cell>
        </row>
        <row r="434">
          <cell r="A434">
            <v>0</v>
          </cell>
          <cell r="B434">
            <v>0</v>
          </cell>
          <cell r="C434">
            <v>0</v>
          </cell>
          <cell r="D434" t="str">
            <v>DESCRIPCION</v>
          </cell>
          <cell r="E434">
            <v>0</v>
          </cell>
          <cell r="F434" t="str">
            <v>UND</v>
          </cell>
          <cell r="G434" t="str">
            <v>Vr. Unitario</v>
          </cell>
          <cell r="H434" t="str">
            <v>Redndim.</v>
          </cell>
          <cell r="I434" t="str">
            <v>Vr Total</v>
          </cell>
          <cell r="J434">
            <v>0</v>
          </cell>
        </row>
        <row r="435">
          <cell r="A435" t="str">
            <v xml:space="preserve">HM           </v>
          </cell>
          <cell r="B435" t="str">
            <v>Maquinaria</v>
          </cell>
          <cell r="C435">
            <v>0</v>
          </cell>
          <cell r="D435" t="str">
            <v>HERRAMIENTA MENOR</v>
          </cell>
          <cell r="E435">
            <v>0</v>
          </cell>
          <cell r="F435" t="str">
            <v>UND</v>
          </cell>
          <cell r="G435">
            <v>1300</v>
          </cell>
          <cell r="H435">
            <v>0.2</v>
          </cell>
          <cell r="I435">
            <v>260</v>
          </cell>
          <cell r="J435">
            <v>0</v>
          </cell>
        </row>
        <row r="436">
          <cell r="A436" t="str">
            <v xml:space="preserve">EQSOLDADURA  </v>
          </cell>
          <cell r="B436" t="str">
            <v>Maquinaria</v>
          </cell>
          <cell r="C436">
            <v>0</v>
          </cell>
          <cell r="D436" t="str">
            <v>EQUIPO DE SOLDADURA</v>
          </cell>
          <cell r="E436">
            <v>0</v>
          </cell>
          <cell r="F436" t="str">
            <v>DIA</v>
          </cell>
          <cell r="G436">
            <v>40000</v>
          </cell>
          <cell r="H436">
            <v>0.04</v>
          </cell>
          <cell r="I436">
            <v>1600</v>
          </cell>
          <cell r="J436">
            <v>0</v>
          </cell>
        </row>
        <row r="437">
          <cell r="A437" t="str">
            <v xml:space="preserve">PULIDORA     </v>
          </cell>
          <cell r="B437" t="str">
            <v>Maquinaria</v>
          </cell>
          <cell r="C437">
            <v>0</v>
          </cell>
          <cell r="D437" t="str">
            <v>PULIDORA INDUSTRIAL 9"</v>
          </cell>
          <cell r="E437">
            <v>0</v>
          </cell>
          <cell r="F437" t="str">
            <v>DIA</v>
          </cell>
          <cell r="G437">
            <v>15000</v>
          </cell>
          <cell r="H437">
            <v>0.04</v>
          </cell>
          <cell r="I437">
            <v>600</v>
          </cell>
          <cell r="J437">
            <v>0</v>
          </cell>
        </row>
        <row r="438">
          <cell r="A438" t="str">
            <v xml:space="preserve">ANDAMIO      </v>
          </cell>
          <cell r="B438" t="str">
            <v>Maquinaria</v>
          </cell>
          <cell r="C438">
            <v>0</v>
          </cell>
          <cell r="D438" t="str">
            <v>ANDAMIO INCLUYE TABLON</v>
          </cell>
          <cell r="E438">
            <v>0</v>
          </cell>
          <cell r="F438" t="str">
            <v>DIA</v>
          </cell>
          <cell r="G438">
            <v>3000</v>
          </cell>
          <cell r="H438">
            <v>0.2</v>
          </cell>
          <cell r="I438">
            <v>600</v>
          </cell>
          <cell r="J438">
            <v>0</v>
          </cell>
        </row>
        <row r="439">
          <cell r="A439">
            <v>0</v>
          </cell>
          <cell r="B439">
            <v>0</v>
          </cell>
          <cell r="C439">
            <v>0</v>
          </cell>
          <cell r="D439" t="str">
            <v>SUBTOTAL</v>
          </cell>
          <cell r="E439">
            <v>0</v>
          </cell>
          <cell r="F439">
            <v>0</v>
          </cell>
          <cell r="G439">
            <v>0</v>
          </cell>
          <cell r="H439">
            <v>0</v>
          </cell>
          <cell r="I439">
            <v>0</v>
          </cell>
          <cell r="J439">
            <v>3060</v>
          </cell>
        </row>
        <row r="440">
          <cell r="A440">
            <v>0</v>
          </cell>
          <cell r="B440">
            <v>0</v>
          </cell>
          <cell r="C440">
            <v>0</v>
          </cell>
          <cell r="D440" t="str">
            <v>MATERIALES</v>
          </cell>
          <cell r="E440">
            <v>0</v>
          </cell>
          <cell r="F440">
            <v>0</v>
          </cell>
          <cell r="G440">
            <v>0</v>
          </cell>
          <cell r="H440">
            <v>0</v>
          </cell>
          <cell r="I440">
            <v>0</v>
          </cell>
          <cell r="J440">
            <v>0</v>
          </cell>
        </row>
        <row r="441">
          <cell r="A441">
            <v>0</v>
          </cell>
          <cell r="B441">
            <v>0</v>
          </cell>
          <cell r="C441">
            <v>0</v>
          </cell>
          <cell r="D441" t="str">
            <v>DESCRIPCION</v>
          </cell>
          <cell r="E441">
            <v>0</v>
          </cell>
          <cell r="F441" t="str">
            <v>UND</v>
          </cell>
          <cell r="G441" t="str">
            <v>Vr. Unitario</v>
          </cell>
          <cell r="H441" t="str">
            <v>Redndim.</v>
          </cell>
          <cell r="I441" t="str">
            <v>Vr Total</v>
          </cell>
          <cell r="J441">
            <v>0</v>
          </cell>
        </row>
        <row r="442">
          <cell r="A442" t="str">
            <v xml:space="preserve">VAR1-2LISA   </v>
          </cell>
          <cell r="B442" t="str">
            <v>Material</v>
          </cell>
          <cell r="C442">
            <v>0</v>
          </cell>
          <cell r="D442" t="str">
            <v>VARILLA DE 1/2" LISA</v>
          </cell>
          <cell r="E442">
            <v>0</v>
          </cell>
          <cell r="F442" t="str">
            <v>M</v>
          </cell>
          <cell r="G442">
            <v>2800</v>
          </cell>
          <cell r="H442">
            <v>1.05</v>
          </cell>
          <cell r="I442">
            <v>2940</v>
          </cell>
          <cell r="J442">
            <v>0</v>
          </cell>
        </row>
        <row r="443">
          <cell r="A443" t="str">
            <v>ANTICORROSIVO</v>
          </cell>
          <cell r="B443" t="str">
            <v>Material</v>
          </cell>
          <cell r="C443">
            <v>0</v>
          </cell>
          <cell r="D443" t="str">
            <v>ANTICORROSIVO</v>
          </cell>
          <cell r="E443">
            <v>0</v>
          </cell>
          <cell r="F443" t="str">
            <v>GLN</v>
          </cell>
          <cell r="G443">
            <v>36300</v>
          </cell>
          <cell r="H443">
            <v>3.0000000000000001E-3</v>
          </cell>
          <cell r="I443">
            <v>109</v>
          </cell>
          <cell r="J443">
            <v>0</v>
          </cell>
        </row>
        <row r="444">
          <cell r="A444" t="str">
            <v xml:space="preserve">THINER       </v>
          </cell>
          <cell r="B444" t="str">
            <v>Material</v>
          </cell>
          <cell r="C444">
            <v>0</v>
          </cell>
          <cell r="D444" t="str">
            <v>THINNER</v>
          </cell>
          <cell r="E444">
            <v>0</v>
          </cell>
          <cell r="F444" t="str">
            <v>GLN</v>
          </cell>
          <cell r="G444">
            <v>15000</v>
          </cell>
          <cell r="H444">
            <v>6.0000000000000001E-3</v>
          </cell>
          <cell r="I444">
            <v>90</v>
          </cell>
          <cell r="J444">
            <v>0</v>
          </cell>
        </row>
        <row r="445">
          <cell r="A445" t="str">
            <v xml:space="preserve">ESMALTE      </v>
          </cell>
          <cell r="B445" t="str">
            <v>Material</v>
          </cell>
          <cell r="C445">
            <v>0</v>
          </cell>
          <cell r="D445" t="str">
            <v>ESMALTE</v>
          </cell>
          <cell r="E445">
            <v>0</v>
          </cell>
          <cell r="F445" t="str">
            <v>GLN</v>
          </cell>
          <cell r="G445">
            <v>35000</v>
          </cell>
          <cell r="H445">
            <v>3.0000000000000001E-3</v>
          </cell>
          <cell r="I445">
            <v>105</v>
          </cell>
          <cell r="J445">
            <v>0</v>
          </cell>
        </row>
        <row r="446">
          <cell r="A446" t="str">
            <v xml:space="preserve">TUERCA1_2    </v>
          </cell>
          <cell r="B446" t="str">
            <v>Material</v>
          </cell>
          <cell r="C446">
            <v>0</v>
          </cell>
          <cell r="D446" t="str">
            <v>TUERCA 1/2" INCLUYE ARANDELA</v>
          </cell>
          <cell r="E446">
            <v>0</v>
          </cell>
          <cell r="F446" t="str">
            <v>UND</v>
          </cell>
          <cell r="G446">
            <v>300</v>
          </cell>
          <cell r="H446">
            <v>1</v>
          </cell>
          <cell r="I446">
            <v>300</v>
          </cell>
          <cell r="J446">
            <v>0</v>
          </cell>
        </row>
        <row r="447">
          <cell r="A447" t="str">
            <v>VAR1_2ROSCADA</v>
          </cell>
          <cell r="B447" t="str">
            <v>Material</v>
          </cell>
          <cell r="C447">
            <v>0</v>
          </cell>
          <cell r="D447" t="str">
            <v>VARILLA 1/2" ROSCADA</v>
          </cell>
          <cell r="E447">
            <v>0</v>
          </cell>
          <cell r="F447" t="str">
            <v>M</v>
          </cell>
          <cell r="G447">
            <v>3000</v>
          </cell>
          <cell r="H447">
            <v>0.15</v>
          </cell>
          <cell r="I447">
            <v>450</v>
          </cell>
          <cell r="J447">
            <v>0</v>
          </cell>
        </row>
        <row r="448">
          <cell r="A448" t="str">
            <v>SOLDA6011X1-8</v>
          </cell>
          <cell r="B448" t="str">
            <v>Material</v>
          </cell>
          <cell r="C448">
            <v>0</v>
          </cell>
          <cell r="D448" t="str">
            <v>SOLDADURA 6011X1/8"</v>
          </cell>
          <cell r="E448">
            <v>0</v>
          </cell>
          <cell r="F448" t="str">
            <v>KG</v>
          </cell>
          <cell r="G448">
            <v>12350</v>
          </cell>
          <cell r="H448">
            <v>0.04</v>
          </cell>
          <cell r="I448">
            <v>494</v>
          </cell>
          <cell r="J448">
            <v>0</v>
          </cell>
        </row>
        <row r="449">
          <cell r="A449">
            <v>0</v>
          </cell>
          <cell r="B449">
            <v>0</v>
          </cell>
          <cell r="C449">
            <v>0</v>
          </cell>
          <cell r="D449" t="str">
            <v>SUBTOTAL</v>
          </cell>
          <cell r="E449">
            <v>0</v>
          </cell>
          <cell r="F449">
            <v>0</v>
          </cell>
          <cell r="G449">
            <v>0</v>
          </cell>
          <cell r="H449">
            <v>0</v>
          </cell>
          <cell r="I449">
            <v>0</v>
          </cell>
          <cell r="J449">
            <v>4488</v>
          </cell>
        </row>
        <row r="450">
          <cell r="A450">
            <v>0</v>
          </cell>
          <cell r="B450">
            <v>0</v>
          </cell>
          <cell r="C450">
            <v>0</v>
          </cell>
          <cell r="D450" t="str">
            <v>MANO DE OBRA</v>
          </cell>
          <cell r="E450">
            <v>0</v>
          </cell>
          <cell r="F450">
            <v>0</v>
          </cell>
          <cell r="G450">
            <v>0</v>
          </cell>
          <cell r="H450">
            <v>0</v>
          </cell>
          <cell r="I450">
            <v>0</v>
          </cell>
          <cell r="J450">
            <v>0</v>
          </cell>
        </row>
        <row r="451">
          <cell r="A451">
            <v>0</v>
          </cell>
          <cell r="B451">
            <v>0</v>
          </cell>
          <cell r="C451">
            <v>0</v>
          </cell>
          <cell r="D451" t="str">
            <v>DESCRIPCION</v>
          </cell>
          <cell r="E451">
            <v>0</v>
          </cell>
          <cell r="F451" t="str">
            <v>UND</v>
          </cell>
          <cell r="G451" t="str">
            <v>Vr. Unitario</v>
          </cell>
          <cell r="H451" t="str">
            <v>Redndim.</v>
          </cell>
          <cell r="I451" t="str">
            <v>Vr Total</v>
          </cell>
          <cell r="J451">
            <v>0</v>
          </cell>
        </row>
        <row r="452">
          <cell r="A452" t="str">
            <v>1OF5AYMETALIC</v>
          </cell>
          <cell r="B452" t="str">
            <v>Mano de obra</v>
          </cell>
          <cell r="C452">
            <v>0</v>
          </cell>
          <cell r="D452" t="str">
            <v>MANO DE OBRA CARPINTERIA (5 AYUDANTES - 1 OFICIAL)</v>
          </cell>
          <cell r="E452">
            <v>0</v>
          </cell>
          <cell r="F452" t="str">
            <v>HR</v>
          </cell>
          <cell r="G452">
            <v>45144</v>
          </cell>
          <cell r="H452">
            <v>0.12</v>
          </cell>
          <cell r="I452">
            <v>5417</v>
          </cell>
          <cell r="J452">
            <v>0</v>
          </cell>
        </row>
        <row r="453">
          <cell r="A453">
            <v>0</v>
          </cell>
          <cell r="B453">
            <v>0</v>
          </cell>
          <cell r="C453">
            <v>0</v>
          </cell>
          <cell r="D453">
            <v>0</v>
          </cell>
          <cell r="E453">
            <v>0</v>
          </cell>
          <cell r="F453">
            <v>0</v>
          </cell>
          <cell r="G453">
            <v>0</v>
          </cell>
          <cell r="H453">
            <v>0</v>
          </cell>
          <cell r="I453">
            <v>0</v>
          </cell>
          <cell r="J453">
            <v>0</v>
          </cell>
        </row>
        <row r="454">
          <cell r="A454">
            <v>0</v>
          </cell>
          <cell r="B454">
            <v>0</v>
          </cell>
          <cell r="C454">
            <v>0</v>
          </cell>
          <cell r="D454">
            <v>0</v>
          </cell>
          <cell r="E454">
            <v>0</v>
          </cell>
          <cell r="F454">
            <v>0</v>
          </cell>
          <cell r="G454">
            <v>0</v>
          </cell>
          <cell r="H454">
            <v>0</v>
          </cell>
          <cell r="I454">
            <v>0</v>
          </cell>
          <cell r="J454">
            <v>0</v>
          </cell>
        </row>
        <row r="455">
          <cell r="A455">
            <v>0</v>
          </cell>
          <cell r="B455">
            <v>0</v>
          </cell>
          <cell r="C455">
            <v>0</v>
          </cell>
          <cell r="D455">
            <v>0</v>
          </cell>
          <cell r="E455">
            <v>0</v>
          </cell>
          <cell r="F455">
            <v>0</v>
          </cell>
          <cell r="G455">
            <v>0</v>
          </cell>
          <cell r="H455">
            <v>0</v>
          </cell>
          <cell r="I455">
            <v>0</v>
          </cell>
          <cell r="J455">
            <v>0</v>
          </cell>
        </row>
        <row r="456">
          <cell r="A456">
            <v>0</v>
          </cell>
          <cell r="B456">
            <v>0</v>
          </cell>
          <cell r="C456">
            <v>0</v>
          </cell>
          <cell r="D456" t="str">
            <v>SUBTOTAL</v>
          </cell>
          <cell r="E456">
            <v>0</v>
          </cell>
          <cell r="F456">
            <v>0</v>
          </cell>
          <cell r="G456">
            <v>0</v>
          </cell>
          <cell r="H456">
            <v>0</v>
          </cell>
          <cell r="I456">
            <v>0</v>
          </cell>
          <cell r="J456">
            <v>5417</v>
          </cell>
        </row>
        <row r="457">
          <cell r="A457">
            <v>0</v>
          </cell>
          <cell r="B457">
            <v>0</v>
          </cell>
          <cell r="C457">
            <v>0</v>
          </cell>
          <cell r="D457" t="str">
            <v>TRANSPORTE</v>
          </cell>
          <cell r="E457">
            <v>0</v>
          </cell>
          <cell r="F457">
            <v>0</v>
          </cell>
          <cell r="G457">
            <v>0</v>
          </cell>
          <cell r="H457">
            <v>0</v>
          </cell>
          <cell r="I457">
            <v>0</v>
          </cell>
          <cell r="J457">
            <v>0</v>
          </cell>
        </row>
        <row r="458">
          <cell r="A458">
            <v>0</v>
          </cell>
          <cell r="B458">
            <v>0</v>
          </cell>
          <cell r="C458">
            <v>0</v>
          </cell>
          <cell r="D458" t="str">
            <v>DESCRIPCION</v>
          </cell>
          <cell r="E458">
            <v>0</v>
          </cell>
          <cell r="F458" t="str">
            <v>UND</v>
          </cell>
          <cell r="G458" t="str">
            <v>Vr. Unitario</v>
          </cell>
          <cell r="H458" t="str">
            <v>Redndim.</v>
          </cell>
          <cell r="I458" t="str">
            <v>Vr Total</v>
          </cell>
          <cell r="J458">
            <v>0</v>
          </cell>
        </row>
        <row r="459">
          <cell r="A459" t="str">
            <v xml:space="preserve">TACERO       </v>
          </cell>
          <cell r="B459" t="str">
            <v>Otros</v>
          </cell>
          <cell r="C459">
            <v>0</v>
          </cell>
          <cell r="D459" t="str">
            <v>TRANSPORTE ACERO</v>
          </cell>
          <cell r="E459">
            <v>0</v>
          </cell>
          <cell r="F459" t="str">
            <v>KG</v>
          </cell>
          <cell r="G459">
            <v>55</v>
          </cell>
          <cell r="H459">
            <v>1.2</v>
          </cell>
          <cell r="I459">
            <v>66</v>
          </cell>
          <cell r="J459">
            <v>0</v>
          </cell>
        </row>
        <row r="460">
          <cell r="A460">
            <v>0</v>
          </cell>
          <cell r="B460">
            <v>0</v>
          </cell>
          <cell r="C460">
            <v>0</v>
          </cell>
          <cell r="D460">
            <v>0</v>
          </cell>
          <cell r="E460">
            <v>0</v>
          </cell>
          <cell r="F460">
            <v>0</v>
          </cell>
          <cell r="G460">
            <v>0</v>
          </cell>
          <cell r="H460">
            <v>0</v>
          </cell>
          <cell r="I460">
            <v>0</v>
          </cell>
          <cell r="J460">
            <v>0</v>
          </cell>
        </row>
        <row r="461">
          <cell r="A461">
            <v>0</v>
          </cell>
          <cell r="B461">
            <v>0</v>
          </cell>
          <cell r="C461">
            <v>0</v>
          </cell>
          <cell r="D461">
            <v>0</v>
          </cell>
          <cell r="E461">
            <v>0</v>
          </cell>
          <cell r="F461">
            <v>0</v>
          </cell>
          <cell r="G461">
            <v>0</v>
          </cell>
          <cell r="H461">
            <v>0</v>
          </cell>
          <cell r="I461">
            <v>0</v>
          </cell>
          <cell r="J461">
            <v>0</v>
          </cell>
        </row>
        <row r="462">
          <cell r="A462">
            <v>0</v>
          </cell>
          <cell r="B462">
            <v>0</v>
          </cell>
          <cell r="C462">
            <v>0</v>
          </cell>
          <cell r="D462">
            <v>0</v>
          </cell>
          <cell r="E462">
            <v>0</v>
          </cell>
          <cell r="F462">
            <v>0</v>
          </cell>
          <cell r="G462">
            <v>0</v>
          </cell>
          <cell r="H462">
            <v>0</v>
          </cell>
          <cell r="I462">
            <v>0</v>
          </cell>
          <cell r="J462">
            <v>0</v>
          </cell>
        </row>
        <row r="463">
          <cell r="A463">
            <v>0</v>
          </cell>
          <cell r="B463">
            <v>0</v>
          </cell>
          <cell r="C463">
            <v>0</v>
          </cell>
          <cell r="D463" t="str">
            <v>SUBTOTAL</v>
          </cell>
          <cell r="E463">
            <v>0</v>
          </cell>
          <cell r="F463">
            <v>0</v>
          </cell>
          <cell r="G463">
            <v>0</v>
          </cell>
          <cell r="H463">
            <v>0</v>
          </cell>
          <cell r="I463">
            <v>0</v>
          </cell>
          <cell r="J463">
            <v>66</v>
          </cell>
        </row>
        <row r="464">
          <cell r="A464">
            <v>0</v>
          </cell>
          <cell r="B464">
            <v>0</v>
          </cell>
          <cell r="C464">
            <v>0</v>
          </cell>
          <cell r="D464">
            <v>0</v>
          </cell>
          <cell r="E464">
            <v>0</v>
          </cell>
          <cell r="F464">
            <v>0</v>
          </cell>
          <cell r="G464">
            <v>0</v>
          </cell>
          <cell r="H464">
            <v>0</v>
          </cell>
          <cell r="I464">
            <v>0</v>
          </cell>
          <cell r="J464">
            <v>0</v>
          </cell>
        </row>
        <row r="465">
          <cell r="A465" t="str">
            <v>1.3.3</v>
          </cell>
          <cell r="B465">
            <v>0</v>
          </cell>
          <cell r="C465">
            <v>0</v>
          </cell>
          <cell r="D465" t="str">
            <v>TOTAL COSTO UNITARIO</v>
          </cell>
          <cell r="E465">
            <v>0</v>
          </cell>
          <cell r="F465">
            <v>0</v>
          </cell>
          <cell r="G465">
            <v>0</v>
          </cell>
          <cell r="H465">
            <v>0</v>
          </cell>
          <cell r="I465">
            <v>0</v>
          </cell>
          <cell r="J465">
            <v>13031</v>
          </cell>
        </row>
        <row r="466">
          <cell r="A466">
            <v>0</v>
          </cell>
          <cell r="B466">
            <v>0</v>
          </cell>
          <cell r="C466">
            <v>0</v>
          </cell>
          <cell r="E466">
            <v>0</v>
          </cell>
          <cell r="F466">
            <v>0</v>
          </cell>
          <cell r="H466">
            <v>0</v>
          </cell>
          <cell r="I466">
            <v>0</v>
          </cell>
        </row>
        <row r="467">
          <cell r="A467">
            <v>0</v>
          </cell>
          <cell r="B467">
            <v>0</v>
          </cell>
          <cell r="C467">
            <v>0</v>
          </cell>
          <cell r="D467">
            <v>0</v>
          </cell>
          <cell r="E467">
            <v>0</v>
          </cell>
          <cell r="F467">
            <v>0</v>
          </cell>
          <cell r="G467">
            <v>0</v>
          </cell>
          <cell r="H467">
            <v>0</v>
          </cell>
          <cell r="I467">
            <v>0</v>
          </cell>
        </row>
        <row r="468">
          <cell r="A468">
            <v>0</v>
          </cell>
          <cell r="B468">
            <v>0</v>
          </cell>
          <cell r="C468">
            <v>0</v>
          </cell>
          <cell r="D468">
            <v>0</v>
          </cell>
          <cell r="E468" t="str">
            <v>ADECUACION DE LAS INSTALACIONES DE LA INSTITUCION EDUCATIVA JESUS MARIA AGUIRRE CHARRY 
DEL MUNICIPIO DE AIPE, HUILA</v>
          </cell>
          <cell r="F468">
            <v>0</v>
          </cell>
          <cell r="G468">
            <v>0</v>
          </cell>
          <cell r="H468">
            <v>0</v>
          </cell>
          <cell r="I468">
            <v>0</v>
          </cell>
          <cell r="J468">
            <v>0</v>
          </cell>
        </row>
        <row r="469">
          <cell r="A469">
            <v>0</v>
          </cell>
          <cell r="B469">
            <v>0</v>
          </cell>
          <cell r="C469">
            <v>0</v>
          </cell>
          <cell r="D469">
            <v>0</v>
          </cell>
          <cell r="E469" t="str">
            <v>ANÁLISIS DE PRECIOS UNITARIOS      A.P.U.</v>
          </cell>
          <cell r="F469">
            <v>0</v>
          </cell>
          <cell r="G469">
            <v>0</v>
          </cell>
          <cell r="H469">
            <v>0</v>
          </cell>
          <cell r="I469">
            <v>0</v>
          </cell>
          <cell r="J469">
            <v>0</v>
          </cell>
        </row>
        <row r="470">
          <cell r="A470">
            <v>0</v>
          </cell>
          <cell r="B470">
            <v>0</v>
          </cell>
          <cell r="C470">
            <v>0</v>
          </cell>
          <cell r="D470">
            <v>0</v>
          </cell>
          <cell r="E470">
            <v>0</v>
          </cell>
          <cell r="F470">
            <v>0</v>
          </cell>
          <cell r="G470">
            <v>0</v>
          </cell>
          <cell r="H470">
            <v>0</v>
          </cell>
          <cell r="I470">
            <v>0</v>
          </cell>
          <cell r="J470">
            <v>0</v>
          </cell>
        </row>
        <row r="471">
          <cell r="A471">
            <v>0</v>
          </cell>
          <cell r="B471">
            <v>0</v>
          </cell>
          <cell r="C471">
            <v>0</v>
          </cell>
          <cell r="D471">
            <v>0</v>
          </cell>
          <cell r="E471">
            <v>0</v>
          </cell>
          <cell r="F471">
            <v>0</v>
          </cell>
          <cell r="G471">
            <v>0</v>
          </cell>
          <cell r="H471">
            <v>0</v>
          </cell>
          <cell r="I471">
            <v>0</v>
          </cell>
          <cell r="J471">
            <v>0</v>
          </cell>
        </row>
        <row r="472">
          <cell r="A472">
            <v>0</v>
          </cell>
          <cell r="B472">
            <v>0</v>
          </cell>
          <cell r="C472">
            <v>0</v>
          </cell>
          <cell r="D472" t="str">
            <v>CAPITULO</v>
          </cell>
          <cell r="E472" t="str">
            <v>ITEM</v>
          </cell>
          <cell r="F472" t="str">
            <v>DESCRIPCION</v>
          </cell>
          <cell r="G472">
            <v>0</v>
          </cell>
          <cell r="H472">
            <v>0</v>
          </cell>
          <cell r="I472">
            <v>0</v>
          </cell>
          <cell r="J472" t="str">
            <v>UNIDAD</v>
          </cell>
        </row>
        <row r="473">
          <cell r="B473" t="str">
            <v>Partida</v>
          </cell>
          <cell r="C473">
            <v>0</v>
          </cell>
          <cell r="D473">
            <v>1.3</v>
          </cell>
          <cell r="E473" t="str">
            <v>1.3.5</v>
          </cell>
          <cell r="F473" t="str">
            <v>SUMINISTRO E INSTALACION DE CELOSCREEN PASO 150 INCLUYE ESTRUCTURA SOPORTE</v>
          </cell>
          <cell r="G473">
            <v>0</v>
          </cell>
          <cell r="H473">
            <v>0</v>
          </cell>
          <cell r="I473">
            <v>0</v>
          </cell>
          <cell r="J473" t="str">
            <v>M2</v>
          </cell>
        </row>
        <row r="474">
          <cell r="A474">
            <v>0</v>
          </cell>
          <cell r="B474">
            <v>0</v>
          </cell>
          <cell r="C474">
            <v>0</v>
          </cell>
          <cell r="D474" t="str">
            <v>MAQUINARIA, HERRAMIENTA Y EQUIPO PUESTO EN OBRA</v>
          </cell>
          <cell r="E474">
            <v>0</v>
          </cell>
          <cell r="F474">
            <v>0</v>
          </cell>
          <cell r="G474">
            <v>0</v>
          </cell>
          <cell r="H474">
            <v>0</v>
          </cell>
          <cell r="I474">
            <v>0</v>
          </cell>
          <cell r="J474">
            <v>0</v>
          </cell>
        </row>
        <row r="475">
          <cell r="A475">
            <v>0</v>
          </cell>
          <cell r="B475">
            <v>0</v>
          </cell>
          <cell r="C475">
            <v>0</v>
          </cell>
          <cell r="D475" t="str">
            <v>DESCRIPCION</v>
          </cell>
          <cell r="E475">
            <v>0</v>
          </cell>
          <cell r="F475" t="str">
            <v>UND</v>
          </cell>
          <cell r="G475" t="str">
            <v>Vr. Unitario</v>
          </cell>
          <cell r="H475" t="str">
            <v>Redndim.</v>
          </cell>
          <cell r="I475" t="str">
            <v>Vr Total</v>
          </cell>
          <cell r="J475">
            <v>0</v>
          </cell>
        </row>
        <row r="476">
          <cell r="A476" t="str">
            <v xml:space="preserve">EQSOLDADURA  </v>
          </cell>
          <cell r="B476" t="str">
            <v>Maquinaria</v>
          </cell>
          <cell r="C476">
            <v>0</v>
          </cell>
          <cell r="D476" t="str">
            <v>EQUIPO DE SOLDADURA</v>
          </cell>
          <cell r="E476">
            <v>0</v>
          </cell>
          <cell r="F476" t="str">
            <v>DIA</v>
          </cell>
          <cell r="G476">
            <v>40000</v>
          </cell>
          <cell r="H476">
            <v>0.3</v>
          </cell>
          <cell r="I476">
            <v>12000</v>
          </cell>
          <cell r="J476">
            <v>0</v>
          </cell>
        </row>
        <row r="477">
          <cell r="A477" t="str">
            <v xml:space="preserve">PULIDORA     </v>
          </cell>
          <cell r="B477" t="str">
            <v>Maquinaria</v>
          </cell>
          <cell r="C477">
            <v>0</v>
          </cell>
          <cell r="D477" t="str">
            <v>PULIDORA INDUSTRIAL 9"</v>
          </cell>
          <cell r="E477">
            <v>0</v>
          </cell>
          <cell r="F477" t="str">
            <v>DIA</v>
          </cell>
          <cell r="G477">
            <v>15000</v>
          </cell>
          <cell r="H477">
            <v>0.3</v>
          </cell>
          <cell r="I477">
            <v>4500</v>
          </cell>
          <cell r="J477">
            <v>0</v>
          </cell>
        </row>
        <row r="478">
          <cell r="A478" t="str">
            <v xml:space="preserve">ANDAMIO      </v>
          </cell>
          <cell r="B478" t="str">
            <v>Maquinaria</v>
          </cell>
          <cell r="C478">
            <v>0</v>
          </cell>
          <cell r="D478" t="str">
            <v>ANDAMIO INCLUYE TABLON</v>
          </cell>
          <cell r="E478">
            <v>0</v>
          </cell>
          <cell r="F478" t="str">
            <v>DIA</v>
          </cell>
          <cell r="G478">
            <v>3000</v>
          </cell>
          <cell r="H478">
            <v>1</v>
          </cell>
          <cell r="I478">
            <v>3000</v>
          </cell>
          <cell r="J478">
            <v>0</v>
          </cell>
        </row>
        <row r="479">
          <cell r="A479" t="str">
            <v xml:space="preserve">COMPRESOR    </v>
          </cell>
          <cell r="B479" t="str">
            <v>Maquinaria</v>
          </cell>
          <cell r="C479">
            <v>0</v>
          </cell>
          <cell r="D479" t="str">
            <v>COMPRESOR DE PINTURA</v>
          </cell>
          <cell r="E479">
            <v>0</v>
          </cell>
          <cell r="F479" t="str">
            <v>DIA</v>
          </cell>
          <cell r="G479">
            <v>40000</v>
          </cell>
          <cell r="H479">
            <v>0.2</v>
          </cell>
          <cell r="I479">
            <v>8000</v>
          </cell>
          <cell r="J479">
            <v>0</v>
          </cell>
        </row>
        <row r="480">
          <cell r="A480" t="str">
            <v xml:space="preserve">HM           </v>
          </cell>
          <cell r="B480" t="str">
            <v>Maquinaria</v>
          </cell>
          <cell r="C480">
            <v>0</v>
          </cell>
          <cell r="D480" t="str">
            <v>HERRAMIENTA MENOR</v>
          </cell>
          <cell r="E480">
            <v>0</v>
          </cell>
          <cell r="F480" t="str">
            <v>UND</v>
          </cell>
          <cell r="G480">
            <v>1300</v>
          </cell>
          <cell r="H480">
            <v>2</v>
          </cell>
          <cell r="I480">
            <v>2600</v>
          </cell>
          <cell r="J480">
            <v>0</v>
          </cell>
        </row>
        <row r="481">
          <cell r="A481">
            <v>0</v>
          </cell>
          <cell r="B481">
            <v>0</v>
          </cell>
          <cell r="C481">
            <v>0</v>
          </cell>
          <cell r="D481" t="str">
            <v>SUBTOTAL</v>
          </cell>
          <cell r="E481">
            <v>0</v>
          </cell>
          <cell r="F481">
            <v>0</v>
          </cell>
          <cell r="G481">
            <v>0</v>
          </cell>
          <cell r="H481">
            <v>0</v>
          </cell>
          <cell r="I481">
            <v>0</v>
          </cell>
          <cell r="J481">
            <v>30100</v>
          </cell>
        </row>
        <row r="482">
          <cell r="A482">
            <v>0</v>
          </cell>
          <cell r="B482">
            <v>0</v>
          </cell>
          <cell r="C482">
            <v>0</v>
          </cell>
          <cell r="D482" t="str">
            <v>MATERIALES</v>
          </cell>
          <cell r="E482">
            <v>0</v>
          </cell>
          <cell r="F482">
            <v>0</v>
          </cell>
          <cell r="G482">
            <v>0</v>
          </cell>
          <cell r="H482">
            <v>0</v>
          </cell>
          <cell r="I482">
            <v>0</v>
          </cell>
          <cell r="J482">
            <v>0</v>
          </cell>
        </row>
        <row r="483">
          <cell r="A483">
            <v>0</v>
          </cell>
          <cell r="B483">
            <v>0</v>
          </cell>
          <cell r="C483">
            <v>0</v>
          </cell>
          <cell r="D483" t="str">
            <v>DESCRIPCION</v>
          </cell>
          <cell r="E483">
            <v>0</v>
          </cell>
          <cell r="F483" t="str">
            <v>UND</v>
          </cell>
          <cell r="G483" t="str">
            <v>Vr. Unitario</v>
          </cell>
          <cell r="H483" t="str">
            <v>Redndim.</v>
          </cell>
          <cell r="I483" t="str">
            <v>Vr Total</v>
          </cell>
          <cell r="J483">
            <v>0</v>
          </cell>
        </row>
        <row r="484">
          <cell r="A484" t="str">
            <v>CELOSCREEN150</v>
          </cell>
          <cell r="B484" t="str">
            <v>Material</v>
          </cell>
          <cell r="C484">
            <v>0</v>
          </cell>
          <cell r="D484" t="str">
            <v>SUMINISTRO E INSTALACION DE CELOSCREEN PASO 150</v>
          </cell>
          <cell r="E484">
            <v>0</v>
          </cell>
          <cell r="F484" t="str">
            <v>M2</v>
          </cell>
          <cell r="G484">
            <v>340000</v>
          </cell>
          <cell r="H484">
            <v>1.05</v>
          </cell>
          <cell r="I484">
            <v>357000</v>
          </cell>
          <cell r="J484">
            <v>0</v>
          </cell>
        </row>
        <row r="485">
          <cell r="A485" t="str">
            <v>PERFIL4X8CAL1</v>
          </cell>
          <cell r="B485" t="str">
            <v>Material</v>
          </cell>
          <cell r="C485">
            <v>0</v>
          </cell>
          <cell r="D485" t="str">
            <v>PERFIL 4X8 CAL 18 X 6M</v>
          </cell>
          <cell r="E485">
            <v>0</v>
          </cell>
          <cell r="F485" t="str">
            <v>UN</v>
          </cell>
          <cell r="G485">
            <v>45000</v>
          </cell>
          <cell r="H485">
            <v>0.6</v>
          </cell>
          <cell r="I485">
            <v>27000</v>
          </cell>
          <cell r="J485">
            <v>0</v>
          </cell>
        </row>
        <row r="486">
          <cell r="A486" t="str">
            <v>SOLDADURA6013</v>
          </cell>
          <cell r="B486" t="str">
            <v>Material</v>
          </cell>
          <cell r="C486">
            <v>0</v>
          </cell>
          <cell r="D486" t="str">
            <v>SOLDADURA 6013X 1/8</v>
          </cell>
          <cell r="E486">
            <v>0</v>
          </cell>
          <cell r="F486" t="str">
            <v>KG</v>
          </cell>
          <cell r="G486">
            <v>9000</v>
          </cell>
          <cell r="H486">
            <v>0.5</v>
          </cell>
          <cell r="I486">
            <v>4500</v>
          </cell>
          <cell r="J486">
            <v>0</v>
          </cell>
        </row>
        <row r="487">
          <cell r="A487" t="str">
            <v>ANTICORROSIVO</v>
          </cell>
          <cell r="B487" t="str">
            <v>Material</v>
          </cell>
          <cell r="C487">
            <v>0</v>
          </cell>
          <cell r="D487" t="str">
            <v>ANTICORROSIVO</v>
          </cell>
          <cell r="E487">
            <v>0</v>
          </cell>
          <cell r="F487" t="str">
            <v>GLN</v>
          </cell>
          <cell r="G487">
            <v>36300</v>
          </cell>
          <cell r="H487">
            <v>0.1</v>
          </cell>
          <cell r="I487">
            <v>3630</v>
          </cell>
          <cell r="J487">
            <v>0</v>
          </cell>
        </row>
        <row r="488">
          <cell r="A488" t="str">
            <v xml:space="preserve">THINER       </v>
          </cell>
          <cell r="B488" t="str">
            <v>Material</v>
          </cell>
          <cell r="C488">
            <v>0</v>
          </cell>
          <cell r="D488" t="str">
            <v>THINNER</v>
          </cell>
          <cell r="E488">
            <v>0</v>
          </cell>
          <cell r="F488" t="str">
            <v>GLN</v>
          </cell>
          <cell r="G488">
            <v>15000</v>
          </cell>
          <cell r="H488">
            <v>0.1</v>
          </cell>
          <cell r="I488">
            <v>1500</v>
          </cell>
          <cell r="J488">
            <v>0</v>
          </cell>
        </row>
        <row r="489">
          <cell r="A489" t="str">
            <v xml:space="preserve">ESMALTEEXT   </v>
          </cell>
          <cell r="B489" t="str">
            <v>Material</v>
          </cell>
          <cell r="C489">
            <v>0</v>
          </cell>
          <cell r="D489" t="str">
            <v>ESMALTE PARA EXTERIORES</v>
          </cell>
          <cell r="E489">
            <v>0</v>
          </cell>
          <cell r="F489" t="str">
            <v>GLN</v>
          </cell>
          <cell r="G489">
            <v>70000</v>
          </cell>
          <cell r="H489">
            <v>0.1</v>
          </cell>
          <cell r="I489">
            <v>7000</v>
          </cell>
          <cell r="J489">
            <v>0</v>
          </cell>
        </row>
        <row r="490">
          <cell r="A490">
            <v>0</v>
          </cell>
          <cell r="B490">
            <v>0</v>
          </cell>
          <cell r="C490">
            <v>0</v>
          </cell>
          <cell r="D490" t="str">
            <v>SUBTOTAL</v>
          </cell>
          <cell r="E490">
            <v>0</v>
          </cell>
          <cell r="F490">
            <v>0</v>
          </cell>
          <cell r="G490">
            <v>0</v>
          </cell>
          <cell r="H490">
            <v>0</v>
          </cell>
          <cell r="I490">
            <v>0</v>
          </cell>
          <cell r="J490">
            <v>400630</v>
          </cell>
        </row>
        <row r="491">
          <cell r="A491">
            <v>0</v>
          </cell>
          <cell r="B491">
            <v>0</v>
          </cell>
          <cell r="C491">
            <v>0</v>
          </cell>
          <cell r="D491" t="str">
            <v>MANO DE OBRA</v>
          </cell>
          <cell r="E491">
            <v>0</v>
          </cell>
          <cell r="F491">
            <v>0</v>
          </cell>
          <cell r="G491">
            <v>0</v>
          </cell>
          <cell r="H491">
            <v>0</v>
          </cell>
          <cell r="I491">
            <v>0</v>
          </cell>
          <cell r="J491">
            <v>0</v>
          </cell>
        </row>
        <row r="492">
          <cell r="A492">
            <v>0</v>
          </cell>
          <cell r="B492">
            <v>0</v>
          </cell>
          <cell r="C492">
            <v>0</v>
          </cell>
          <cell r="D492" t="str">
            <v>DESCRIPCION</v>
          </cell>
          <cell r="E492">
            <v>0</v>
          </cell>
          <cell r="F492" t="str">
            <v>UND</v>
          </cell>
          <cell r="G492" t="str">
            <v>Vr. Unitario</v>
          </cell>
          <cell r="H492" t="str">
            <v>Redndim.</v>
          </cell>
          <cell r="I492" t="str">
            <v>Vr Total</v>
          </cell>
          <cell r="J492">
            <v>0</v>
          </cell>
        </row>
        <row r="493">
          <cell r="A493" t="str">
            <v>1OF2AYMETALIC</v>
          </cell>
          <cell r="B493" t="str">
            <v>Mano de obra</v>
          </cell>
          <cell r="C493">
            <v>0</v>
          </cell>
          <cell r="D493" t="str">
            <v>MANO DE OBRA CARPINTERIA (1 OFICIAL - 2 AYUDANTES)</v>
          </cell>
          <cell r="E493">
            <v>0</v>
          </cell>
          <cell r="F493" t="str">
            <v>HR</v>
          </cell>
          <cell r="G493">
            <v>25133</v>
          </cell>
          <cell r="H493">
            <v>2.2000000000000002</v>
          </cell>
          <cell r="I493">
            <v>55293</v>
          </cell>
          <cell r="J493">
            <v>0</v>
          </cell>
        </row>
        <row r="494">
          <cell r="A494">
            <v>0</v>
          </cell>
          <cell r="B494">
            <v>0</v>
          </cell>
          <cell r="C494">
            <v>0</v>
          </cell>
          <cell r="D494">
            <v>0</v>
          </cell>
          <cell r="E494">
            <v>0</v>
          </cell>
          <cell r="F494">
            <v>0</v>
          </cell>
          <cell r="G494">
            <v>0</v>
          </cell>
          <cell r="H494">
            <v>0</v>
          </cell>
          <cell r="I494">
            <v>0</v>
          </cell>
          <cell r="J494">
            <v>0</v>
          </cell>
        </row>
        <row r="495">
          <cell r="A495">
            <v>0</v>
          </cell>
          <cell r="B495">
            <v>0</v>
          </cell>
          <cell r="C495">
            <v>0</v>
          </cell>
          <cell r="D495">
            <v>0</v>
          </cell>
          <cell r="E495">
            <v>0</v>
          </cell>
          <cell r="F495">
            <v>0</v>
          </cell>
          <cell r="G495">
            <v>0</v>
          </cell>
          <cell r="H495">
            <v>0</v>
          </cell>
          <cell r="I495">
            <v>0</v>
          </cell>
          <cell r="J495">
            <v>0</v>
          </cell>
        </row>
        <row r="496">
          <cell r="A496">
            <v>0</v>
          </cell>
          <cell r="B496">
            <v>0</v>
          </cell>
          <cell r="C496">
            <v>0</v>
          </cell>
          <cell r="D496">
            <v>0</v>
          </cell>
          <cell r="E496">
            <v>0</v>
          </cell>
          <cell r="F496">
            <v>0</v>
          </cell>
          <cell r="G496">
            <v>0</v>
          </cell>
          <cell r="H496">
            <v>0</v>
          </cell>
          <cell r="I496">
            <v>0</v>
          </cell>
          <cell r="J496">
            <v>0</v>
          </cell>
        </row>
        <row r="497">
          <cell r="A497">
            <v>0</v>
          </cell>
          <cell r="B497">
            <v>0</v>
          </cell>
          <cell r="C497">
            <v>0</v>
          </cell>
          <cell r="D497" t="str">
            <v>SUBTOTAL</v>
          </cell>
          <cell r="E497">
            <v>0</v>
          </cell>
          <cell r="F497">
            <v>0</v>
          </cell>
          <cell r="G497">
            <v>0</v>
          </cell>
          <cell r="H497">
            <v>0</v>
          </cell>
          <cell r="I497">
            <v>0</v>
          </cell>
          <cell r="J497">
            <v>55293</v>
          </cell>
        </row>
        <row r="498">
          <cell r="A498">
            <v>0</v>
          </cell>
          <cell r="B498">
            <v>0</v>
          </cell>
          <cell r="C498">
            <v>0</v>
          </cell>
          <cell r="D498" t="str">
            <v>TRANSPORTE</v>
          </cell>
          <cell r="E498">
            <v>0</v>
          </cell>
          <cell r="F498">
            <v>0</v>
          </cell>
          <cell r="G498">
            <v>0</v>
          </cell>
          <cell r="H498">
            <v>0</v>
          </cell>
          <cell r="I498">
            <v>0</v>
          </cell>
          <cell r="J498">
            <v>0</v>
          </cell>
        </row>
        <row r="499">
          <cell r="A499">
            <v>0</v>
          </cell>
          <cell r="B499">
            <v>0</v>
          </cell>
          <cell r="C499">
            <v>0</v>
          </cell>
          <cell r="D499" t="str">
            <v>DESCRIPCION</v>
          </cell>
          <cell r="E499">
            <v>0</v>
          </cell>
          <cell r="F499" t="str">
            <v>UND</v>
          </cell>
          <cell r="G499" t="str">
            <v>Vr. Unitario</v>
          </cell>
          <cell r="H499" t="str">
            <v>Redndim.</v>
          </cell>
          <cell r="I499" t="str">
            <v>Vr Total</v>
          </cell>
          <cell r="J499">
            <v>0</v>
          </cell>
        </row>
        <row r="500">
          <cell r="A500">
            <v>0</v>
          </cell>
          <cell r="B500">
            <v>0</v>
          </cell>
          <cell r="C500">
            <v>0</v>
          </cell>
          <cell r="D500">
            <v>0</v>
          </cell>
          <cell r="E500">
            <v>0</v>
          </cell>
          <cell r="F500">
            <v>0</v>
          </cell>
          <cell r="G500">
            <v>0</v>
          </cell>
          <cell r="H500">
            <v>0</v>
          </cell>
          <cell r="I500">
            <v>0</v>
          </cell>
          <cell r="J500">
            <v>0</v>
          </cell>
        </row>
        <row r="501">
          <cell r="A501">
            <v>0</v>
          </cell>
          <cell r="B501">
            <v>0</v>
          </cell>
          <cell r="C501">
            <v>0</v>
          </cell>
          <cell r="D501">
            <v>0</v>
          </cell>
          <cell r="E501">
            <v>0</v>
          </cell>
          <cell r="F501">
            <v>0</v>
          </cell>
          <cell r="G501">
            <v>0</v>
          </cell>
          <cell r="H501">
            <v>0</v>
          </cell>
          <cell r="I501">
            <v>0</v>
          </cell>
          <cell r="J501">
            <v>0</v>
          </cell>
        </row>
        <row r="502">
          <cell r="A502">
            <v>0</v>
          </cell>
          <cell r="B502">
            <v>0</v>
          </cell>
          <cell r="C502">
            <v>0</v>
          </cell>
          <cell r="D502">
            <v>0</v>
          </cell>
          <cell r="E502">
            <v>0</v>
          </cell>
          <cell r="F502">
            <v>0</v>
          </cell>
          <cell r="G502">
            <v>0</v>
          </cell>
          <cell r="H502">
            <v>0</v>
          </cell>
          <cell r="I502">
            <v>0</v>
          </cell>
          <cell r="J502">
            <v>0</v>
          </cell>
        </row>
        <row r="503">
          <cell r="A503">
            <v>0</v>
          </cell>
          <cell r="B503">
            <v>0</v>
          </cell>
          <cell r="C503">
            <v>0</v>
          </cell>
          <cell r="D503">
            <v>0</v>
          </cell>
          <cell r="E503">
            <v>0</v>
          </cell>
          <cell r="F503">
            <v>0</v>
          </cell>
          <cell r="G503">
            <v>0</v>
          </cell>
          <cell r="H503">
            <v>0</v>
          </cell>
          <cell r="I503">
            <v>0</v>
          </cell>
          <cell r="J503">
            <v>0</v>
          </cell>
        </row>
        <row r="504">
          <cell r="A504">
            <v>0</v>
          </cell>
          <cell r="B504">
            <v>0</v>
          </cell>
          <cell r="C504">
            <v>0</v>
          </cell>
          <cell r="D504" t="str">
            <v>SUBTOTAL</v>
          </cell>
          <cell r="E504">
            <v>0</v>
          </cell>
          <cell r="F504">
            <v>0</v>
          </cell>
          <cell r="G504">
            <v>0</v>
          </cell>
          <cell r="H504">
            <v>0</v>
          </cell>
          <cell r="I504">
            <v>0</v>
          </cell>
          <cell r="J504">
            <v>0</v>
          </cell>
        </row>
        <row r="505">
          <cell r="A505">
            <v>0</v>
          </cell>
          <cell r="B505">
            <v>0</v>
          </cell>
          <cell r="C505">
            <v>0</v>
          </cell>
          <cell r="D505">
            <v>0</v>
          </cell>
          <cell r="E505">
            <v>0</v>
          </cell>
          <cell r="F505">
            <v>0</v>
          </cell>
          <cell r="G505">
            <v>0</v>
          </cell>
          <cell r="H505">
            <v>0</v>
          </cell>
          <cell r="I505">
            <v>0</v>
          </cell>
          <cell r="J505">
            <v>0</v>
          </cell>
        </row>
        <row r="506">
          <cell r="A506" t="str">
            <v>1.3.4</v>
          </cell>
          <cell r="B506">
            <v>0</v>
          </cell>
          <cell r="C506">
            <v>0</v>
          </cell>
          <cell r="D506" t="str">
            <v>TOTAL COSTO UNITARIO</v>
          </cell>
          <cell r="E506">
            <v>0</v>
          </cell>
          <cell r="F506">
            <v>0</v>
          </cell>
          <cell r="G506">
            <v>0</v>
          </cell>
          <cell r="H506">
            <v>0</v>
          </cell>
          <cell r="I506">
            <v>0</v>
          </cell>
          <cell r="J506">
            <v>486023</v>
          </cell>
        </row>
        <row r="507">
          <cell r="A507">
            <v>0</v>
          </cell>
          <cell r="B507">
            <v>0</v>
          </cell>
          <cell r="C507">
            <v>0</v>
          </cell>
          <cell r="E507">
            <v>0</v>
          </cell>
          <cell r="F507">
            <v>0</v>
          </cell>
          <cell r="H507">
            <v>0</v>
          </cell>
          <cell r="I507">
            <v>0</v>
          </cell>
        </row>
        <row r="508">
          <cell r="A508">
            <v>0</v>
          </cell>
          <cell r="B508">
            <v>0</v>
          </cell>
          <cell r="C508">
            <v>0</v>
          </cell>
          <cell r="D508">
            <v>0</v>
          </cell>
          <cell r="E508">
            <v>0</v>
          </cell>
          <cell r="F508">
            <v>0</v>
          </cell>
          <cell r="G508">
            <v>0</v>
          </cell>
          <cell r="H508">
            <v>0</v>
          </cell>
          <cell r="I508">
            <v>0</v>
          </cell>
        </row>
        <row r="509">
          <cell r="A509">
            <v>0</v>
          </cell>
          <cell r="B509">
            <v>0</v>
          </cell>
          <cell r="C509">
            <v>0</v>
          </cell>
          <cell r="D509">
            <v>0</v>
          </cell>
          <cell r="E509" t="str">
            <v>ADECUACION DE LAS INSTALACIONES DE LA INSTITUCION EDUCATIVA JESUS MARIA AGUIRRE CHARRY 
DEL MUNICIPIO DE AIPE, HUILA</v>
          </cell>
          <cell r="F509">
            <v>0</v>
          </cell>
          <cell r="G509">
            <v>0</v>
          </cell>
          <cell r="H509">
            <v>0</v>
          </cell>
          <cell r="I509">
            <v>0</v>
          </cell>
          <cell r="J509">
            <v>0</v>
          </cell>
        </row>
        <row r="510">
          <cell r="A510">
            <v>0</v>
          </cell>
          <cell r="B510">
            <v>0</v>
          </cell>
          <cell r="C510">
            <v>0</v>
          </cell>
          <cell r="D510">
            <v>0</v>
          </cell>
          <cell r="E510" t="str">
            <v>ANÁLISIS DE PRECIOS UNITARIOS      A.P.U.</v>
          </cell>
          <cell r="F510">
            <v>0</v>
          </cell>
          <cell r="G510">
            <v>0</v>
          </cell>
          <cell r="H510">
            <v>0</v>
          </cell>
          <cell r="I510">
            <v>0</v>
          </cell>
          <cell r="J510">
            <v>0</v>
          </cell>
        </row>
        <row r="511">
          <cell r="A511">
            <v>0</v>
          </cell>
          <cell r="B511">
            <v>0</v>
          </cell>
          <cell r="C511">
            <v>0</v>
          </cell>
          <cell r="D511">
            <v>0</v>
          </cell>
          <cell r="E511">
            <v>0</v>
          </cell>
          <cell r="F511">
            <v>0</v>
          </cell>
          <cell r="G511">
            <v>0</v>
          </cell>
          <cell r="H511">
            <v>0</v>
          </cell>
          <cell r="I511">
            <v>0</v>
          </cell>
          <cell r="J511">
            <v>0</v>
          </cell>
        </row>
        <row r="512">
          <cell r="A512">
            <v>0</v>
          </cell>
          <cell r="B512">
            <v>0</v>
          </cell>
          <cell r="C512">
            <v>0</v>
          </cell>
          <cell r="D512">
            <v>0</v>
          </cell>
          <cell r="E512">
            <v>0</v>
          </cell>
          <cell r="F512">
            <v>0</v>
          </cell>
          <cell r="G512">
            <v>0</v>
          </cell>
          <cell r="H512">
            <v>0</v>
          </cell>
          <cell r="I512">
            <v>0</v>
          </cell>
          <cell r="J512">
            <v>0</v>
          </cell>
        </row>
        <row r="513">
          <cell r="A513">
            <v>0</v>
          </cell>
          <cell r="B513">
            <v>0</v>
          </cell>
          <cell r="C513">
            <v>0</v>
          </cell>
          <cell r="D513" t="str">
            <v>CAPITULO</v>
          </cell>
          <cell r="E513" t="str">
            <v>ITEM</v>
          </cell>
          <cell r="F513" t="str">
            <v>DESCRIPCION</v>
          </cell>
          <cell r="G513">
            <v>0</v>
          </cell>
          <cell r="H513">
            <v>0</v>
          </cell>
          <cell r="I513">
            <v>0</v>
          </cell>
          <cell r="J513" t="str">
            <v>UNIDAD</v>
          </cell>
        </row>
        <row r="514">
          <cell r="B514" t="str">
            <v>Partida</v>
          </cell>
          <cell r="C514">
            <v>0</v>
          </cell>
          <cell r="D514" t="str">
            <v>1.4</v>
          </cell>
          <cell r="E514" t="str">
            <v>1.4.1</v>
          </cell>
          <cell r="F514" t="str">
            <v>PLACA DE CONTRAPISO E=0,10M CONCRETO DE 3000 PSI INCLUYE MALLA ELECTROSOLDADA 5MM</v>
          </cell>
          <cell r="G514">
            <v>0</v>
          </cell>
          <cell r="H514">
            <v>0</v>
          </cell>
          <cell r="I514">
            <v>0</v>
          </cell>
          <cell r="J514" t="str">
            <v>M2</v>
          </cell>
        </row>
        <row r="515">
          <cell r="A515">
            <v>0</v>
          </cell>
          <cell r="B515">
            <v>0</v>
          </cell>
          <cell r="C515">
            <v>0</v>
          </cell>
          <cell r="D515" t="str">
            <v>MAQUINARIA, HERRAMIENTA Y EQUIPO PUESTO EN OBRA</v>
          </cell>
          <cell r="E515">
            <v>0</v>
          </cell>
          <cell r="F515">
            <v>0</v>
          </cell>
          <cell r="G515">
            <v>0</v>
          </cell>
          <cell r="H515">
            <v>0</v>
          </cell>
          <cell r="I515">
            <v>0</v>
          </cell>
          <cell r="J515">
            <v>0</v>
          </cell>
        </row>
        <row r="516">
          <cell r="A516">
            <v>0</v>
          </cell>
          <cell r="B516">
            <v>0</v>
          </cell>
          <cell r="C516">
            <v>0</v>
          </cell>
          <cell r="D516" t="str">
            <v>DESCRIPCION</v>
          </cell>
          <cell r="E516">
            <v>0</v>
          </cell>
          <cell r="F516" t="str">
            <v>UND</v>
          </cell>
          <cell r="G516" t="str">
            <v>Vr. Unitario</v>
          </cell>
          <cell r="H516" t="str">
            <v>Redndim.</v>
          </cell>
          <cell r="I516" t="str">
            <v>Vr Total</v>
          </cell>
          <cell r="J516">
            <v>0</v>
          </cell>
        </row>
        <row r="517">
          <cell r="A517" t="str">
            <v xml:space="preserve">HM           </v>
          </cell>
          <cell r="B517" t="str">
            <v>Maquinaria</v>
          </cell>
          <cell r="C517">
            <v>0</v>
          </cell>
          <cell r="D517" t="str">
            <v>HERRAMIENTA MENOR</v>
          </cell>
          <cell r="E517">
            <v>0</v>
          </cell>
          <cell r="F517" t="str">
            <v>UND</v>
          </cell>
          <cell r="G517">
            <v>1300</v>
          </cell>
          <cell r="H517">
            <v>0.1</v>
          </cell>
          <cell r="I517">
            <v>130</v>
          </cell>
          <cell r="J517">
            <v>0</v>
          </cell>
        </row>
        <row r="518">
          <cell r="A518" t="str">
            <v xml:space="preserve">FORMAPAVI10  </v>
          </cell>
          <cell r="B518" t="str">
            <v>Maquinaria</v>
          </cell>
          <cell r="C518">
            <v>0</v>
          </cell>
          <cell r="D518" t="str">
            <v>FORMALETA PAVIMENTO 10X2.44M</v>
          </cell>
          <cell r="E518">
            <v>0</v>
          </cell>
          <cell r="F518" t="str">
            <v>DIA</v>
          </cell>
          <cell r="G518">
            <v>1200</v>
          </cell>
          <cell r="H518">
            <v>0.14000000000000001</v>
          </cell>
          <cell r="I518">
            <v>168</v>
          </cell>
          <cell r="J518">
            <v>0</v>
          </cell>
        </row>
        <row r="519">
          <cell r="A519">
            <v>0</v>
          </cell>
          <cell r="B519">
            <v>0</v>
          </cell>
          <cell r="C519">
            <v>0</v>
          </cell>
          <cell r="D519">
            <v>0</v>
          </cell>
          <cell r="E519">
            <v>0</v>
          </cell>
          <cell r="F519">
            <v>0</v>
          </cell>
          <cell r="G519">
            <v>0</v>
          </cell>
          <cell r="H519">
            <v>0</v>
          </cell>
          <cell r="I519">
            <v>0</v>
          </cell>
          <cell r="J519">
            <v>0</v>
          </cell>
        </row>
        <row r="520">
          <cell r="A520">
            <v>0</v>
          </cell>
          <cell r="B520">
            <v>0</v>
          </cell>
          <cell r="C520">
            <v>0</v>
          </cell>
          <cell r="D520">
            <v>0</v>
          </cell>
          <cell r="E520">
            <v>0</v>
          </cell>
          <cell r="F520">
            <v>0</v>
          </cell>
          <cell r="G520">
            <v>0</v>
          </cell>
          <cell r="H520">
            <v>0</v>
          </cell>
          <cell r="I520">
            <v>0</v>
          </cell>
          <cell r="J520">
            <v>0</v>
          </cell>
        </row>
        <row r="521">
          <cell r="A521">
            <v>0</v>
          </cell>
          <cell r="B521">
            <v>0</v>
          </cell>
          <cell r="C521">
            <v>0</v>
          </cell>
          <cell r="D521" t="str">
            <v>SUBTOTAL</v>
          </cell>
          <cell r="E521">
            <v>0</v>
          </cell>
          <cell r="F521">
            <v>0</v>
          </cell>
          <cell r="G521">
            <v>0</v>
          </cell>
          <cell r="H521">
            <v>0</v>
          </cell>
          <cell r="I521">
            <v>0</v>
          </cell>
          <cell r="J521">
            <v>298</v>
          </cell>
        </row>
        <row r="522">
          <cell r="A522">
            <v>0</v>
          </cell>
          <cell r="B522">
            <v>0</v>
          </cell>
          <cell r="C522">
            <v>0</v>
          </cell>
          <cell r="D522" t="str">
            <v>MATERIALES</v>
          </cell>
          <cell r="E522">
            <v>0</v>
          </cell>
          <cell r="F522">
            <v>0</v>
          </cell>
          <cell r="G522">
            <v>0</v>
          </cell>
          <cell r="H522">
            <v>0</v>
          </cell>
          <cell r="I522">
            <v>0</v>
          </cell>
          <cell r="J522">
            <v>0</v>
          </cell>
        </row>
        <row r="523">
          <cell r="A523">
            <v>0</v>
          </cell>
          <cell r="B523">
            <v>0</v>
          </cell>
          <cell r="C523">
            <v>0</v>
          </cell>
          <cell r="D523" t="str">
            <v>DESCRIPCION</v>
          </cell>
          <cell r="E523">
            <v>0</v>
          </cell>
          <cell r="F523" t="str">
            <v>UND</v>
          </cell>
          <cell r="G523" t="str">
            <v>Vr. Unitario</v>
          </cell>
          <cell r="H523" t="str">
            <v>Redndim.</v>
          </cell>
          <cell r="I523" t="str">
            <v>Vr Total</v>
          </cell>
          <cell r="J523">
            <v>0</v>
          </cell>
        </row>
        <row r="524">
          <cell r="A524" t="str">
            <v xml:space="preserve">MALLAESLAB5  </v>
          </cell>
          <cell r="B524" t="str">
            <v>Material</v>
          </cell>
          <cell r="C524">
            <v>0</v>
          </cell>
          <cell r="D524" t="str">
            <v>MALLA ESLABONANDA 5MM</v>
          </cell>
          <cell r="E524">
            <v>0</v>
          </cell>
          <cell r="F524" t="str">
            <v>UND</v>
          </cell>
          <cell r="G524">
            <v>94900</v>
          </cell>
          <cell r="H524">
            <v>0.1</v>
          </cell>
          <cell r="I524">
            <v>9490</v>
          </cell>
          <cell r="J524">
            <v>0</v>
          </cell>
        </row>
        <row r="525">
          <cell r="A525" t="str">
            <v xml:space="preserve">CURADOR      </v>
          </cell>
          <cell r="B525" t="str">
            <v>Material</v>
          </cell>
          <cell r="C525">
            <v>0</v>
          </cell>
          <cell r="D525" t="str">
            <v>CURADOR DE CONCRETO</v>
          </cell>
          <cell r="E525">
            <v>0</v>
          </cell>
          <cell r="F525" t="str">
            <v>KG</v>
          </cell>
          <cell r="G525">
            <v>9164</v>
          </cell>
          <cell r="H525">
            <v>0.2</v>
          </cell>
          <cell r="I525">
            <v>1833</v>
          </cell>
          <cell r="J525">
            <v>0</v>
          </cell>
        </row>
        <row r="526">
          <cell r="A526" t="str">
            <v xml:space="preserve">CTO123       </v>
          </cell>
          <cell r="B526" t="str">
            <v>Material</v>
          </cell>
          <cell r="C526">
            <v>0</v>
          </cell>
          <cell r="D526" t="str">
            <v>MEZCLA EN CONCRETO 1:2:3 (3300 PSI - 22,7 MPA)</v>
          </cell>
          <cell r="E526">
            <v>0</v>
          </cell>
          <cell r="F526" t="str">
            <v>M3</v>
          </cell>
          <cell r="G526">
            <v>421316</v>
          </cell>
          <cell r="H526">
            <v>0.105</v>
          </cell>
          <cell r="I526">
            <v>44238</v>
          </cell>
          <cell r="J526">
            <v>0</v>
          </cell>
        </row>
        <row r="527">
          <cell r="A527">
            <v>0</v>
          </cell>
          <cell r="B527">
            <v>0</v>
          </cell>
          <cell r="C527">
            <v>0</v>
          </cell>
          <cell r="D527">
            <v>0</v>
          </cell>
          <cell r="E527">
            <v>0</v>
          </cell>
          <cell r="F527">
            <v>0</v>
          </cell>
          <cell r="G527">
            <v>0</v>
          </cell>
          <cell r="H527">
            <v>0</v>
          </cell>
          <cell r="I527">
            <v>0</v>
          </cell>
          <cell r="J527">
            <v>0</v>
          </cell>
        </row>
        <row r="528">
          <cell r="A528">
            <v>0</v>
          </cell>
          <cell r="B528">
            <v>0</v>
          </cell>
          <cell r="C528">
            <v>0</v>
          </cell>
          <cell r="D528" t="str">
            <v>SUBTOTAL</v>
          </cell>
          <cell r="E528">
            <v>0</v>
          </cell>
          <cell r="F528">
            <v>0</v>
          </cell>
          <cell r="G528">
            <v>0</v>
          </cell>
          <cell r="H528">
            <v>0</v>
          </cell>
          <cell r="I528">
            <v>0</v>
          </cell>
          <cell r="J528">
            <v>55561</v>
          </cell>
        </row>
        <row r="529">
          <cell r="A529">
            <v>0</v>
          </cell>
          <cell r="B529">
            <v>0</v>
          </cell>
          <cell r="C529">
            <v>0</v>
          </cell>
          <cell r="D529" t="str">
            <v>MANO DE OBRA</v>
          </cell>
          <cell r="E529">
            <v>0</v>
          </cell>
          <cell r="F529">
            <v>0</v>
          </cell>
          <cell r="G529">
            <v>0</v>
          </cell>
          <cell r="H529">
            <v>0</v>
          </cell>
          <cell r="I529">
            <v>0</v>
          </cell>
          <cell r="J529">
            <v>0</v>
          </cell>
        </row>
        <row r="530">
          <cell r="A530">
            <v>0</v>
          </cell>
          <cell r="B530">
            <v>0</v>
          </cell>
          <cell r="C530">
            <v>0</v>
          </cell>
          <cell r="D530" t="str">
            <v>DESCRIPCION</v>
          </cell>
          <cell r="E530">
            <v>0</v>
          </cell>
          <cell r="F530" t="str">
            <v>UND</v>
          </cell>
          <cell r="G530" t="str">
            <v>Vr. Unitario</v>
          </cell>
          <cell r="H530" t="str">
            <v>Redndim.</v>
          </cell>
          <cell r="I530" t="str">
            <v>Vr Total</v>
          </cell>
          <cell r="J530">
            <v>0</v>
          </cell>
        </row>
        <row r="531">
          <cell r="A531" t="str">
            <v xml:space="preserve">1OF2AY       </v>
          </cell>
          <cell r="B531" t="str">
            <v>Mano de obra</v>
          </cell>
          <cell r="C531">
            <v>0</v>
          </cell>
          <cell r="D531" t="str">
            <v>MANO DE OBRA ALBAÑILERIA (2 AYUDANTES - 1 OFICIAL)</v>
          </cell>
          <cell r="E531">
            <v>0</v>
          </cell>
          <cell r="F531" t="str">
            <v>HR</v>
          </cell>
          <cell r="G531">
            <v>22848</v>
          </cell>
          <cell r="H531">
            <v>0.6</v>
          </cell>
          <cell r="I531">
            <v>13709</v>
          </cell>
          <cell r="J531">
            <v>0</v>
          </cell>
        </row>
        <row r="532">
          <cell r="A532">
            <v>0</v>
          </cell>
          <cell r="B532">
            <v>0</v>
          </cell>
          <cell r="C532">
            <v>0</v>
          </cell>
          <cell r="D532">
            <v>0</v>
          </cell>
          <cell r="E532">
            <v>0</v>
          </cell>
          <cell r="F532">
            <v>0</v>
          </cell>
          <cell r="G532">
            <v>0</v>
          </cell>
          <cell r="H532">
            <v>0</v>
          </cell>
          <cell r="I532">
            <v>0</v>
          </cell>
          <cell r="J532">
            <v>0</v>
          </cell>
        </row>
        <row r="533">
          <cell r="A533">
            <v>0</v>
          </cell>
          <cell r="B533">
            <v>0</v>
          </cell>
          <cell r="C533">
            <v>0</v>
          </cell>
          <cell r="D533">
            <v>0</v>
          </cell>
          <cell r="E533">
            <v>0</v>
          </cell>
          <cell r="F533">
            <v>0</v>
          </cell>
          <cell r="G533">
            <v>0</v>
          </cell>
          <cell r="H533">
            <v>0</v>
          </cell>
          <cell r="I533">
            <v>0</v>
          </cell>
          <cell r="J533">
            <v>0</v>
          </cell>
        </row>
        <row r="534">
          <cell r="A534">
            <v>0</v>
          </cell>
          <cell r="B534">
            <v>0</v>
          </cell>
          <cell r="C534">
            <v>0</v>
          </cell>
          <cell r="D534">
            <v>0</v>
          </cell>
          <cell r="E534">
            <v>0</v>
          </cell>
          <cell r="F534">
            <v>0</v>
          </cell>
          <cell r="G534">
            <v>0</v>
          </cell>
          <cell r="H534">
            <v>0</v>
          </cell>
          <cell r="I534">
            <v>0</v>
          </cell>
          <cell r="J534">
            <v>0</v>
          </cell>
        </row>
        <row r="535">
          <cell r="A535">
            <v>0</v>
          </cell>
          <cell r="B535">
            <v>0</v>
          </cell>
          <cell r="C535">
            <v>0</v>
          </cell>
          <cell r="D535" t="str">
            <v>SUBTOTAL</v>
          </cell>
          <cell r="E535">
            <v>0</v>
          </cell>
          <cell r="F535">
            <v>0</v>
          </cell>
          <cell r="G535">
            <v>0</v>
          </cell>
          <cell r="H535">
            <v>0</v>
          </cell>
          <cell r="I535">
            <v>0</v>
          </cell>
          <cell r="J535">
            <v>13709</v>
          </cell>
        </row>
        <row r="536">
          <cell r="A536">
            <v>0</v>
          </cell>
          <cell r="B536">
            <v>0</v>
          </cell>
          <cell r="C536">
            <v>0</v>
          </cell>
          <cell r="D536" t="str">
            <v>TRANSPORTE</v>
          </cell>
          <cell r="E536">
            <v>0</v>
          </cell>
          <cell r="F536">
            <v>0</v>
          </cell>
          <cell r="G536">
            <v>0</v>
          </cell>
          <cell r="H536">
            <v>0</v>
          </cell>
          <cell r="I536">
            <v>0</v>
          </cell>
          <cell r="J536">
            <v>0</v>
          </cell>
        </row>
        <row r="537">
          <cell r="A537">
            <v>0</v>
          </cell>
          <cell r="B537">
            <v>0</v>
          </cell>
          <cell r="C537">
            <v>0</v>
          </cell>
          <cell r="D537" t="str">
            <v>DESCRIPCION</v>
          </cell>
          <cell r="E537">
            <v>0</v>
          </cell>
          <cell r="F537" t="str">
            <v>UND</v>
          </cell>
          <cell r="G537" t="str">
            <v>Vr. Unitario</v>
          </cell>
          <cell r="H537" t="str">
            <v>Redndim.</v>
          </cell>
          <cell r="I537" t="str">
            <v>Vr Total</v>
          </cell>
          <cell r="J537">
            <v>0</v>
          </cell>
        </row>
        <row r="538">
          <cell r="A538">
            <v>0</v>
          </cell>
          <cell r="B538">
            <v>0</v>
          </cell>
          <cell r="C538">
            <v>0</v>
          </cell>
          <cell r="D538">
            <v>0</v>
          </cell>
          <cell r="E538">
            <v>0</v>
          </cell>
          <cell r="F538">
            <v>0</v>
          </cell>
          <cell r="G538">
            <v>0</v>
          </cell>
          <cell r="H538">
            <v>0</v>
          </cell>
          <cell r="I538">
            <v>0</v>
          </cell>
          <cell r="J538">
            <v>0</v>
          </cell>
        </row>
        <row r="539">
          <cell r="A539">
            <v>0</v>
          </cell>
          <cell r="B539">
            <v>0</v>
          </cell>
          <cell r="C539">
            <v>0</v>
          </cell>
          <cell r="D539">
            <v>0</v>
          </cell>
          <cell r="E539">
            <v>0</v>
          </cell>
          <cell r="F539">
            <v>0</v>
          </cell>
          <cell r="G539">
            <v>0</v>
          </cell>
          <cell r="H539">
            <v>0</v>
          </cell>
          <cell r="I539">
            <v>0</v>
          </cell>
          <cell r="J539">
            <v>0</v>
          </cell>
        </row>
        <row r="540">
          <cell r="A540">
            <v>0</v>
          </cell>
          <cell r="B540">
            <v>0</v>
          </cell>
          <cell r="C540">
            <v>0</v>
          </cell>
          <cell r="D540">
            <v>0</v>
          </cell>
          <cell r="E540">
            <v>0</v>
          </cell>
          <cell r="F540">
            <v>0</v>
          </cell>
          <cell r="G540">
            <v>0</v>
          </cell>
          <cell r="H540">
            <v>0</v>
          </cell>
          <cell r="I540">
            <v>0</v>
          </cell>
          <cell r="J540">
            <v>0</v>
          </cell>
        </row>
        <row r="541">
          <cell r="A541">
            <v>0</v>
          </cell>
          <cell r="B541">
            <v>0</v>
          </cell>
          <cell r="C541">
            <v>0</v>
          </cell>
          <cell r="D541">
            <v>0</v>
          </cell>
          <cell r="E541">
            <v>0</v>
          </cell>
          <cell r="F541">
            <v>0</v>
          </cell>
          <cell r="G541">
            <v>0</v>
          </cell>
          <cell r="H541">
            <v>0</v>
          </cell>
          <cell r="I541">
            <v>0</v>
          </cell>
          <cell r="J541">
            <v>0</v>
          </cell>
        </row>
        <row r="542">
          <cell r="A542">
            <v>0</v>
          </cell>
          <cell r="B542">
            <v>0</v>
          </cell>
          <cell r="C542">
            <v>0</v>
          </cell>
          <cell r="D542" t="str">
            <v>SUBTOTAL</v>
          </cell>
          <cell r="E542">
            <v>0</v>
          </cell>
          <cell r="F542">
            <v>0</v>
          </cell>
          <cell r="G542">
            <v>0</v>
          </cell>
          <cell r="H542">
            <v>0</v>
          </cell>
          <cell r="I542">
            <v>0</v>
          </cell>
          <cell r="J542">
            <v>0</v>
          </cell>
        </row>
        <row r="543">
          <cell r="A543">
            <v>0</v>
          </cell>
          <cell r="B543">
            <v>0</v>
          </cell>
          <cell r="C543">
            <v>0</v>
          </cell>
          <cell r="D543">
            <v>0</v>
          </cell>
          <cell r="E543">
            <v>0</v>
          </cell>
          <cell r="F543">
            <v>0</v>
          </cell>
          <cell r="G543">
            <v>0</v>
          </cell>
          <cell r="H543">
            <v>0</v>
          </cell>
          <cell r="I543">
            <v>0</v>
          </cell>
          <cell r="J543">
            <v>0</v>
          </cell>
        </row>
        <row r="544">
          <cell r="A544" t="str">
            <v>1.4.1</v>
          </cell>
          <cell r="B544">
            <v>0</v>
          </cell>
          <cell r="C544">
            <v>0</v>
          </cell>
          <cell r="D544" t="str">
            <v>TOTAL COSTO UNITARIO</v>
          </cell>
          <cell r="E544">
            <v>0</v>
          </cell>
          <cell r="F544">
            <v>0</v>
          </cell>
          <cell r="G544">
            <v>0</v>
          </cell>
          <cell r="H544">
            <v>0</v>
          </cell>
          <cell r="I544">
            <v>0</v>
          </cell>
          <cell r="J544">
            <v>69568</v>
          </cell>
        </row>
        <row r="545">
          <cell r="A545">
            <v>0</v>
          </cell>
          <cell r="B545">
            <v>0</v>
          </cell>
          <cell r="C545">
            <v>0</v>
          </cell>
          <cell r="E545">
            <v>0</v>
          </cell>
          <cell r="F545">
            <v>0</v>
          </cell>
          <cell r="H545">
            <v>0</v>
          </cell>
          <cell r="I545">
            <v>0</v>
          </cell>
        </row>
        <row r="546">
          <cell r="A546">
            <v>0</v>
          </cell>
          <cell r="B546">
            <v>0</v>
          </cell>
          <cell r="C546">
            <v>0</v>
          </cell>
          <cell r="D546">
            <v>0</v>
          </cell>
          <cell r="E546">
            <v>0</v>
          </cell>
          <cell r="F546">
            <v>0</v>
          </cell>
          <cell r="G546">
            <v>0</v>
          </cell>
          <cell r="H546">
            <v>0</v>
          </cell>
          <cell r="I546">
            <v>0</v>
          </cell>
        </row>
        <row r="547">
          <cell r="A547">
            <v>0</v>
          </cell>
          <cell r="B547">
            <v>0</v>
          </cell>
          <cell r="C547">
            <v>0</v>
          </cell>
          <cell r="D547">
            <v>0</v>
          </cell>
          <cell r="E547" t="str">
            <v>ADECUACION DE LAS INSTALACIONES DE LA INSTITUCION EDUCATIVA JESUS MARIA AGUIRRE CHARRY 
DEL MUNICIPIO DE AIPE, HUILA</v>
          </cell>
          <cell r="F547">
            <v>0</v>
          </cell>
          <cell r="G547">
            <v>0</v>
          </cell>
          <cell r="H547">
            <v>0</v>
          </cell>
          <cell r="I547">
            <v>0</v>
          </cell>
          <cell r="J547">
            <v>0</v>
          </cell>
        </row>
        <row r="548">
          <cell r="A548">
            <v>0</v>
          </cell>
          <cell r="B548">
            <v>0</v>
          </cell>
          <cell r="C548">
            <v>0</v>
          </cell>
          <cell r="D548">
            <v>0</v>
          </cell>
          <cell r="E548" t="str">
            <v>ANÁLISIS DE PRECIOS UNITARIOS      A.P.U.</v>
          </cell>
          <cell r="F548">
            <v>0</v>
          </cell>
          <cell r="G548">
            <v>0</v>
          </cell>
          <cell r="H548">
            <v>0</v>
          </cell>
          <cell r="I548">
            <v>0</v>
          </cell>
          <cell r="J548">
            <v>0</v>
          </cell>
        </row>
        <row r="549">
          <cell r="A549">
            <v>0</v>
          </cell>
          <cell r="B549">
            <v>0</v>
          </cell>
          <cell r="C549">
            <v>0</v>
          </cell>
          <cell r="D549">
            <v>0</v>
          </cell>
          <cell r="E549">
            <v>0</v>
          </cell>
          <cell r="F549">
            <v>0</v>
          </cell>
          <cell r="G549">
            <v>0</v>
          </cell>
          <cell r="H549">
            <v>0</v>
          </cell>
          <cell r="I549">
            <v>0</v>
          </cell>
          <cell r="J549">
            <v>0</v>
          </cell>
        </row>
        <row r="550">
          <cell r="A550">
            <v>0</v>
          </cell>
          <cell r="B550">
            <v>0</v>
          </cell>
          <cell r="C550">
            <v>0</v>
          </cell>
          <cell r="D550">
            <v>0</v>
          </cell>
          <cell r="E550">
            <v>0</v>
          </cell>
          <cell r="F550">
            <v>0</v>
          </cell>
          <cell r="G550">
            <v>0</v>
          </cell>
          <cell r="H550">
            <v>0</v>
          </cell>
          <cell r="I550">
            <v>0</v>
          </cell>
          <cell r="J550">
            <v>0</v>
          </cell>
        </row>
        <row r="551">
          <cell r="A551">
            <v>0</v>
          </cell>
          <cell r="B551">
            <v>0</v>
          </cell>
          <cell r="C551">
            <v>0</v>
          </cell>
          <cell r="D551" t="str">
            <v>CAPITULO</v>
          </cell>
          <cell r="E551" t="str">
            <v>ITEM</v>
          </cell>
          <cell r="F551" t="str">
            <v>DESCRIPCION</v>
          </cell>
          <cell r="G551">
            <v>0</v>
          </cell>
          <cell r="H551">
            <v>0</v>
          </cell>
          <cell r="I551">
            <v>0</v>
          </cell>
          <cell r="J551" t="str">
            <v>UNIDAD</v>
          </cell>
        </row>
        <row r="552">
          <cell r="B552" t="str">
            <v>Partida</v>
          </cell>
          <cell r="C552">
            <v>0</v>
          </cell>
          <cell r="D552" t="str">
            <v>1.4</v>
          </cell>
          <cell r="E552" t="str">
            <v>1.4.2</v>
          </cell>
          <cell r="F552" t="str">
            <v>SUMINISTRO E INSTALACION DE CESPED SINTETICO</v>
          </cell>
          <cell r="G552">
            <v>0</v>
          </cell>
          <cell r="H552">
            <v>0</v>
          </cell>
          <cell r="I552">
            <v>0</v>
          </cell>
          <cell r="J552" t="str">
            <v>M2</v>
          </cell>
        </row>
        <row r="553">
          <cell r="A553">
            <v>0</v>
          </cell>
          <cell r="B553">
            <v>0</v>
          </cell>
          <cell r="C553">
            <v>0</v>
          </cell>
          <cell r="D553" t="str">
            <v>MAQUINARIA, HERRAMIENTA Y EQUIPO PUESTO EN OBRA</v>
          </cell>
          <cell r="E553">
            <v>0</v>
          </cell>
          <cell r="F553">
            <v>0</v>
          </cell>
          <cell r="G553">
            <v>0</v>
          </cell>
          <cell r="H553">
            <v>0</v>
          </cell>
          <cell r="I553">
            <v>0</v>
          </cell>
          <cell r="J553">
            <v>0</v>
          </cell>
        </row>
        <row r="554">
          <cell r="A554">
            <v>0</v>
          </cell>
          <cell r="B554">
            <v>0</v>
          </cell>
          <cell r="C554">
            <v>0</v>
          </cell>
          <cell r="D554" t="str">
            <v>DESCRIPCION</v>
          </cell>
          <cell r="E554">
            <v>0</v>
          </cell>
          <cell r="F554" t="str">
            <v>UND</v>
          </cell>
          <cell r="G554" t="str">
            <v>Vr. Unitario</v>
          </cell>
          <cell r="H554" t="str">
            <v>Redndim.</v>
          </cell>
          <cell r="I554" t="str">
            <v>Vr Total</v>
          </cell>
          <cell r="J554">
            <v>0</v>
          </cell>
        </row>
        <row r="555">
          <cell r="A555" t="str">
            <v xml:space="preserve">HM           </v>
          </cell>
          <cell r="B555" t="str">
            <v>Maquinaria</v>
          </cell>
          <cell r="C555">
            <v>0</v>
          </cell>
          <cell r="D555" t="str">
            <v>HERRAMIENTA MENOR</v>
          </cell>
          <cell r="E555">
            <v>0</v>
          </cell>
          <cell r="F555" t="str">
            <v>UND</v>
          </cell>
          <cell r="G555">
            <v>1300</v>
          </cell>
          <cell r="H555">
            <v>0.7</v>
          </cell>
          <cell r="I555">
            <v>910</v>
          </cell>
          <cell r="J555">
            <v>0</v>
          </cell>
        </row>
        <row r="556">
          <cell r="A556">
            <v>0</v>
          </cell>
          <cell r="B556">
            <v>0</v>
          </cell>
          <cell r="C556">
            <v>0</v>
          </cell>
          <cell r="D556">
            <v>0</v>
          </cell>
          <cell r="E556">
            <v>0</v>
          </cell>
          <cell r="F556">
            <v>0</v>
          </cell>
          <cell r="G556">
            <v>0</v>
          </cell>
          <cell r="H556">
            <v>0</v>
          </cell>
          <cell r="I556">
            <v>0</v>
          </cell>
          <cell r="J556">
            <v>0</v>
          </cell>
        </row>
        <row r="557">
          <cell r="A557">
            <v>0</v>
          </cell>
          <cell r="B557">
            <v>0</v>
          </cell>
          <cell r="C557">
            <v>0</v>
          </cell>
          <cell r="D557">
            <v>0</v>
          </cell>
          <cell r="E557">
            <v>0</v>
          </cell>
          <cell r="F557">
            <v>0</v>
          </cell>
          <cell r="G557">
            <v>0</v>
          </cell>
          <cell r="H557">
            <v>0</v>
          </cell>
          <cell r="I557">
            <v>0</v>
          </cell>
          <cell r="J557">
            <v>0</v>
          </cell>
        </row>
        <row r="558">
          <cell r="A558">
            <v>0</v>
          </cell>
          <cell r="B558">
            <v>0</v>
          </cell>
          <cell r="C558">
            <v>0</v>
          </cell>
          <cell r="D558">
            <v>0</v>
          </cell>
          <cell r="E558">
            <v>0</v>
          </cell>
          <cell r="F558">
            <v>0</v>
          </cell>
          <cell r="G558">
            <v>0</v>
          </cell>
          <cell r="H558">
            <v>0</v>
          </cell>
          <cell r="I558">
            <v>0</v>
          </cell>
          <cell r="J558">
            <v>0</v>
          </cell>
        </row>
        <row r="559">
          <cell r="A559">
            <v>0</v>
          </cell>
          <cell r="B559">
            <v>0</v>
          </cell>
          <cell r="C559">
            <v>0</v>
          </cell>
          <cell r="D559" t="str">
            <v>SUBTOTAL</v>
          </cell>
          <cell r="E559">
            <v>0</v>
          </cell>
          <cell r="F559">
            <v>0</v>
          </cell>
          <cell r="G559">
            <v>0</v>
          </cell>
          <cell r="H559">
            <v>0</v>
          </cell>
          <cell r="I559">
            <v>0</v>
          </cell>
          <cell r="J559">
            <v>910</v>
          </cell>
        </row>
        <row r="560">
          <cell r="A560">
            <v>0</v>
          </cell>
          <cell r="B560">
            <v>0</v>
          </cell>
          <cell r="C560">
            <v>0</v>
          </cell>
          <cell r="D560" t="str">
            <v>MATERIALES</v>
          </cell>
          <cell r="E560">
            <v>0</v>
          </cell>
          <cell r="F560">
            <v>0</v>
          </cell>
          <cell r="G560">
            <v>0</v>
          </cell>
          <cell r="H560">
            <v>0</v>
          </cell>
          <cell r="I560">
            <v>0</v>
          </cell>
          <cell r="J560">
            <v>0</v>
          </cell>
        </row>
        <row r="561">
          <cell r="A561">
            <v>0</v>
          </cell>
          <cell r="B561">
            <v>0</v>
          </cell>
          <cell r="C561">
            <v>0</v>
          </cell>
          <cell r="D561" t="str">
            <v>DESCRIPCION</v>
          </cell>
          <cell r="E561">
            <v>0</v>
          </cell>
          <cell r="F561" t="str">
            <v>UND</v>
          </cell>
          <cell r="G561" t="str">
            <v>Vr. Unitario</v>
          </cell>
          <cell r="H561" t="str">
            <v>Redndim.</v>
          </cell>
          <cell r="I561" t="str">
            <v>Vr Total</v>
          </cell>
          <cell r="J561">
            <v>0</v>
          </cell>
        </row>
        <row r="562">
          <cell r="A562" t="str">
            <v>GRAMASINTETIC</v>
          </cell>
          <cell r="B562" t="str">
            <v>Material</v>
          </cell>
          <cell r="C562">
            <v>0</v>
          </cell>
          <cell r="D562" t="str">
            <v>TAPETE GRAMA SINTETICO 2CM</v>
          </cell>
          <cell r="E562">
            <v>0</v>
          </cell>
          <cell r="F562" t="str">
            <v>M2</v>
          </cell>
          <cell r="G562">
            <v>46720</v>
          </cell>
          <cell r="H562">
            <v>1.05</v>
          </cell>
          <cell r="I562">
            <v>49056</v>
          </cell>
          <cell r="J562">
            <v>0</v>
          </cell>
        </row>
        <row r="563">
          <cell r="A563" t="str">
            <v xml:space="preserve">ARENASILICE  </v>
          </cell>
          <cell r="B563" t="str">
            <v>Material</v>
          </cell>
          <cell r="C563">
            <v>0</v>
          </cell>
          <cell r="D563" t="str">
            <v>RELLENO DE ARENA DE SILICE FINA (ANGULO REDONDEADO)</v>
          </cell>
          <cell r="E563">
            <v>0</v>
          </cell>
          <cell r="F563" t="str">
            <v>KG</v>
          </cell>
          <cell r="G563">
            <v>1730</v>
          </cell>
          <cell r="H563">
            <v>14.7</v>
          </cell>
          <cell r="I563">
            <v>25431</v>
          </cell>
          <cell r="J563">
            <v>0</v>
          </cell>
        </row>
        <row r="564">
          <cell r="A564" t="str">
            <v>RELLENOCAUCHO</v>
          </cell>
          <cell r="B564" t="str">
            <v>Material</v>
          </cell>
          <cell r="C564">
            <v>0</v>
          </cell>
          <cell r="D564" t="str">
            <v>RELLENO CAUCHO GRANULADO (SRB RECICLADO DE LLANTA) DE GRANULOMET</v>
          </cell>
          <cell r="E564">
            <v>0</v>
          </cell>
          <cell r="F564" t="str">
            <v>KG</v>
          </cell>
          <cell r="G564">
            <v>1200</v>
          </cell>
          <cell r="H564">
            <v>17.850000000000001</v>
          </cell>
          <cell r="I564">
            <v>21420</v>
          </cell>
          <cell r="J564">
            <v>0</v>
          </cell>
        </row>
        <row r="565">
          <cell r="A565">
            <v>0</v>
          </cell>
          <cell r="B565">
            <v>0</v>
          </cell>
          <cell r="C565">
            <v>0</v>
          </cell>
          <cell r="D565">
            <v>0</v>
          </cell>
          <cell r="E565">
            <v>0</v>
          </cell>
          <cell r="F565">
            <v>0</v>
          </cell>
          <cell r="G565">
            <v>0</v>
          </cell>
          <cell r="H565">
            <v>0</v>
          </cell>
          <cell r="I565">
            <v>0</v>
          </cell>
          <cell r="J565">
            <v>0</v>
          </cell>
        </row>
        <row r="566">
          <cell r="A566">
            <v>0</v>
          </cell>
          <cell r="B566">
            <v>0</v>
          </cell>
          <cell r="C566">
            <v>0</v>
          </cell>
          <cell r="D566" t="str">
            <v>SUBTOTAL</v>
          </cell>
          <cell r="E566">
            <v>0</v>
          </cell>
          <cell r="F566">
            <v>0</v>
          </cell>
          <cell r="G566">
            <v>0</v>
          </cell>
          <cell r="H566">
            <v>0</v>
          </cell>
          <cell r="I566">
            <v>0</v>
          </cell>
          <cell r="J566">
            <v>95907</v>
          </cell>
        </row>
        <row r="567">
          <cell r="A567">
            <v>0</v>
          </cell>
          <cell r="B567">
            <v>0</v>
          </cell>
          <cell r="C567">
            <v>0</v>
          </cell>
          <cell r="D567" t="str">
            <v>MANO DE OBRA</v>
          </cell>
          <cell r="E567">
            <v>0</v>
          </cell>
          <cell r="F567">
            <v>0</v>
          </cell>
          <cell r="G567">
            <v>0</v>
          </cell>
          <cell r="H567">
            <v>0</v>
          </cell>
          <cell r="I567">
            <v>0</v>
          </cell>
          <cell r="J567">
            <v>0</v>
          </cell>
        </row>
        <row r="568">
          <cell r="A568">
            <v>0</v>
          </cell>
          <cell r="B568">
            <v>0</v>
          </cell>
          <cell r="C568">
            <v>0</v>
          </cell>
          <cell r="D568" t="str">
            <v>DESCRIPCION</v>
          </cell>
          <cell r="E568">
            <v>0</v>
          </cell>
          <cell r="F568" t="str">
            <v>UND</v>
          </cell>
          <cell r="G568" t="str">
            <v>Vr. Unitario</v>
          </cell>
          <cell r="H568" t="str">
            <v>Redndim.</v>
          </cell>
          <cell r="I568" t="str">
            <v>Vr Total</v>
          </cell>
          <cell r="J568">
            <v>0</v>
          </cell>
        </row>
        <row r="569">
          <cell r="A569" t="str">
            <v xml:space="preserve">1OF1AY       </v>
          </cell>
          <cell r="B569" t="str">
            <v>Mano de obra</v>
          </cell>
          <cell r="C569">
            <v>0</v>
          </cell>
          <cell r="D569" t="str">
            <v>MANO DE OBRA ALBAÑILERIA (1 OFICIAL - 1 AYUDANTE)</v>
          </cell>
          <cell r="E569">
            <v>0</v>
          </cell>
          <cell r="F569" t="str">
            <v>HR</v>
          </cell>
          <cell r="G569">
            <v>16784</v>
          </cell>
          <cell r="H569">
            <v>1.4</v>
          </cell>
          <cell r="I569">
            <v>23498</v>
          </cell>
          <cell r="J569">
            <v>0</v>
          </cell>
        </row>
        <row r="570">
          <cell r="A570">
            <v>0</v>
          </cell>
          <cell r="B570">
            <v>0</v>
          </cell>
          <cell r="C570">
            <v>0</v>
          </cell>
          <cell r="D570">
            <v>0</v>
          </cell>
          <cell r="E570">
            <v>0</v>
          </cell>
          <cell r="F570">
            <v>0</v>
          </cell>
          <cell r="G570">
            <v>0</v>
          </cell>
          <cell r="H570">
            <v>0</v>
          </cell>
          <cell r="I570">
            <v>0</v>
          </cell>
          <cell r="J570">
            <v>0</v>
          </cell>
        </row>
        <row r="571">
          <cell r="A571">
            <v>0</v>
          </cell>
          <cell r="B571">
            <v>0</v>
          </cell>
          <cell r="C571">
            <v>0</v>
          </cell>
          <cell r="D571">
            <v>0</v>
          </cell>
          <cell r="E571">
            <v>0</v>
          </cell>
          <cell r="F571">
            <v>0</v>
          </cell>
          <cell r="G571">
            <v>0</v>
          </cell>
          <cell r="H571">
            <v>0</v>
          </cell>
          <cell r="I571">
            <v>0</v>
          </cell>
          <cell r="J571">
            <v>0</v>
          </cell>
        </row>
        <row r="572">
          <cell r="A572">
            <v>0</v>
          </cell>
          <cell r="B572">
            <v>0</v>
          </cell>
          <cell r="C572">
            <v>0</v>
          </cell>
          <cell r="D572">
            <v>0</v>
          </cell>
          <cell r="E572">
            <v>0</v>
          </cell>
          <cell r="F572">
            <v>0</v>
          </cell>
          <cell r="G572">
            <v>0</v>
          </cell>
          <cell r="H572">
            <v>0</v>
          </cell>
          <cell r="I572">
            <v>0</v>
          </cell>
          <cell r="J572">
            <v>0</v>
          </cell>
        </row>
        <row r="573">
          <cell r="A573">
            <v>0</v>
          </cell>
          <cell r="B573">
            <v>0</v>
          </cell>
          <cell r="C573">
            <v>0</v>
          </cell>
          <cell r="D573" t="str">
            <v>SUBTOTAL</v>
          </cell>
          <cell r="E573">
            <v>0</v>
          </cell>
          <cell r="F573">
            <v>0</v>
          </cell>
          <cell r="G573">
            <v>0</v>
          </cell>
          <cell r="H573">
            <v>0</v>
          </cell>
          <cell r="I573">
            <v>0</v>
          </cell>
          <cell r="J573">
            <v>23498</v>
          </cell>
        </row>
        <row r="574">
          <cell r="A574">
            <v>0</v>
          </cell>
          <cell r="B574">
            <v>0</v>
          </cell>
          <cell r="C574">
            <v>0</v>
          </cell>
          <cell r="D574" t="str">
            <v>TRANSPORTE</v>
          </cell>
          <cell r="E574">
            <v>0</v>
          </cell>
          <cell r="F574">
            <v>0</v>
          </cell>
          <cell r="G574">
            <v>0</v>
          </cell>
          <cell r="H574">
            <v>0</v>
          </cell>
          <cell r="I574">
            <v>0</v>
          </cell>
          <cell r="J574">
            <v>0</v>
          </cell>
        </row>
        <row r="575">
          <cell r="A575">
            <v>0</v>
          </cell>
          <cell r="B575">
            <v>0</v>
          </cell>
          <cell r="C575">
            <v>0</v>
          </cell>
          <cell r="D575" t="str">
            <v>DESCRIPCION</v>
          </cell>
          <cell r="E575">
            <v>0</v>
          </cell>
          <cell r="F575" t="str">
            <v>UND</v>
          </cell>
          <cell r="G575" t="str">
            <v>Vr. Unitario</v>
          </cell>
          <cell r="H575" t="str">
            <v>Redndim.</v>
          </cell>
          <cell r="I575" t="str">
            <v>Vr Total</v>
          </cell>
          <cell r="J575">
            <v>0</v>
          </cell>
        </row>
        <row r="576">
          <cell r="A576">
            <v>0</v>
          </cell>
          <cell r="B576">
            <v>0</v>
          </cell>
          <cell r="C576">
            <v>0</v>
          </cell>
          <cell r="D576">
            <v>0</v>
          </cell>
          <cell r="E576">
            <v>0</v>
          </cell>
          <cell r="F576">
            <v>0</v>
          </cell>
          <cell r="G576">
            <v>0</v>
          </cell>
          <cell r="H576">
            <v>0</v>
          </cell>
          <cell r="I576">
            <v>0</v>
          </cell>
          <cell r="J576">
            <v>0</v>
          </cell>
        </row>
        <row r="577">
          <cell r="A577">
            <v>0</v>
          </cell>
          <cell r="B577">
            <v>0</v>
          </cell>
          <cell r="C577">
            <v>0</v>
          </cell>
          <cell r="D577">
            <v>0</v>
          </cell>
          <cell r="E577">
            <v>0</v>
          </cell>
          <cell r="F577">
            <v>0</v>
          </cell>
          <cell r="G577">
            <v>0</v>
          </cell>
          <cell r="H577">
            <v>0</v>
          </cell>
          <cell r="I577">
            <v>0</v>
          </cell>
          <cell r="J577">
            <v>0</v>
          </cell>
        </row>
        <row r="578">
          <cell r="A578">
            <v>0</v>
          </cell>
          <cell r="B578">
            <v>0</v>
          </cell>
          <cell r="C578">
            <v>0</v>
          </cell>
          <cell r="D578">
            <v>0</v>
          </cell>
          <cell r="E578">
            <v>0</v>
          </cell>
          <cell r="F578">
            <v>0</v>
          </cell>
          <cell r="G578">
            <v>0</v>
          </cell>
          <cell r="H578">
            <v>0</v>
          </cell>
          <cell r="I578">
            <v>0</v>
          </cell>
          <cell r="J578">
            <v>0</v>
          </cell>
        </row>
        <row r="579">
          <cell r="A579">
            <v>0</v>
          </cell>
          <cell r="B579">
            <v>0</v>
          </cell>
          <cell r="C579">
            <v>0</v>
          </cell>
          <cell r="D579">
            <v>0</v>
          </cell>
          <cell r="E579">
            <v>0</v>
          </cell>
          <cell r="F579">
            <v>0</v>
          </cell>
          <cell r="G579">
            <v>0</v>
          </cell>
          <cell r="H579">
            <v>0</v>
          </cell>
          <cell r="I579">
            <v>0</v>
          </cell>
          <cell r="J579">
            <v>0</v>
          </cell>
        </row>
        <row r="580">
          <cell r="A580">
            <v>0</v>
          </cell>
          <cell r="B580">
            <v>0</v>
          </cell>
          <cell r="C580">
            <v>0</v>
          </cell>
          <cell r="D580" t="str">
            <v>SUBTOTAL</v>
          </cell>
          <cell r="E580">
            <v>0</v>
          </cell>
          <cell r="F580">
            <v>0</v>
          </cell>
          <cell r="G580">
            <v>0</v>
          </cell>
          <cell r="H580">
            <v>0</v>
          </cell>
          <cell r="I580">
            <v>0</v>
          </cell>
          <cell r="J580">
            <v>0</v>
          </cell>
        </row>
        <row r="581">
          <cell r="A581">
            <v>0</v>
          </cell>
          <cell r="B581">
            <v>0</v>
          </cell>
          <cell r="C581">
            <v>0</v>
          </cell>
          <cell r="D581">
            <v>0</v>
          </cell>
          <cell r="E581">
            <v>0</v>
          </cell>
          <cell r="F581">
            <v>0</v>
          </cell>
          <cell r="G581">
            <v>0</v>
          </cell>
          <cell r="H581">
            <v>0</v>
          </cell>
          <cell r="I581">
            <v>0</v>
          </cell>
          <cell r="J581">
            <v>0</v>
          </cell>
        </row>
        <row r="582">
          <cell r="A582" t="str">
            <v>1.4.2</v>
          </cell>
          <cell r="B582">
            <v>0</v>
          </cell>
          <cell r="C582">
            <v>0</v>
          </cell>
          <cell r="D582" t="str">
            <v>TOTAL COSTO UNITARIO</v>
          </cell>
          <cell r="E582">
            <v>0</v>
          </cell>
          <cell r="F582">
            <v>0</v>
          </cell>
          <cell r="G582">
            <v>0</v>
          </cell>
          <cell r="H582">
            <v>0</v>
          </cell>
          <cell r="I582">
            <v>0</v>
          </cell>
          <cell r="J582">
            <v>120315</v>
          </cell>
        </row>
        <row r="583">
          <cell r="A583">
            <v>0</v>
          </cell>
          <cell r="B583">
            <v>0</v>
          </cell>
          <cell r="C583">
            <v>0</v>
          </cell>
          <cell r="E583">
            <v>0</v>
          </cell>
          <cell r="F583">
            <v>0</v>
          </cell>
          <cell r="H583">
            <v>0</v>
          </cell>
          <cell r="I583">
            <v>0</v>
          </cell>
        </row>
        <row r="584">
          <cell r="A584">
            <v>0</v>
          </cell>
          <cell r="B584">
            <v>0</v>
          </cell>
          <cell r="C584">
            <v>0</v>
          </cell>
          <cell r="D584">
            <v>0</v>
          </cell>
          <cell r="E584">
            <v>0</v>
          </cell>
          <cell r="F584">
            <v>0</v>
          </cell>
          <cell r="G584">
            <v>0</v>
          </cell>
          <cell r="H584">
            <v>0</v>
          </cell>
          <cell r="I584">
            <v>0</v>
          </cell>
        </row>
        <row r="585">
          <cell r="A585">
            <v>0</v>
          </cell>
          <cell r="B585">
            <v>0</v>
          </cell>
          <cell r="C585">
            <v>0</v>
          </cell>
          <cell r="D585">
            <v>0</v>
          </cell>
          <cell r="E585" t="str">
            <v>ADECUACION DE LAS INSTALACIONES DE LA INSTITUCION EDUCATIVA JESUS MARIA AGUIRRE CHARRY 
DEL MUNICIPIO DE AIPE, HUILA</v>
          </cell>
          <cell r="F585">
            <v>0</v>
          </cell>
          <cell r="G585">
            <v>0</v>
          </cell>
          <cell r="H585">
            <v>0</v>
          </cell>
          <cell r="I585">
            <v>0</v>
          </cell>
          <cell r="J585">
            <v>0</v>
          </cell>
        </row>
        <row r="586">
          <cell r="A586">
            <v>0</v>
          </cell>
          <cell r="B586">
            <v>0</v>
          </cell>
          <cell r="C586">
            <v>0</v>
          </cell>
          <cell r="D586">
            <v>0</v>
          </cell>
          <cell r="E586" t="str">
            <v>ANÁLISIS DE PRECIOS UNITARIOS      A.P.U.</v>
          </cell>
          <cell r="F586">
            <v>0</v>
          </cell>
          <cell r="G586">
            <v>0</v>
          </cell>
          <cell r="H586">
            <v>0</v>
          </cell>
          <cell r="I586">
            <v>0</v>
          </cell>
          <cell r="J586">
            <v>0</v>
          </cell>
        </row>
        <row r="587">
          <cell r="A587">
            <v>0</v>
          </cell>
          <cell r="B587">
            <v>0</v>
          </cell>
          <cell r="C587">
            <v>0</v>
          </cell>
          <cell r="D587">
            <v>0</v>
          </cell>
          <cell r="E587">
            <v>0</v>
          </cell>
          <cell r="F587">
            <v>0</v>
          </cell>
          <cell r="G587">
            <v>0</v>
          </cell>
          <cell r="H587">
            <v>0</v>
          </cell>
          <cell r="I587">
            <v>0</v>
          </cell>
          <cell r="J587">
            <v>0</v>
          </cell>
        </row>
        <row r="588">
          <cell r="A588">
            <v>0</v>
          </cell>
          <cell r="B588">
            <v>0</v>
          </cell>
          <cell r="C588">
            <v>0</v>
          </cell>
          <cell r="D588">
            <v>0</v>
          </cell>
          <cell r="E588">
            <v>0</v>
          </cell>
          <cell r="F588">
            <v>0</v>
          </cell>
          <cell r="G588">
            <v>0</v>
          </cell>
          <cell r="H588">
            <v>0</v>
          </cell>
          <cell r="I588">
            <v>0</v>
          </cell>
          <cell r="J588">
            <v>0</v>
          </cell>
        </row>
        <row r="589">
          <cell r="A589">
            <v>0</v>
          </cell>
          <cell r="B589">
            <v>0</v>
          </cell>
          <cell r="C589">
            <v>0</v>
          </cell>
          <cell r="D589" t="str">
            <v>CAPITULO</v>
          </cell>
          <cell r="E589" t="str">
            <v>ITEM</v>
          </cell>
          <cell r="F589" t="str">
            <v>DESCRIPCION</v>
          </cell>
          <cell r="G589">
            <v>0</v>
          </cell>
          <cell r="H589">
            <v>0</v>
          </cell>
          <cell r="I589">
            <v>0</v>
          </cell>
          <cell r="J589" t="str">
            <v>UNIDAD</v>
          </cell>
        </row>
        <row r="590">
          <cell r="B590" t="str">
            <v>Partida</v>
          </cell>
          <cell r="C590">
            <v>0</v>
          </cell>
          <cell r="D590" t="str">
            <v>1.5</v>
          </cell>
          <cell r="E590" t="str">
            <v>1.5.1</v>
          </cell>
          <cell r="F590" t="str">
            <v>SUMINISTRO E INSTALACION DE TEJA ONDULADA TERMOACUSTICA</v>
          </cell>
          <cell r="G590">
            <v>0</v>
          </cell>
          <cell r="H590">
            <v>0</v>
          </cell>
          <cell r="I590">
            <v>0</v>
          </cell>
          <cell r="J590" t="str">
            <v>M2</v>
          </cell>
        </row>
        <row r="591">
          <cell r="A591">
            <v>0</v>
          </cell>
          <cell r="B591">
            <v>0</v>
          </cell>
          <cell r="C591">
            <v>0</v>
          </cell>
          <cell r="D591" t="str">
            <v>MAQUINARIA, HERRAMIENTA Y EQUIPO PUESTO EN OBRA</v>
          </cell>
          <cell r="E591">
            <v>0</v>
          </cell>
          <cell r="F591">
            <v>0</v>
          </cell>
          <cell r="G591">
            <v>0</v>
          </cell>
          <cell r="H591">
            <v>0</v>
          </cell>
          <cell r="I591">
            <v>0</v>
          </cell>
          <cell r="J591">
            <v>0</v>
          </cell>
        </row>
        <row r="592">
          <cell r="A592">
            <v>0</v>
          </cell>
          <cell r="B592">
            <v>0</v>
          </cell>
          <cell r="C592">
            <v>0</v>
          </cell>
          <cell r="D592" t="str">
            <v>DESCRIPCION</v>
          </cell>
          <cell r="E592">
            <v>0</v>
          </cell>
          <cell r="F592" t="str">
            <v>UND</v>
          </cell>
          <cell r="G592" t="str">
            <v>Vr. Unitario</v>
          </cell>
          <cell r="H592" t="str">
            <v>Redndim.</v>
          </cell>
          <cell r="I592" t="str">
            <v>Vr Total</v>
          </cell>
          <cell r="J592">
            <v>0</v>
          </cell>
        </row>
        <row r="593">
          <cell r="A593" t="str">
            <v xml:space="preserve">HM           </v>
          </cell>
          <cell r="B593" t="str">
            <v>Maquinaria</v>
          </cell>
          <cell r="C593">
            <v>0</v>
          </cell>
          <cell r="D593" t="str">
            <v>HERRAMIENTA MENOR</v>
          </cell>
          <cell r="E593">
            <v>0</v>
          </cell>
          <cell r="F593" t="str">
            <v>UND</v>
          </cell>
          <cell r="G593">
            <v>1300</v>
          </cell>
          <cell r="H593">
            <v>0.5</v>
          </cell>
          <cell r="I593">
            <v>650</v>
          </cell>
          <cell r="J593">
            <v>0</v>
          </cell>
        </row>
        <row r="594">
          <cell r="A594" t="str">
            <v xml:space="preserve">ANDAMIO      </v>
          </cell>
          <cell r="B594" t="str">
            <v>Maquinaria</v>
          </cell>
          <cell r="C594">
            <v>0</v>
          </cell>
          <cell r="D594" t="str">
            <v>ANDAMIO INCLUYE TABLON</v>
          </cell>
          <cell r="E594">
            <v>0</v>
          </cell>
          <cell r="F594" t="str">
            <v>DIA</v>
          </cell>
          <cell r="G594">
            <v>3000</v>
          </cell>
          <cell r="H594">
            <v>0.2</v>
          </cell>
          <cell r="I594">
            <v>600</v>
          </cell>
          <cell r="J594">
            <v>0</v>
          </cell>
        </row>
        <row r="595">
          <cell r="A595">
            <v>0</v>
          </cell>
          <cell r="B595">
            <v>0</v>
          </cell>
          <cell r="C595">
            <v>0</v>
          </cell>
          <cell r="D595">
            <v>0</v>
          </cell>
          <cell r="E595">
            <v>0</v>
          </cell>
          <cell r="F595">
            <v>0</v>
          </cell>
          <cell r="G595">
            <v>0</v>
          </cell>
          <cell r="H595">
            <v>0</v>
          </cell>
          <cell r="I595">
            <v>0</v>
          </cell>
          <cell r="J595">
            <v>0</v>
          </cell>
        </row>
        <row r="596">
          <cell r="A596">
            <v>0</v>
          </cell>
          <cell r="B596">
            <v>0</v>
          </cell>
          <cell r="C596">
            <v>0</v>
          </cell>
          <cell r="D596">
            <v>0</v>
          </cell>
          <cell r="E596">
            <v>0</v>
          </cell>
          <cell r="F596">
            <v>0</v>
          </cell>
          <cell r="G596">
            <v>0</v>
          </cell>
          <cell r="H596">
            <v>0</v>
          </cell>
          <cell r="I596">
            <v>0</v>
          </cell>
          <cell r="J596">
            <v>0</v>
          </cell>
        </row>
        <row r="597">
          <cell r="A597">
            <v>0</v>
          </cell>
          <cell r="B597">
            <v>0</v>
          </cell>
          <cell r="C597">
            <v>0</v>
          </cell>
          <cell r="D597" t="str">
            <v>SUBTOTAL</v>
          </cell>
          <cell r="E597">
            <v>0</v>
          </cell>
          <cell r="F597">
            <v>0</v>
          </cell>
          <cell r="G597">
            <v>0</v>
          </cell>
          <cell r="H597">
            <v>0</v>
          </cell>
          <cell r="I597">
            <v>0</v>
          </cell>
          <cell r="J597">
            <v>1250</v>
          </cell>
        </row>
        <row r="598">
          <cell r="A598">
            <v>0</v>
          </cell>
          <cell r="B598">
            <v>0</v>
          </cell>
          <cell r="C598">
            <v>0</v>
          </cell>
          <cell r="D598" t="str">
            <v>MATERIALES</v>
          </cell>
          <cell r="E598">
            <v>0</v>
          </cell>
          <cell r="F598">
            <v>0</v>
          </cell>
          <cell r="G598">
            <v>0</v>
          </cell>
          <cell r="H598">
            <v>0</v>
          </cell>
          <cell r="I598">
            <v>0</v>
          </cell>
          <cell r="J598">
            <v>0</v>
          </cell>
        </row>
        <row r="599">
          <cell r="A599">
            <v>0</v>
          </cell>
          <cell r="B599">
            <v>0</v>
          </cell>
          <cell r="C599">
            <v>0</v>
          </cell>
          <cell r="D599" t="str">
            <v>DESCRIPCION</v>
          </cell>
          <cell r="E599">
            <v>0</v>
          </cell>
          <cell r="F599" t="str">
            <v>UND</v>
          </cell>
          <cell r="G599" t="str">
            <v>Vr. Unitario</v>
          </cell>
          <cell r="H599" t="str">
            <v>Redndim.</v>
          </cell>
          <cell r="I599" t="str">
            <v>Vr Total</v>
          </cell>
          <cell r="J599">
            <v>0</v>
          </cell>
        </row>
        <row r="600">
          <cell r="A600" t="str">
            <v xml:space="preserve">TEJAONDULADA </v>
          </cell>
          <cell r="B600" t="str">
            <v>Material</v>
          </cell>
          <cell r="C600">
            <v>0</v>
          </cell>
          <cell r="D600" t="str">
            <v>TEJA SUPERTERMOACUSTICA ONDULADA</v>
          </cell>
          <cell r="E600">
            <v>0</v>
          </cell>
          <cell r="F600" t="str">
            <v>M2</v>
          </cell>
          <cell r="G600">
            <v>49086</v>
          </cell>
          <cell r="H600">
            <v>1.1200000000000001</v>
          </cell>
          <cell r="I600">
            <v>54976</v>
          </cell>
          <cell r="J600">
            <v>0</v>
          </cell>
        </row>
        <row r="601">
          <cell r="A601" t="str">
            <v xml:space="preserve">TORNILLO7-8  </v>
          </cell>
          <cell r="B601" t="str">
            <v>Material</v>
          </cell>
          <cell r="C601">
            <v>0</v>
          </cell>
          <cell r="D601" t="str">
            <v>TORNILLO PARA LAMINA AUTOPERFORANTE 7/8</v>
          </cell>
          <cell r="E601">
            <v>0</v>
          </cell>
          <cell r="F601" t="str">
            <v>UND</v>
          </cell>
          <cell r="G601">
            <v>500</v>
          </cell>
          <cell r="H601">
            <v>1.5</v>
          </cell>
          <cell r="I601">
            <v>750</v>
          </cell>
          <cell r="J601">
            <v>0</v>
          </cell>
        </row>
        <row r="602">
          <cell r="A602" t="str">
            <v xml:space="preserve">TORNILLO3-4  </v>
          </cell>
          <cell r="B602" t="str">
            <v>Material</v>
          </cell>
          <cell r="C602">
            <v>0</v>
          </cell>
          <cell r="D602" t="str">
            <v>TORNILLO PARA LAMINA AUTOPERFORANTE 3/4</v>
          </cell>
          <cell r="E602">
            <v>0</v>
          </cell>
          <cell r="F602" t="str">
            <v>UND</v>
          </cell>
          <cell r="G602">
            <v>550</v>
          </cell>
          <cell r="H602">
            <v>2.25</v>
          </cell>
          <cell r="I602">
            <v>1238</v>
          </cell>
          <cell r="J602">
            <v>0</v>
          </cell>
        </row>
        <row r="603">
          <cell r="A603">
            <v>0</v>
          </cell>
          <cell r="B603">
            <v>0</v>
          </cell>
          <cell r="C603">
            <v>0</v>
          </cell>
          <cell r="D603">
            <v>0</v>
          </cell>
          <cell r="E603">
            <v>0</v>
          </cell>
          <cell r="F603">
            <v>0</v>
          </cell>
          <cell r="G603">
            <v>0</v>
          </cell>
          <cell r="H603">
            <v>0</v>
          </cell>
          <cell r="I603">
            <v>0</v>
          </cell>
          <cell r="J603">
            <v>0</v>
          </cell>
        </row>
        <row r="604">
          <cell r="A604">
            <v>0</v>
          </cell>
          <cell r="B604">
            <v>0</v>
          </cell>
          <cell r="C604">
            <v>0</v>
          </cell>
          <cell r="D604" t="str">
            <v>SUBTOTAL</v>
          </cell>
          <cell r="E604">
            <v>0</v>
          </cell>
          <cell r="F604">
            <v>0</v>
          </cell>
          <cell r="G604">
            <v>0</v>
          </cell>
          <cell r="H604">
            <v>0</v>
          </cell>
          <cell r="I604">
            <v>0</v>
          </cell>
          <cell r="J604">
            <v>56964</v>
          </cell>
        </row>
        <row r="605">
          <cell r="A605">
            <v>0</v>
          </cell>
          <cell r="B605">
            <v>0</v>
          </cell>
          <cell r="C605">
            <v>0</v>
          </cell>
          <cell r="D605" t="str">
            <v>MANO DE OBRA</v>
          </cell>
          <cell r="E605">
            <v>0</v>
          </cell>
          <cell r="F605">
            <v>0</v>
          </cell>
          <cell r="G605">
            <v>0</v>
          </cell>
          <cell r="H605">
            <v>0</v>
          </cell>
          <cell r="I605">
            <v>0</v>
          </cell>
          <cell r="J605">
            <v>0</v>
          </cell>
        </row>
        <row r="606">
          <cell r="A606">
            <v>0</v>
          </cell>
          <cell r="B606">
            <v>0</v>
          </cell>
          <cell r="C606">
            <v>0</v>
          </cell>
          <cell r="D606" t="str">
            <v>DESCRIPCION</v>
          </cell>
          <cell r="E606">
            <v>0</v>
          </cell>
          <cell r="F606" t="str">
            <v>UND</v>
          </cell>
          <cell r="G606" t="str">
            <v>Vr. Unitario</v>
          </cell>
          <cell r="H606" t="str">
            <v>Redndim.</v>
          </cell>
          <cell r="I606" t="str">
            <v>Vr Total</v>
          </cell>
          <cell r="J606">
            <v>0</v>
          </cell>
        </row>
        <row r="607">
          <cell r="A607" t="str">
            <v xml:space="preserve">1OF2AY       </v>
          </cell>
          <cell r="B607" t="str">
            <v>Mano de obra</v>
          </cell>
          <cell r="C607">
            <v>0</v>
          </cell>
          <cell r="D607" t="str">
            <v>MANO DE OBRA ALBAÑILERIA (2 AYUDANTES - 1 OFICIAL)</v>
          </cell>
          <cell r="E607">
            <v>0</v>
          </cell>
          <cell r="F607" t="str">
            <v>HR</v>
          </cell>
          <cell r="G607">
            <v>22848</v>
          </cell>
          <cell r="H607">
            <v>0.5</v>
          </cell>
          <cell r="I607">
            <v>11424</v>
          </cell>
          <cell r="J607">
            <v>0</v>
          </cell>
        </row>
        <row r="608">
          <cell r="A608">
            <v>0</v>
          </cell>
          <cell r="B608">
            <v>0</v>
          </cell>
          <cell r="C608">
            <v>0</v>
          </cell>
          <cell r="D608">
            <v>0</v>
          </cell>
          <cell r="E608">
            <v>0</v>
          </cell>
          <cell r="F608">
            <v>0</v>
          </cell>
          <cell r="G608">
            <v>0</v>
          </cell>
          <cell r="H608">
            <v>0</v>
          </cell>
          <cell r="I608">
            <v>0</v>
          </cell>
          <cell r="J608">
            <v>0</v>
          </cell>
        </row>
        <row r="609">
          <cell r="A609">
            <v>0</v>
          </cell>
          <cell r="B609">
            <v>0</v>
          </cell>
          <cell r="C609">
            <v>0</v>
          </cell>
          <cell r="D609">
            <v>0</v>
          </cell>
          <cell r="E609">
            <v>0</v>
          </cell>
          <cell r="F609">
            <v>0</v>
          </cell>
          <cell r="G609">
            <v>0</v>
          </cell>
          <cell r="H609">
            <v>0</v>
          </cell>
          <cell r="I609">
            <v>0</v>
          </cell>
          <cell r="J609">
            <v>0</v>
          </cell>
        </row>
        <row r="610">
          <cell r="A610">
            <v>0</v>
          </cell>
          <cell r="B610">
            <v>0</v>
          </cell>
          <cell r="C610">
            <v>0</v>
          </cell>
          <cell r="D610">
            <v>0</v>
          </cell>
          <cell r="E610">
            <v>0</v>
          </cell>
          <cell r="F610">
            <v>0</v>
          </cell>
          <cell r="G610">
            <v>0</v>
          </cell>
          <cell r="H610">
            <v>0</v>
          </cell>
          <cell r="I610">
            <v>0</v>
          </cell>
          <cell r="J610">
            <v>0</v>
          </cell>
        </row>
        <row r="611">
          <cell r="A611">
            <v>0</v>
          </cell>
          <cell r="B611">
            <v>0</v>
          </cell>
          <cell r="C611">
            <v>0</v>
          </cell>
          <cell r="D611" t="str">
            <v>SUBTOTAL</v>
          </cell>
          <cell r="E611">
            <v>0</v>
          </cell>
          <cell r="F611">
            <v>0</v>
          </cell>
          <cell r="G611">
            <v>0</v>
          </cell>
          <cell r="H611">
            <v>0</v>
          </cell>
          <cell r="I611">
            <v>0</v>
          </cell>
          <cell r="J611">
            <v>11424</v>
          </cell>
        </row>
        <row r="612">
          <cell r="A612">
            <v>0</v>
          </cell>
          <cell r="B612">
            <v>0</v>
          </cell>
          <cell r="C612">
            <v>0</v>
          </cell>
          <cell r="D612" t="str">
            <v>TRANSPORTE</v>
          </cell>
          <cell r="E612">
            <v>0</v>
          </cell>
          <cell r="F612">
            <v>0</v>
          </cell>
          <cell r="G612">
            <v>0</v>
          </cell>
          <cell r="H612">
            <v>0</v>
          </cell>
          <cell r="I612">
            <v>0</v>
          </cell>
          <cell r="J612">
            <v>0</v>
          </cell>
        </row>
        <row r="613">
          <cell r="A613">
            <v>0</v>
          </cell>
          <cell r="B613">
            <v>0</v>
          </cell>
          <cell r="C613">
            <v>0</v>
          </cell>
          <cell r="D613" t="str">
            <v>DESCRIPCION</v>
          </cell>
          <cell r="E613">
            <v>0</v>
          </cell>
          <cell r="F613" t="str">
            <v>UND</v>
          </cell>
          <cell r="G613" t="str">
            <v>Vr. Unitario</v>
          </cell>
          <cell r="H613" t="str">
            <v>Redndim.</v>
          </cell>
          <cell r="I613" t="str">
            <v>Vr Total</v>
          </cell>
          <cell r="J613">
            <v>0</v>
          </cell>
        </row>
        <row r="614">
          <cell r="A614" t="str">
            <v xml:space="preserve">TTEJA        </v>
          </cell>
          <cell r="B614" t="str">
            <v>Otros</v>
          </cell>
          <cell r="C614">
            <v>0</v>
          </cell>
          <cell r="D614" t="str">
            <v>TRANSPORTE TEJA SUPERTERMOACUSTICA</v>
          </cell>
          <cell r="E614">
            <v>0</v>
          </cell>
          <cell r="F614" t="str">
            <v>M2</v>
          </cell>
          <cell r="G614">
            <v>800</v>
          </cell>
          <cell r="H614">
            <v>1.1200000000000001</v>
          </cell>
          <cell r="I614">
            <v>896</v>
          </cell>
          <cell r="J614">
            <v>0</v>
          </cell>
        </row>
        <row r="615">
          <cell r="A615">
            <v>0</v>
          </cell>
          <cell r="B615">
            <v>0</v>
          </cell>
          <cell r="C615">
            <v>0</v>
          </cell>
          <cell r="D615">
            <v>0</v>
          </cell>
          <cell r="E615">
            <v>0</v>
          </cell>
          <cell r="F615">
            <v>0</v>
          </cell>
          <cell r="G615">
            <v>0</v>
          </cell>
          <cell r="H615">
            <v>0</v>
          </cell>
          <cell r="I615">
            <v>0</v>
          </cell>
          <cell r="J615">
            <v>0</v>
          </cell>
        </row>
        <row r="616">
          <cell r="A616">
            <v>0</v>
          </cell>
          <cell r="B616">
            <v>0</v>
          </cell>
          <cell r="C616">
            <v>0</v>
          </cell>
          <cell r="D616">
            <v>0</v>
          </cell>
          <cell r="E616">
            <v>0</v>
          </cell>
          <cell r="F616">
            <v>0</v>
          </cell>
          <cell r="G616">
            <v>0</v>
          </cell>
          <cell r="H616">
            <v>0</v>
          </cell>
          <cell r="I616">
            <v>0</v>
          </cell>
          <cell r="J616">
            <v>0</v>
          </cell>
        </row>
        <row r="617">
          <cell r="A617">
            <v>0</v>
          </cell>
          <cell r="B617">
            <v>0</v>
          </cell>
          <cell r="C617">
            <v>0</v>
          </cell>
          <cell r="D617">
            <v>0</v>
          </cell>
          <cell r="E617">
            <v>0</v>
          </cell>
          <cell r="F617">
            <v>0</v>
          </cell>
          <cell r="G617">
            <v>0</v>
          </cell>
          <cell r="H617">
            <v>0</v>
          </cell>
          <cell r="I617">
            <v>0</v>
          </cell>
          <cell r="J617">
            <v>0</v>
          </cell>
        </row>
        <row r="618">
          <cell r="A618">
            <v>0</v>
          </cell>
          <cell r="B618">
            <v>0</v>
          </cell>
          <cell r="C618">
            <v>0</v>
          </cell>
          <cell r="D618" t="str">
            <v>SUBTOTAL</v>
          </cell>
          <cell r="E618">
            <v>0</v>
          </cell>
          <cell r="F618">
            <v>0</v>
          </cell>
          <cell r="G618">
            <v>0</v>
          </cell>
          <cell r="H618">
            <v>0</v>
          </cell>
          <cell r="I618">
            <v>0</v>
          </cell>
          <cell r="J618">
            <v>896</v>
          </cell>
        </row>
        <row r="619">
          <cell r="A619">
            <v>0</v>
          </cell>
          <cell r="B619">
            <v>0</v>
          </cell>
          <cell r="C619">
            <v>0</v>
          </cell>
          <cell r="D619">
            <v>0</v>
          </cell>
          <cell r="E619">
            <v>0</v>
          </cell>
          <cell r="F619">
            <v>0</v>
          </cell>
          <cell r="G619">
            <v>0</v>
          </cell>
          <cell r="H619">
            <v>0</v>
          </cell>
          <cell r="I619">
            <v>0</v>
          </cell>
          <cell r="J619">
            <v>0</v>
          </cell>
        </row>
        <row r="620">
          <cell r="A620" t="str">
            <v>1.5.1</v>
          </cell>
          <cell r="B620">
            <v>0</v>
          </cell>
          <cell r="C620">
            <v>0</v>
          </cell>
          <cell r="D620" t="str">
            <v>TOTAL COSTO UNITARIO</v>
          </cell>
          <cell r="E620">
            <v>0</v>
          </cell>
          <cell r="F620">
            <v>0</v>
          </cell>
          <cell r="G620">
            <v>0</v>
          </cell>
          <cell r="H620">
            <v>0</v>
          </cell>
          <cell r="I620">
            <v>0</v>
          </cell>
          <cell r="J620">
            <v>70534</v>
          </cell>
        </row>
        <row r="621">
          <cell r="A621">
            <v>0</v>
          </cell>
          <cell r="B621">
            <v>0</v>
          </cell>
          <cell r="C621">
            <v>0</v>
          </cell>
          <cell r="E621">
            <v>0</v>
          </cell>
          <cell r="F621">
            <v>0</v>
          </cell>
          <cell r="H621">
            <v>0</v>
          </cell>
          <cell r="I621">
            <v>0</v>
          </cell>
        </row>
        <row r="622">
          <cell r="A622">
            <v>0</v>
          </cell>
          <cell r="B622">
            <v>0</v>
          </cell>
          <cell r="C622">
            <v>0</v>
          </cell>
          <cell r="D622">
            <v>0</v>
          </cell>
          <cell r="E622">
            <v>0</v>
          </cell>
          <cell r="F622">
            <v>0</v>
          </cell>
          <cell r="G622">
            <v>0</v>
          </cell>
          <cell r="H622">
            <v>0</v>
          </cell>
          <cell r="I622">
            <v>0</v>
          </cell>
        </row>
        <row r="623">
          <cell r="A623">
            <v>0</v>
          </cell>
          <cell r="B623">
            <v>0</v>
          </cell>
          <cell r="C623">
            <v>0</v>
          </cell>
          <cell r="D623">
            <v>0</v>
          </cell>
          <cell r="E623" t="str">
            <v>ADECUACION DE LAS INSTALACIONES DE LA INSTITUCION EDUCATIVA JESUS MARIA AGUIRRE CHARRY 
DEL MUNICIPIO DE AIPE, HUILA</v>
          </cell>
          <cell r="F623">
            <v>0</v>
          </cell>
          <cell r="G623">
            <v>0</v>
          </cell>
          <cell r="H623">
            <v>0</v>
          </cell>
          <cell r="I623">
            <v>0</v>
          </cell>
          <cell r="J623">
            <v>0</v>
          </cell>
        </row>
        <row r="624">
          <cell r="A624">
            <v>0</v>
          </cell>
          <cell r="B624">
            <v>0</v>
          </cell>
          <cell r="C624">
            <v>0</v>
          </cell>
          <cell r="D624">
            <v>0</v>
          </cell>
          <cell r="E624" t="str">
            <v>ANÁLISIS DE PRECIOS UNITARIOS      A.P.U.</v>
          </cell>
          <cell r="F624">
            <v>0</v>
          </cell>
          <cell r="G624">
            <v>0</v>
          </cell>
          <cell r="H624">
            <v>0</v>
          </cell>
          <cell r="I624">
            <v>0</v>
          </cell>
          <cell r="J624">
            <v>0</v>
          </cell>
        </row>
        <row r="625">
          <cell r="A625">
            <v>0</v>
          </cell>
          <cell r="B625">
            <v>0</v>
          </cell>
          <cell r="C625">
            <v>0</v>
          </cell>
          <cell r="D625">
            <v>0</v>
          </cell>
          <cell r="E625">
            <v>0</v>
          </cell>
          <cell r="F625">
            <v>0</v>
          </cell>
          <cell r="G625">
            <v>0</v>
          </cell>
          <cell r="H625">
            <v>0</v>
          </cell>
          <cell r="I625">
            <v>0</v>
          </cell>
          <cell r="J625">
            <v>0</v>
          </cell>
        </row>
        <row r="626">
          <cell r="A626">
            <v>0</v>
          </cell>
          <cell r="B626">
            <v>0</v>
          </cell>
          <cell r="C626">
            <v>0</v>
          </cell>
          <cell r="D626">
            <v>0</v>
          </cell>
          <cell r="E626">
            <v>0</v>
          </cell>
          <cell r="F626">
            <v>0</v>
          </cell>
          <cell r="G626">
            <v>0</v>
          </cell>
          <cell r="H626">
            <v>0</v>
          </cell>
          <cell r="I626">
            <v>0</v>
          </cell>
          <cell r="J626">
            <v>0</v>
          </cell>
        </row>
        <row r="627">
          <cell r="A627">
            <v>0</v>
          </cell>
          <cell r="B627">
            <v>0</v>
          </cell>
          <cell r="C627">
            <v>0</v>
          </cell>
          <cell r="D627" t="str">
            <v>CAPITULO</v>
          </cell>
          <cell r="E627" t="str">
            <v>ITEM</v>
          </cell>
          <cell r="F627" t="str">
            <v>DESCRIPCION</v>
          </cell>
          <cell r="G627">
            <v>0</v>
          </cell>
          <cell r="H627">
            <v>0</v>
          </cell>
          <cell r="I627">
            <v>0</v>
          </cell>
          <cell r="J627" t="str">
            <v>UNIDAD</v>
          </cell>
        </row>
        <row r="628">
          <cell r="B628" t="str">
            <v>Partida</v>
          </cell>
          <cell r="C628">
            <v>0</v>
          </cell>
          <cell r="D628" t="str">
            <v>1.6</v>
          </cell>
          <cell r="E628" t="str">
            <v>1.6.1</v>
          </cell>
          <cell r="F628" t="str">
            <v>SUMINISTRO E INSTALACIÓN DE PINTURA PARA COLUMNAS Y CERCHAS AUXILIARES HASTA ACABADO FINAL</v>
          </cell>
          <cell r="G628">
            <v>0</v>
          </cell>
          <cell r="H628">
            <v>0</v>
          </cell>
          <cell r="I628">
            <v>0</v>
          </cell>
          <cell r="J628" t="str">
            <v>M</v>
          </cell>
        </row>
        <row r="629">
          <cell r="A629">
            <v>0</v>
          </cell>
          <cell r="B629">
            <v>0</v>
          </cell>
          <cell r="C629">
            <v>0</v>
          </cell>
          <cell r="D629" t="str">
            <v>MAQUINARIA, HERRAMIENTA Y EQUIPO PUESTO EN OBRA</v>
          </cell>
          <cell r="E629">
            <v>0</v>
          </cell>
          <cell r="F629">
            <v>0</v>
          </cell>
          <cell r="G629">
            <v>0</v>
          </cell>
          <cell r="H629">
            <v>0</v>
          </cell>
          <cell r="I629">
            <v>0</v>
          </cell>
          <cell r="J629">
            <v>0</v>
          </cell>
        </row>
        <row r="630">
          <cell r="A630">
            <v>0</v>
          </cell>
          <cell r="B630">
            <v>0</v>
          </cell>
          <cell r="C630">
            <v>0</v>
          </cell>
          <cell r="D630" t="str">
            <v>DESCRIPCION</v>
          </cell>
          <cell r="E630">
            <v>0</v>
          </cell>
          <cell r="F630" t="str">
            <v>UND</v>
          </cell>
          <cell r="G630" t="str">
            <v>Vr. Unitario</v>
          </cell>
          <cell r="H630" t="str">
            <v>Redndim.</v>
          </cell>
          <cell r="I630" t="str">
            <v>Vr Total</v>
          </cell>
          <cell r="J630">
            <v>0</v>
          </cell>
        </row>
        <row r="631">
          <cell r="A631" t="str">
            <v xml:space="preserve">HM           </v>
          </cell>
          <cell r="B631" t="str">
            <v>Maquinaria</v>
          </cell>
          <cell r="C631">
            <v>0</v>
          </cell>
          <cell r="D631" t="str">
            <v>HERRAMIENTA MENOR</v>
          </cell>
          <cell r="E631">
            <v>0</v>
          </cell>
          <cell r="F631" t="str">
            <v>UND</v>
          </cell>
          <cell r="G631">
            <v>1300</v>
          </cell>
          <cell r="H631">
            <v>0.1</v>
          </cell>
          <cell r="I631">
            <v>130</v>
          </cell>
          <cell r="J631">
            <v>0</v>
          </cell>
        </row>
        <row r="632">
          <cell r="A632">
            <v>0</v>
          </cell>
          <cell r="B632">
            <v>0</v>
          </cell>
          <cell r="C632">
            <v>0</v>
          </cell>
          <cell r="D632">
            <v>0</v>
          </cell>
          <cell r="E632">
            <v>0</v>
          </cell>
          <cell r="F632">
            <v>0</v>
          </cell>
          <cell r="G632">
            <v>0</v>
          </cell>
          <cell r="H632">
            <v>0</v>
          </cell>
          <cell r="I632">
            <v>0</v>
          </cell>
          <cell r="J632">
            <v>0</v>
          </cell>
        </row>
        <row r="633">
          <cell r="A633">
            <v>0</v>
          </cell>
          <cell r="B633">
            <v>0</v>
          </cell>
          <cell r="C633">
            <v>0</v>
          </cell>
          <cell r="D633">
            <v>0</v>
          </cell>
          <cell r="E633">
            <v>0</v>
          </cell>
          <cell r="F633">
            <v>0</v>
          </cell>
          <cell r="G633">
            <v>0</v>
          </cell>
          <cell r="H633">
            <v>0</v>
          </cell>
          <cell r="I633">
            <v>0</v>
          </cell>
          <cell r="J633">
            <v>0</v>
          </cell>
        </row>
        <row r="634">
          <cell r="A634">
            <v>0</v>
          </cell>
          <cell r="B634">
            <v>0</v>
          </cell>
          <cell r="C634">
            <v>0</v>
          </cell>
          <cell r="D634">
            <v>0</v>
          </cell>
          <cell r="E634">
            <v>0</v>
          </cell>
          <cell r="F634">
            <v>0</v>
          </cell>
          <cell r="G634">
            <v>0</v>
          </cell>
          <cell r="H634">
            <v>0</v>
          </cell>
          <cell r="I634">
            <v>0</v>
          </cell>
          <cell r="J634">
            <v>0</v>
          </cell>
        </row>
        <row r="635">
          <cell r="A635">
            <v>0</v>
          </cell>
          <cell r="B635">
            <v>0</v>
          </cell>
          <cell r="C635">
            <v>0</v>
          </cell>
          <cell r="D635" t="str">
            <v>SUBTOTAL</v>
          </cell>
          <cell r="E635">
            <v>0</v>
          </cell>
          <cell r="F635">
            <v>0</v>
          </cell>
          <cell r="G635">
            <v>0</v>
          </cell>
          <cell r="H635">
            <v>0</v>
          </cell>
          <cell r="I635">
            <v>0</v>
          </cell>
          <cell r="J635">
            <v>130</v>
          </cell>
        </row>
        <row r="636">
          <cell r="A636">
            <v>0</v>
          </cell>
          <cell r="B636">
            <v>0</v>
          </cell>
          <cell r="C636">
            <v>0</v>
          </cell>
          <cell r="D636" t="str">
            <v>MATERIALES</v>
          </cell>
          <cell r="E636">
            <v>0</v>
          </cell>
          <cell r="F636">
            <v>0</v>
          </cell>
          <cell r="G636">
            <v>0</v>
          </cell>
          <cell r="H636">
            <v>0</v>
          </cell>
          <cell r="I636">
            <v>0</v>
          </cell>
          <cell r="J636">
            <v>0</v>
          </cell>
        </row>
        <row r="637">
          <cell r="A637">
            <v>0</v>
          </cell>
          <cell r="B637">
            <v>0</v>
          </cell>
          <cell r="C637">
            <v>0</v>
          </cell>
          <cell r="D637" t="str">
            <v>DESCRIPCION</v>
          </cell>
          <cell r="E637">
            <v>0</v>
          </cell>
          <cell r="F637" t="str">
            <v>UND</v>
          </cell>
          <cell r="G637" t="str">
            <v>Vr. Unitario</v>
          </cell>
          <cell r="H637" t="str">
            <v>Redndim.</v>
          </cell>
          <cell r="I637" t="str">
            <v>Vr Total</v>
          </cell>
          <cell r="J637">
            <v>0</v>
          </cell>
        </row>
        <row r="638">
          <cell r="A638" t="str">
            <v xml:space="preserve">LIJA         </v>
          </cell>
          <cell r="B638" t="str">
            <v>Material</v>
          </cell>
          <cell r="C638">
            <v>0</v>
          </cell>
          <cell r="D638" t="str">
            <v>LIJA DE AGUA 140</v>
          </cell>
          <cell r="E638">
            <v>0</v>
          </cell>
          <cell r="F638" t="str">
            <v>PL</v>
          </cell>
          <cell r="G638">
            <v>1100</v>
          </cell>
          <cell r="H638">
            <v>0.1</v>
          </cell>
          <cell r="I638">
            <v>110</v>
          </cell>
          <cell r="J638">
            <v>0</v>
          </cell>
        </row>
        <row r="639">
          <cell r="A639" t="str">
            <v xml:space="preserve">THINER       </v>
          </cell>
          <cell r="B639" t="str">
            <v>Material</v>
          </cell>
          <cell r="C639">
            <v>0</v>
          </cell>
          <cell r="D639" t="str">
            <v>THINNER</v>
          </cell>
          <cell r="E639">
            <v>0</v>
          </cell>
          <cell r="F639" t="str">
            <v>GLN</v>
          </cell>
          <cell r="G639">
            <v>15000</v>
          </cell>
          <cell r="H639">
            <v>5.3999999999999999E-2</v>
          </cell>
          <cell r="I639">
            <v>810</v>
          </cell>
          <cell r="J639">
            <v>0</v>
          </cell>
        </row>
        <row r="640">
          <cell r="A640" t="str">
            <v xml:space="preserve">ESMALTE      </v>
          </cell>
          <cell r="B640" t="str">
            <v>Material</v>
          </cell>
          <cell r="C640">
            <v>0</v>
          </cell>
          <cell r="D640" t="str">
            <v>ESMALTE</v>
          </cell>
          <cell r="E640">
            <v>0</v>
          </cell>
          <cell r="F640" t="str">
            <v>GLN</v>
          </cell>
          <cell r="G640">
            <v>35000</v>
          </cell>
          <cell r="H640">
            <v>0.06</v>
          </cell>
          <cell r="I640">
            <v>2100</v>
          </cell>
          <cell r="J640">
            <v>0</v>
          </cell>
        </row>
        <row r="641">
          <cell r="A641">
            <v>0</v>
          </cell>
          <cell r="B641">
            <v>0</v>
          </cell>
          <cell r="C641">
            <v>0</v>
          </cell>
          <cell r="D641">
            <v>0</v>
          </cell>
          <cell r="E641">
            <v>0</v>
          </cell>
          <cell r="F641">
            <v>0</v>
          </cell>
          <cell r="G641">
            <v>0</v>
          </cell>
          <cell r="H641">
            <v>0</v>
          </cell>
          <cell r="I641">
            <v>0</v>
          </cell>
          <cell r="J641">
            <v>0</v>
          </cell>
        </row>
        <row r="642">
          <cell r="A642">
            <v>0</v>
          </cell>
          <cell r="B642">
            <v>0</v>
          </cell>
          <cell r="C642">
            <v>0</v>
          </cell>
          <cell r="D642" t="str">
            <v>SUBTOTAL</v>
          </cell>
          <cell r="E642">
            <v>0</v>
          </cell>
          <cell r="F642">
            <v>0</v>
          </cell>
          <cell r="G642">
            <v>0</v>
          </cell>
          <cell r="H642">
            <v>0</v>
          </cell>
          <cell r="I642">
            <v>0</v>
          </cell>
          <cell r="J642">
            <v>3020</v>
          </cell>
        </row>
        <row r="643">
          <cell r="A643">
            <v>0</v>
          </cell>
          <cell r="B643">
            <v>0</v>
          </cell>
          <cell r="C643">
            <v>0</v>
          </cell>
          <cell r="D643" t="str">
            <v>MANO DE OBRA</v>
          </cell>
          <cell r="E643">
            <v>0</v>
          </cell>
          <cell r="F643">
            <v>0</v>
          </cell>
          <cell r="G643">
            <v>0</v>
          </cell>
          <cell r="H643">
            <v>0</v>
          </cell>
          <cell r="I643">
            <v>0</v>
          </cell>
          <cell r="J643">
            <v>0</v>
          </cell>
        </row>
        <row r="644">
          <cell r="A644">
            <v>0</v>
          </cell>
          <cell r="B644">
            <v>0</v>
          </cell>
          <cell r="C644">
            <v>0</v>
          </cell>
          <cell r="D644" t="str">
            <v>DESCRIPCION</v>
          </cell>
          <cell r="E644">
            <v>0</v>
          </cell>
          <cell r="F644" t="str">
            <v>UND</v>
          </cell>
          <cell r="G644" t="str">
            <v>Vr. Unitario</v>
          </cell>
          <cell r="H644" t="str">
            <v>Redndim.</v>
          </cell>
          <cell r="I644" t="str">
            <v>Vr Total</v>
          </cell>
          <cell r="J644">
            <v>0</v>
          </cell>
        </row>
        <row r="645">
          <cell r="A645" t="str">
            <v>1OF1AYPINTURA</v>
          </cell>
          <cell r="B645" t="str">
            <v>Mano de obra</v>
          </cell>
          <cell r="C645">
            <v>0</v>
          </cell>
          <cell r="D645" t="str">
            <v>MANO DE OBRA PINTURA ( 1 AYUDANTE - 1 OFICIAL)</v>
          </cell>
          <cell r="E645">
            <v>0</v>
          </cell>
          <cell r="F645" t="str">
            <v>HR</v>
          </cell>
          <cell r="G645">
            <v>18462</v>
          </cell>
          <cell r="H645">
            <v>0.4</v>
          </cell>
          <cell r="I645">
            <v>7385</v>
          </cell>
          <cell r="J645">
            <v>0</v>
          </cell>
        </row>
        <row r="646">
          <cell r="A646">
            <v>0</v>
          </cell>
          <cell r="B646">
            <v>0</v>
          </cell>
          <cell r="C646">
            <v>0</v>
          </cell>
          <cell r="D646">
            <v>0</v>
          </cell>
          <cell r="E646">
            <v>0</v>
          </cell>
          <cell r="F646">
            <v>0</v>
          </cell>
          <cell r="G646">
            <v>0</v>
          </cell>
          <cell r="H646">
            <v>0</v>
          </cell>
          <cell r="I646">
            <v>0</v>
          </cell>
          <cell r="J646">
            <v>0</v>
          </cell>
        </row>
        <row r="647">
          <cell r="A647">
            <v>0</v>
          </cell>
          <cell r="B647">
            <v>0</v>
          </cell>
          <cell r="C647">
            <v>0</v>
          </cell>
          <cell r="D647">
            <v>0</v>
          </cell>
          <cell r="E647">
            <v>0</v>
          </cell>
          <cell r="F647">
            <v>0</v>
          </cell>
          <cell r="G647">
            <v>0</v>
          </cell>
          <cell r="H647">
            <v>0</v>
          </cell>
          <cell r="I647">
            <v>0</v>
          </cell>
          <cell r="J647">
            <v>0</v>
          </cell>
        </row>
        <row r="648">
          <cell r="A648">
            <v>0</v>
          </cell>
          <cell r="B648">
            <v>0</v>
          </cell>
          <cell r="C648">
            <v>0</v>
          </cell>
          <cell r="D648">
            <v>0</v>
          </cell>
          <cell r="E648">
            <v>0</v>
          </cell>
          <cell r="F648">
            <v>0</v>
          </cell>
          <cell r="G648">
            <v>0</v>
          </cell>
          <cell r="H648">
            <v>0</v>
          </cell>
          <cell r="I648">
            <v>0</v>
          </cell>
          <cell r="J648">
            <v>0</v>
          </cell>
        </row>
        <row r="649">
          <cell r="A649">
            <v>0</v>
          </cell>
          <cell r="B649">
            <v>0</v>
          </cell>
          <cell r="C649">
            <v>0</v>
          </cell>
          <cell r="D649" t="str">
            <v>SUBTOTAL</v>
          </cell>
          <cell r="E649">
            <v>0</v>
          </cell>
          <cell r="F649">
            <v>0</v>
          </cell>
          <cell r="G649">
            <v>0</v>
          </cell>
          <cell r="H649">
            <v>0</v>
          </cell>
          <cell r="I649">
            <v>0</v>
          </cell>
          <cell r="J649">
            <v>7385</v>
          </cell>
        </row>
        <row r="650">
          <cell r="A650">
            <v>0</v>
          </cell>
          <cell r="B650">
            <v>0</v>
          </cell>
          <cell r="C650">
            <v>0</v>
          </cell>
          <cell r="D650" t="str">
            <v>TRANSPORTE</v>
          </cell>
          <cell r="E650">
            <v>0</v>
          </cell>
          <cell r="F650">
            <v>0</v>
          </cell>
          <cell r="G650">
            <v>0</v>
          </cell>
          <cell r="H650">
            <v>0</v>
          </cell>
          <cell r="I650">
            <v>0</v>
          </cell>
          <cell r="J650">
            <v>0</v>
          </cell>
        </row>
        <row r="651">
          <cell r="A651">
            <v>0</v>
          </cell>
          <cell r="B651">
            <v>0</v>
          </cell>
          <cell r="C651">
            <v>0</v>
          </cell>
          <cell r="D651" t="str">
            <v>DESCRIPCION</v>
          </cell>
          <cell r="E651">
            <v>0</v>
          </cell>
          <cell r="F651" t="str">
            <v>UND</v>
          </cell>
          <cell r="G651" t="str">
            <v>Vr. Unitario</v>
          </cell>
          <cell r="H651" t="str">
            <v>Redndim.</v>
          </cell>
          <cell r="I651" t="str">
            <v>Vr Total</v>
          </cell>
          <cell r="J651">
            <v>0</v>
          </cell>
        </row>
        <row r="652">
          <cell r="A652">
            <v>0</v>
          </cell>
          <cell r="B652">
            <v>0</v>
          </cell>
          <cell r="C652">
            <v>0</v>
          </cell>
          <cell r="D652">
            <v>0</v>
          </cell>
          <cell r="E652">
            <v>0</v>
          </cell>
          <cell r="F652">
            <v>0</v>
          </cell>
          <cell r="G652">
            <v>0</v>
          </cell>
          <cell r="H652">
            <v>0</v>
          </cell>
          <cell r="I652">
            <v>0</v>
          </cell>
          <cell r="J652">
            <v>0</v>
          </cell>
        </row>
        <row r="653">
          <cell r="A653">
            <v>0</v>
          </cell>
          <cell r="B653">
            <v>0</v>
          </cell>
          <cell r="C653">
            <v>0</v>
          </cell>
          <cell r="D653">
            <v>0</v>
          </cell>
          <cell r="E653">
            <v>0</v>
          </cell>
          <cell r="F653">
            <v>0</v>
          </cell>
          <cell r="G653">
            <v>0</v>
          </cell>
          <cell r="H653">
            <v>0</v>
          </cell>
          <cell r="I653">
            <v>0</v>
          </cell>
          <cell r="J653">
            <v>0</v>
          </cell>
        </row>
        <row r="654">
          <cell r="A654">
            <v>0</v>
          </cell>
          <cell r="B654">
            <v>0</v>
          </cell>
          <cell r="C654">
            <v>0</v>
          </cell>
          <cell r="D654">
            <v>0</v>
          </cell>
          <cell r="E654">
            <v>0</v>
          </cell>
          <cell r="F654">
            <v>0</v>
          </cell>
          <cell r="G654">
            <v>0</v>
          </cell>
          <cell r="H654">
            <v>0</v>
          </cell>
          <cell r="I654">
            <v>0</v>
          </cell>
          <cell r="J654">
            <v>0</v>
          </cell>
        </row>
        <row r="655">
          <cell r="A655">
            <v>0</v>
          </cell>
          <cell r="B655">
            <v>0</v>
          </cell>
          <cell r="C655">
            <v>0</v>
          </cell>
          <cell r="D655">
            <v>0</v>
          </cell>
          <cell r="E655">
            <v>0</v>
          </cell>
          <cell r="F655">
            <v>0</v>
          </cell>
          <cell r="G655">
            <v>0</v>
          </cell>
          <cell r="H655">
            <v>0</v>
          </cell>
          <cell r="I655">
            <v>0</v>
          </cell>
          <cell r="J655">
            <v>0</v>
          </cell>
        </row>
        <row r="656">
          <cell r="A656">
            <v>0</v>
          </cell>
          <cell r="B656">
            <v>0</v>
          </cell>
          <cell r="C656">
            <v>0</v>
          </cell>
          <cell r="D656" t="str">
            <v>SUBTOTAL</v>
          </cell>
          <cell r="E656">
            <v>0</v>
          </cell>
          <cell r="F656">
            <v>0</v>
          </cell>
          <cell r="G656">
            <v>0</v>
          </cell>
          <cell r="H656">
            <v>0</v>
          </cell>
          <cell r="I656">
            <v>0</v>
          </cell>
          <cell r="J656">
            <v>0</v>
          </cell>
        </row>
        <row r="657">
          <cell r="A657">
            <v>0</v>
          </cell>
          <cell r="B657">
            <v>0</v>
          </cell>
          <cell r="C657">
            <v>0</v>
          </cell>
          <cell r="D657">
            <v>0</v>
          </cell>
          <cell r="E657">
            <v>0</v>
          </cell>
          <cell r="F657">
            <v>0</v>
          </cell>
          <cell r="G657">
            <v>0</v>
          </cell>
          <cell r="H657">
            <v>0</v>
          </cell>
          <cell r="I657">
            <v>0</v>
          </cell>
          <cell r="J657">
            <v>0</v>
          </cell>
        </row>
        <row r="658">
          <cell r="A658" t="str">
            <v>1.6.1</v>
          </cell>
          <cell r="B658">
            <v>0</v>
          </cell>
          <cell r="C658">
            <v>0</v>
          </cell>
          <cell r="D658" t="str">
            <v>TOTAL COSTO UNITARIO</v>
          </cell>
          <cell r="E658">
            <v>0</v>
          </cell>
          <cell r="F658">
            <v>0</v>
          </cell>
          <cell r="G658">
            <v>0</v>
          </cell>
          <cell r="H658">
            <v>0</v>
          </cell>
          <cell r="I658">
            <v>0</v>
          </cell>
          <cell r="J658">
            <v>10535</v>
          </cell>
        </row>
        <row r="659">
          <cell r="A659">
            <v>0</v>
          </cell>
          <cell r="B659">
            <v>0</v>
          </cell>
          <cell r="C659">
            <v>0</v>
          </cell>
          <cell r="E659">
            <v>0</v>
          </cell>
          <cell r="F659">
            <v>0</v>
          </cell>
          <cell r="H659">
            <v>0</v>
          </cell>
          <cell r="I659">
            <v>0</v>
          </cell>
        </row>
        <row r="660">
          <cell r="A660">
            <v>0</v>
          </cell>
          <cell r="B660">
            <v>0</v>
          </cell>
          <cell r="C660">
            <v>0</v>
          </cell>
          <cell r="D660">
            <v>0</v>
          </cell>
          <cell r="E660">
            <v>0</v>
          </cell>
          <cell r="F660">
            <v>0</v>
          </cell>
          <cell r="G660">
            <v>0</v>
          </cell>
          <cell r="H660">
            <v>0</v>
          </cell>
          <cell r="I660">
            <v>0</v>
          </cell>
        </row>
        <row r="661">
          <cell r="A661">
            <v>0</v>
          </cell>
          <cell r="B661">
            <v>0</v>
          </cell>
          <cell r="C661">
            <v>0</v>
          </cell>
          <cell r="D661">
            <v>0</v>
          </cell>
          <cell r="E661" t="str">
            <v>ADECUACION DE LAS INSTALACIONES DE LA INSTITUCION EDUCATIVA JESUS MARIA AGUIRRE CHARRY 
DEL MUNICIPIO DE AIPE, HUILA</v>
          </cell>
          <cell r="F661">
            <v>0</v>
          </cell>
          <cell r="G661">
            <v>0</v>
          </cell>
          <cell r="H661">
            <v>0</v>
          </cell>
          <cell r="I661">
            <v>0</v>
          </cell>
          <cell r="J661">
            <v>0</v>
          </cell>
        </row>
        <row r="662">
          <cell r="A662">
            <v>0</v>
          </cell>
          <cell r="B662">
            <v>0</v>
          </cell>
          <cell r="C662">
            <v>0</v>
          </cell>
          <cell r="D662">
            <v>0</v>
          </cell>
          <cell r="E662" t="str">
            <v>ANÁLISIS DE PRECIOS UNITARIOS      A.P.U.</v>
          </cell>
          <cell r="F662">
            <v>0</v>
          </cell>
          <cell r="G662">
            <v>0</v>
          </cell>
          <cell r="H662">
            <v>0</v>
          </cell>
          <cell r="I662">
            <v>0</v>
          </cell>
          <cell r="J662">
            <v>0</v>
          </cell>
        </row>
        <row r="663">
          <cell r="A663">
            <v>0</v>
          </cell>
          <cell r="B663">
            <v>0</v>
          </cell>
          <cell r="C663">
            <v>0</v>
          </cell>
          <cell r="D663">
            <v>0</v>
          </cell>
          <cell r="E663">
            <v>0</v>
          </cell>
          <cell r="F663">
            <v>0</v>
          </cell>
          <cell r="G663">
            <v>0</v>
          </cell>
          <cell r="H663">
            <v>0</v>
          </cell>
          <cell r="I663">
            <v>0</v>
          </cell>
          <cell r="J663">
            <v>0</v>
          </cell>
        </row>
        <row r="664">
          <cell r="A664">
            <v>0</v>
          </cell>
          <cell r="B664">
            <v>0</v>
          </cell>
          <cell r="C664">
            <v>0</v>
          </cell>
          <cell r="D664">
            <v>0</v>
          </cell>
          <cell r="E664">
            <v>0</v>
          </cell>
          <cell r="F664">
            <v>0</v>
          </cell>
          <cell r="G664">
            <v>0</v>
          </cell>
          <cell r="H664">
            <v>0</v>
          </cell>
          <cell r="I664">
            <v>0</v>
          </cell>
          <cell r="J664">
            <v>0</v>
          </cell>
        </row>
        <row r="665">
          <cell r="A665">
            <v>0</v>
          </cell>
          <cell r="B665">
            <v>0</v>
          </cell>
          <cell r="C665">
            <v>0</v>
          </cell>
          <cell r="D665" t="str">
            <v>CAPITULO</v>
          </cell>
          <cell r="E665" t="str">
            <v>ITEM</v>
          </cell>
          <cell r="F665" t="str">
            <v>DESCRIPCION</v>
          </cell>
          <cell r="G665">
            <v>0</v>
          </cell>
          <cell r="H665">
            <v>0</v>
          </cell>
          <cell r="I665">
            <v>0</v>
          </cell>
          <cell r="J665" t="str">
            <v>UNIDAD</v>
          </cell>
        </row>
        <row r="666">
          <cell r="B666" t="str">
            <v>Partida</v>
          </cell>
          <cell r="C666">
            <v>0</v>
          </cell>
          <cell r="D666" t="str">
            <v>1.6</v>
          </cell>
          <cell r="E666" t="str">
            <v>1.6.2</v>
          </cell>
          <cell r="F666" t="str">
            <v xml:space="preserve">SUMINISTRO E INSTALACIÓN DE PINTURA PARA CERCHAS PRINCIPALES HASTA ACABADO FINAL </v>
          </cell>
          <cell r="G666">
            <v>0</v>
          </cell>
          <cell r="H666">
            <v>0</v>
          </cell>
          <cell r="I666">
            <v>0</v>
          </cell>
          <cell r="J666" t="str">
            <v>M</v>
          </cell>
        </row>
        <row r="667">
          <cell r="A667">
            <v>0</v>
          </cell>
          <cell r="B667">
            <v>0</v>
          </cell>
          <cell r="C667">
            <v>0</v>
          </cell>
          <cell r="D667" t="str">
            <v>MAQUINARIA, HERRAMIENTA Y EQUIPO PUESTO EN OBRA</v>
          </cell>
          <cell r="E667">
            <v>0</v>
          </cell>
          <cell r="F667">
            <v>0</v>
          </cell>
          <cell r="G667">
            <v>0</v>
          </cell>
          <cell r="H667">
            <v>0</v>
          </cell>
          <cell r="I667">
            <v>0</v>
          </cell>
          <cell r="J667">
            <v>0</v>
          </cell>
        </row>
        <row r="668">
          <cell r="A668">
            <v>0</v>
          </cell>
          <cell r="B668">
            <v>0</v>
          </cell>
          <cell r="C668">
            <v>0</v>
          </cell>
          <cell r="D668" t="str">
            <v>DESCRIPCION</v>
          </cell>
          <cell r="E668">
            <v>0</v>
          </cell>
          <cell r="F668" t="str">
            <v>UND</v>
          </cell>
          <cell r="G668" t="str">
            <v>Vr. Unitario</v>
          </cell>
          <cell r="H668" t="str">
            <v>Redndim.</v>
          </cell>
          <cell r="I668" t="str">
            <v>Vr Total</v>
          </cell>
          <cell r="J668">
            <v>0</v>
          </cell>
        </row>
        <row r="669">
          <cell r="A669" t="str">
            <v xml:space="preserve">HM           </v>
          </cell>
          <cell r="B669" t="str">
            <v>Maquinaria</v>
          </cell>
          <cell r="C669">
            <v>0</v>
          </cell>
          <cell r="D669" t="str">
            <v>HERRAMIENTA MENOR</v>
          </cell>
          <cell r="E669">
            <v>0</v>
          </cell>
          <cell r="F669" t="str">
            <v>UND</v>
          </cell>
          <cell r="G669">
            <v>1300</v>
          </cell>
          <cell r="H669">
            <v>0.1</v>
          </cell>
          <cell r="I669">
            <v>130</v>
          </cell>
          <cell r="J669">
            <v>0</v>
          </cell>
        </row>
        <row r="670">
          <cell r="A670">
            <v>0</v>
          </cell>
          <cell r="B670">
            <v>0</v>
          </cell>
          <cell r="C670">
            <v>0</v>
          </cell>
          <cell r="D670">
            <v>0</v>
          </cell>
          <cell r="E670">
            <v>0</v>
          </cell>
          <cell r="F670">
            <v>0</v>
          </cell>
          <cell r="G670">
            <v>0</v>
          </cell>
          <cell r="H670">
            <v>0</v>
          </cell>
          <cell r="I670">
            <v>0</v>
          </cell>
          <cell r="J670">
            <v>0</v>
          </cell>
        </row>
        <row r="671">
          <cell r="A671">
            <v>0</v>
          </cell>
          <cell r="B671">
            <v>0</v>
          </cell>
          <cell r="C671">
            <v>0</v>
          </cell>
          <cell r="D671">
            <v>0</v>
          </cell>
          <cell r="E671">
            <v>0</v>
          </cell>
          <cell r="F671">
            <v>0</v>
          </cell>
          <cell r="G671">
            <v>0</v>
          </cell>
          <cell r="H671">
            <v>0</v>
          </cell>
          <cell r="I671">
            <v>0</v>
          </cell>
          <cell r="J671">
            <v>0</v>
          </cell>
        </row>
        <row r="672">
          <cell r="A672">
            <v>0</v>
          </cell>
          <cell r="B672">
            <v>0</v>
          </cell>
          <cell r="C672">
            <v>0</v>
          </cell>
          <cell r="D672">
            <v>0</v>
          </cell>
          <cell r="E672">
            <v>0</v>
          </cell>
          <cell r="F672">
            <v>0</v>
          </cell>
          <cell r="G672">
            <v>0</v>
          </cell>
          <cell r="H672">
            <v>0</v>
          </cell>
          <cell r="I672">
            <v>0</v>
          </cell>
          <cell r="J672">
            <v>0</v>
          </cell>
        </row>
        <row r="673">
          <cell r="A673">
            <v>0</v>
          </cell>
          <cell r="B673">
            <v>0</v>
          </cell>
          <cell r="C673">
            <v>0</v>
          </cell>
          <cell r="D673" t="str">
            <v>SUBTOTAL</v>
          </cell>
          <cell r="E673">
            <v>0</v>
          </cell>
          <cell r="F673">
            <v>0</v>
          </cell>
          <cell r="G673">
            <v>0</v>
          </cell>
          <cell r="H673">
            <v>0</v>
          </cell>
          <cell r="I673">
            <v>0</v>
          </cell>
          <cell r="J673">
            <v>130</v>
          </cell>
        </row>
        <row r="674">
          <cell r="A674">
            <v>0</v>
          </cell>
          <cell r="B674">
            <v>0</v>
          </cell>
          <cell r="C674">
            <v>0</v>
          </cell>
          <cell r="D674" t="str">
            <v>MATERIALES</v>
          </cell>
          <cell r="E674">
            <v>0</v>
          </cell>
          <cell r="F674">
            <v>0</v>
          </cell>
          <cell r="G674">
            <v>0</v>
          </cell>
          <cell r="H674">
            <v>0</v>
          </cell>
          <cell r="I674">
            <v>0</v>
          </cell>
          <cell r="J674">
            <v>0</v>
          </cell>
        </row>
        <row r="675">
          <cell r="A675">
            <v>0</v>
          </cell>
          <cell r="B675">
            <v>0</v>
          </cell>
          <cell r="C675">
            <v>0</v>
          </cell>
          <cell r="D675" t="str">
            <v>DESCRIPCION</v>
          </cell>
          <cell r="E675">
            <v>0</v>
          </cell>
          <cell r="F675" t="str">
            <v>UND</v>
          </cell>
          <cell r="G675" t="str">
            <v>Vr. Unitario</v>
          </cell>
          <cell r="H675" t="str">
            <v>Redndim.</v>
          </cell>
          <cell r="I675" t="str">
            <v>Vr Total</v>
          </cell>
          <cell r="J675">
            <v>0</v>
          </cell>
        </row>
        <row r="676">
          <cell r="A676" t="str">
            <v xml:space="preserve">LIJA         </v>
          </cell>
          <cell r="B676" t="str">
            <v>Material</v>
          </cell>
          <cell r="C676">
            <v>0</v>
          </cell>
          <cell r="D676" t="str">
            <v>LIJA DE AGUA 140</v>
          </cell>
          <cell r="E676">
            <v>0</v>
          </cell>
          <cell r="F676" t="str">
            <v>PL</v>
          </cell>
          <cell r="G676">
            <v>1100</v>
          </cell>
          <cell r="H676">
            <v>0.1</v>
          </cell>
          <cell r="I676">
            <v>110</v>
          </cell>
          <cell r="J676">
            <v>0</v>
          </cell>
        </row>
        <row r="677">
          <cell r="A677" t="str">
            <v xml:space="preserve">THINER       </v>
          </cell>
          <cell r="B677" t="str">
            <v>Material</v>
          </cell>
          <cell r="C677">
            <v>0</v>
          </cell>
          <cell r="D677" t="str">
            <v>THINNER</v>
          </cell>
          <cell r="E677">
            <v>0</v>
          </cell>
          <cell r="F677" t="str">
            <v>GLN</v>
          </cell>
          <cell r="G677">
            <v>15000</v>
          </cell>
          <cell r="H677">
            <v>5.3999999999999999E-2</v>
          </cell>
          <cell r="I677">
            <v>810</v>
          </cell>
          <cell r="J677">
            <v>0</v>
          </cell>
        </row>
        <row r="678">
          <cell r="A678" t="str">
            <v xml:space="preserve">ESMALTE      </v>
          </cell>
          <cell r="B678" t="str">
            <v>Material</v>
          </cell>
          <cell r="C678">
            <v>0</v>
          </cell>
          <cell r="D678" t="str">
            <v>ESMALTE</v>
          </cell>
          <cell r="E678">
            <v>0</v>
          </cell>
          <cell r="F678" t="str">
            <v>GLN</v>
          </cell>
          <cell r="G678">
            <v>35000</v>
          </cell>
          <cell r="H678">
            <v>0.06</v>
          </cell>
          <cell r="I678">
            <v>2100</v>
          </cell>
          <cell r="J678">
            <v>0</v>
          </cell>
        </row>
        <row r="679">
          <cell r="A679">
            <v>0</v>
          </cell>
          <cell r="B679">
            <v>0</v>
          </cell>
          <cell r="C679">
            <v>0</v>
          </cell>
          <cell r="D679">
            <v>0</v>
          </cell>
          <cell r="E679">
            <v>0</v>
          </cell>
          <cell r="F679">
            <v>0</v>
          </cell>
          <cell r="G679">
            <v>0</v>
          </cell>
          <cell r="H679">
            <v>0</v>
          </cell>
          <cell r="I679">
            <v>0</v>
          </cell>
          <cell r="J679">
            <v>0</v>
          </cell>
        </row>
        <row r="680">
          <cell r="A680">
            <v>0</v>
          </cell>
          <cell r="B680">
            <v>0</v>
          </cell>
          <cell r="C680">
            <v>0</v>
          </cell>
          <cell r="D680" t="str">
            <v>SUBTOTAL</v>
          </cell>
          <cell r="E680">
            <v>0</v>
          </cell>
          <cell r="F680">
            <v>0</v>
          </cell>
          <cell r="G680">
            <v>0</v>
          </cell>
          <cell r="H680">
            <v>0</v>
          </cell>
          <cell r="I680">
            <v>0</v>
          </cell>
          <cell r="J680">
            <v>3020</v>
          </cell>
        </row>
        <row r="681">
          <cell r="A681">
            <v>0</v>
          </cell>
          <cell r="B681">
            <v>0</v>
          </cell>
          <cell r="C681">
            <v>0</v>
          </cell>
          <cell r="D681" t="str">
            <v>MANO DE OBRA</v>
          </cell>
          <cell r="E681">
            <v>0</v>
          </cell>
          <cell r="F681">
            <v>0</v>
          </cell>
          <cell r="G681">
            <v>0</v>
          </cell>
          <cell r="H681">
            <v>0</v>
          </cell>
          <cell r="I681">
            <v>0</v>
          </cell>
          <cell r="J681">
            <v>0</v>
          </cell>
        </row>
        <row r="682">
          <cell r="A682">
            <v>0</v>
          </cell>
          <cell r="B682">
            <v>0</v>
          </cell>
          <cell r="C682">
            <v>0</v>
          </cell>
          <cell r="D682" t="str">
            <v>DESCRIPCION</v>
          </cell>
          <cell r="E682">
            <v>0</v>
          </cell>
          <cell r="F682" t="str">
            <v>UND</v>
          </cell>
          <cell r="G682" t="str">
            <v>Vr. Unitario</v>
          </cell>
          <cell r="H682" t="str">
            <v>Redndim.</v>
          </cell>
          <cell r="I682" t="str">
            <v>Vr Total</v>
          </cell>
          <cell r="J682">
            <v>0</v>
          </cell>
        </row>
        <row r="683">
          <cell r="A683" t="str">
            <v>1OF1AYPINTURA</v>
          </cell>
          <cell r="B683" t="str">
            <v>Mano de obra</v>
          </cell>
          <cell r="C683">
            <v>0</v>
          </cell>
          <cell r="D683" t="str">
            <v>MANO DE OBRA PINTURA ( 1 AYUDANTE - 1 OFICIAL)</v>
          </cell>
          <cell r="E683">
            <v>0</v>
          </cell>
          <cell r="F683" t="str">
            <v>HR</v>
          </cell>
          <cell r="G683">
            <v>18462</v>
          </cell>
          <cell r="H683">
            <v>0.4</v>
          </cell>
          <cell r="I683">
            <v>7385</v>
          </cell>
          <cell r="J683">
            <v>0</v>
          </cell>
        </row>
        <row r="684">
          <cell r="A684">
            <v>0</v>
          </cell>
          <cell r="B684">
            <v>0</v>
          </cell>
          <cell r="C684">
            <v>0</v>
          </cell>
          <cell r="D684">
            <v>0</v>
          </cell>
          <cell r="E684">
            <v>0</v>
          </cell>
          <cell r="F684">
            <v>0</v>
          </cell>
          <cell r="G684">
            <v>0</v>
          </cell>
          <cell r="H684">
            <v>0</v>
          </cell>
          <cell r="I684">
            <v>0</v>
          </cell>
          <cell r="J684">
            <v>0</v>
          </cell>
        </row>
        <row r="685">
          <cell r="A685">
            <v>0</v>
          </cell>
          <cell r="B685">
            <v>0</v>
          </cell>
          <cell r="C685">
            <v>0</v>
          </cell>
          <cell r="D685">
            <v>0</v>
          </cell>
          <cell r="E685">
            <v>0</v>
          </cell>
          <cell r="F685">
            <v>0</v>
          </cell>
          <cell r="G685">
            <v>0</v>
          </cell>
          <cell r="H685">
            <v>0</v>
          </cell>
          <cell r="I685">
            <v>0</v>
          </cell>
          <cell r="J685">
            <v>0</v>
          </cell>
        </row>
        <row r="686">
          <cell r="A686">
            <v>0</v>
          </cell>
          <cell r="B686">
            <v>0</v>
          </cell>
          <cell r="C686">
            <v>0</v>
          </cell>
          <cell r="D686">
            <v>0</v>
          </cell>
          <cell r="E686">
            <v>0</v>
          </cell>
          <cell r="F686">
            <v>0</v>
          </cell>
          <cell r="G686">
            <v>0</v>
          </cell>
          <cell r="H686">
            <v>0</v>
          </cell>
          <cell r="I686">
            <v>0</v>
          </cell>
          <cell r="J686">
            <v>0</v>
          </cell>
        </row>
        <row r="687">
          <cell r="A687">
            <v>0</v>
          </cell>
          <cell r="B687">
            <v>0</v>
          </cell>
          <cell r="C687">
            <v>0</v>
          </cell>
          <cell r="D687" t="str">
            <v>SUBTOTAL</v>
          </cell>
          <cell r="E687">
            <v>0</v>
          </cell>
          <cell r="F687">
            <v>0</v>
          </cell>
          <cell r="G687">
            <v>0</v>
          </cell>
          <cell r="H687">
            <v>0</v>
          </cell>
          <cell r="I687">
            <v>0</v>
          </cell>
          <cell r="J687">
            <v>7385</v>
          </cell>
        </row>
        <row r="688">
          <cell r="A688">
            <v>0</v>
          </cell>
          <cell r="B688">
            <v>0</v>
          </cell>
          <cell r="C688">
            <v>0</v>
          </cell>
          <cell r="D688" t="str">
            <v>TRANSPORTE</v>
          </cell>
          <cell r="E688">
            <v>0</v>
          </cell>
          <cell r="F688">
            <v>0</v>
          </cell>
          <cell r="G688">
            <v>0</v>
          </cell>
          <cell r="H688">
            <v>0</v>
          </cell>
          <cell r="I688">
            <v>0</v>
          </cell>
          <cell r="J688">
            <v>0</v>
          </cell>
        </row>
        <row r="689">
          <cell r="A689">
            <v>0</v>
          </cell>
          <cell r="B689">
            <v>0</v>
          </cell>
          <cell r="C689">
            <v>0</v>
          </cell>
          <cell r="D689" t="str">
            <v>DESCRIPCION</v>
          </cell>
          <cell r="E689">
            <v>0</v>
          </cell>
          <cell r="F689" t="str">
            <v>UND</v>
          </cell>
          <cell r="G689" t="str">
            <v>Vr. Unitario</v>
          </cell>
          <cell r="H689" t="str">
            <v>Redndim.</v>
          </cell>
          <cell r="I689" t="str">
            <v>Vr Total</v>
          </cell>
          <cell r="J689">
            <v>0</v>
          </cell>
        </row>
        <row r="690">
          <cell r="A690">
            <v>0</v>
          </cell>
          <cell r="B690">
            <v>0</v>
          </cell>
          <cell r="C690">
            <v>0</v>
          </cell>
          <cell r="D690">
            <v>0</v>
          </cell>
          <cell r="E690">
            <v>0</v>
          </cell>
          <cell r="F690">
            <v>0</v>
          </cell>
          <cell r="G690">
            <v>0</v>
          </cell>
          <cell r="H690">
            <v>0</v>
          </cell>
          <cell r="I690">
            <v>0</v>
          </cell>
          <cell r="J690">
            <v>0</v>
          </cell>
        </row>
        <row r="691">
          <cell r="A691">
            <v>0</v>
          </cell>
          <cell r="B691">
            <v>0</v>
          </cell>
          <cell r="C691">
            <v>0</v>
          </cell>
          <cell r="D691">
            <v>0</v>
          </cell>
          <cell r="E691">
            <v>0</v>
          </cell>
          <cell r="F691">
            <v>0</v>
          </cell>
          <cell r="G691">
            <v>0</v>
          </cell>
          <cell r="H691">
            <v>0</v>
          </cell>
          <cell r="I691">
            <v>0</v>
          </cell>
          <cell r="J691">
            <v>0</v>
          </cell>
        </row>
        <row r="692">
          <cell r="A692">
            <v>0</v>
          </cell>
          <cell r="B692">
            <v>0</v>
          </cell>
          <cell r="C692">
            <v>0</v>
          </cell>
          <cell r="D692">
            <v>0</v>
          </cell>
          <cell r="E692">
            <v>0</v>
          </cell>
          <cell r="F692">
            <v>0</v>
          </cell>
          <cell r="G692">
            <v>0</v>
          </cell>
          <cell r="H692">
            <v>0</v>
          </cell>
          <cell r="I692">
            <v>0</v>
          </cell>
          <cell r="J692">
            <v>0</v>
          </cell>
        </row>
        <row r="693">
          <cell r="A693">
            <v>0</v>
          </cell>
          <cell r="B693">
            <v>0</v>
          </cell>
          <cell r="C693">
            <v>0</v>
          </cell>
          <cell r="D693">
            <v>0</v>
          </cell>
          <cell r="E693">
            <v>0</v>
          </cell>
          <cell r="F693">
            <v>0</v>
          </cell>
          <cell r="G693">
            <v>0</v>
          </cell>
          <cell r="H693">
            <v>0</v>
          </cell>
          <cell r="I693">
            <v>0</v>
          </cell>
          <cell r="J693">
            <v>0</v>
          </cell>
        </row>
        <row r="694">
          <cell r="A694">
            <v>0</v>
          </cell>
          <cell r="B694">
            <v>0</v>
          </cell>
          <cell r="C694">
            <v>0</v>
          </cell>
          <cell r="D694" t="str">
            <v>SUBTOTAL</v>
          </cell>
          <cell r="E694">
            <v>0</v>
          </cell>
          <cell r="F694">
            <v>0</v>
          </cell>
          <cell r="G694">
            <v>0</v>
          </cell>
          <cell r="H694">
            <v>0</v>
          </cell>
          <cell r="I694">
            <v>0</v>
          </cell>
          <cell r="J694">
            <v>0</v>
          </cell>
        </row>
        <row r="695">
          <cell r="B695">
            <v>0</v>
          </cell>
          <cell r="C695">
            <v>0</v>
          </cell>
          <cell r="D695">
            <v>0</v>
          </cell>
          <cell r="E695">
            <v>0</v>
          </cell>
          <cell r="F695">
            <v>0</v>
          </cell>
          <cell r="G695">
            <v>0</v>
          </cell>
          <cell r="H695">
            <v>0</v>
          </cell>
          <cell r="I695">
            <v>0</v>
          </cell>
          <cell r="J695">
            <v>0</v>
          </cell>
        </row>
        <row r="696">
          <cell r="A696" t="str">
            <v>1.6.2</v>
          </cell>
          <cell r="B696">
            <v>0</v>
          </cell>
          <cell r="C696">
            <v>0</v>
          </cell>
          <cell r="D696" t="str">
            <v>TOTAL COSTO UNITARIO</v>
          </cell>
          <cell r="E696">
            <v>0</v>
          </cell>
          <cell r="F696">
            <v>0</v>
          </cell>
          <cell r="G696">
            <v>0</v>
          </cell>
          <cell r="H696">
            <v>0</v>
          </cell>
          <cell r="I696">
            <v>0</v>
          </cell>
          <cell r="J696">
            <v>10535</v>
          </cell>
        </row>
        <row r="697">
          <cell r="A697">
            <v>0</v>
          </cell>
          <cell r="B697">
            <v>0</v>
          </cell>
          <cell r="C697">
            <v>0</v>
          </cell>
          <cell r="E697">
            <v>0</v>
          </cell>
          <cell r="F697">
            <v>0</v>
          </cell>
          <cell r="H697">
            <v>0</v>
          </cell>
          <cell r="I697">
            <v>0</v>
          </cell>
        </row>
        <row r="698">
          <cell r="A698">
            <v>0</v>
          </cell>
          <cell r="B698">
            <v>0</v>
          </cell>
          <cell r="C698">
            <v>0</v>
          </cell>
          <cell r="D698">
            <v>0</v>
          </cell>
          <cell r="E698">
            <v>0</v>
          </cell>
          <cell r="F698">
            <v>0</v>
          </cell>
          <cell r="G698">
            <v>0</v>
          </cell>
          <cell r="H698">
            <v>0</v>
          </cell>
          <cell r="I698">
            <v>0</v>
          </cell>
        </row>
        <row r="699">
          <cell r="A699">
            <v>0</v>
          </cell>
          <cell r="B699">
            <v>0</v>
          </cell>
          <cell r="C699">
            <v>0</v>
          </cell>
          <cell r="D699">
            <v>0</v>
          </cell>
          <cell r="E699" t="str">
            <v>ADECUACION DE LAS INSTALACIONES DE LA INSTITUCION EDUCATIVA JESUS MARIA AGUIRRE CHARRY 
DEL MUNICIPIO DE AIPE, HUILA</v>
          </cell>
          <cell r="F699">
            <v>0</v>
          </cell>
          <cell r="G699">
            <v>0</v>
          </cell>
          <cell r="H699">
            <v>0</v>
          </cell>
          <cell r="I699">
            <v>0</v>
          </cell>
          <cell r="J699">
            <v>0</v>
          </cell>
        </row>
        <row r="700">
          <cell r="A700">
            <v>0</v>
          </cell>
          <cell r="B700">
            <v>0</v>
          </cell>
          <cell r="C700">
            <v>0</v>
          </cell>
          <cell r="D700">
            <v>0</v>
          </cell>
          <cell r="E700" t="str">
            <v>ANÁLISIS DE PRECIOS UNITARIOS      A.P.U.</v>
          </cell>
          <cell r="F700">
            <v>0</v>
          </cell>
          <cell r="G700">
            <v>0</v>
          </cell>
          <cell r="H700">
            <v>0</v>
          </cell>
          <cell r="I700">
            <v>0</v>
          </cell>
          <cell r="J700">
            <v>0</v>
          </cell>
        </row>
        <row r="701">
          <cell r="A701">
            <v>0</v>
          </cell>
          <cell r="B701">
            <v>0</v>
          </cell>
          <cell r="C701">
            <v>0</v>
          </cell>
          <cell r="D701">
            <v>0</v>
          </cell>
          <cell r="E701">
            <v>0</v>
          </cell>
          <cell r="F701">
            <v>0</v>
          </cell>
          <cell r="G701">
            <v>0</v>
          </cell>
          <cell r="H701">
            <v>0</v>
          </cell>
          <cell r="I701">
            <v>0</v>
          </cell>
          <cell r="J701">
            <v>0</v>
          </cell>
        </row>
        <row r="702">
          <cell r="A702">
            <v>0</v>
          </cell>
          <cell r="B702">
            <v>0</v>
          </cell>
          <cell r="C702">
            <v>0</v>
          </cell>
          <cell r="D702">
            <v>0</v>
          </cell>
          <cell r="E702">
            <v>0</v>
          </cell>
          <cell r="F702">
            <v>0</v>
          </cell>
          <cell r="G702">
            <v>0</v>
          </cell>
          <cell r="H702">
            <v>0</v>
          </cell>
          <cell r="I702">
            <v>0</v>
          </cell>
          <cell r="J702">
            <v>0</v>
          </cell>
        </row>
        <row r="703">
          <cell r="A703">
            <v>0</v>
          </cell>
          <cell r="B703">
            <v>0</v>
          </cell>
          <cell r="C703">
            <v>0</v>
          </cell>
          <cell r="D703" t="str">
            <v>CAPITULO</v>
          </cell>
          <cell r="E703" t="str">
            <v>ITEM</v>
          </cell>
          <cell r="F703" t="str">
            <v>DESCRIPCION</v>
          </cell>
          <cell r="G703">
            <v>0</v>
          </cell>
          <cell r="H703">
            <v>0</v>
          </cell>
          <cell r="I703">
            <v>0</v>
          </cell>
          <cell r="J703" t="str">
            <v>UNIDAD</v>
          </cell>
        </row>
        <row r="704">
          <cell r="B704" t="str">
            <v>Partida</v>
          </cell>
          <cell r="C704">
            <v>0</v>
          </cell>
          <cell r="D704" t="str">
            <v>1.6</v>
          </cell>
          <cell r="E704" t="str">
            <v>1.6.3</v>
          </cell>
          <cell r="F704" t="str">
            <v xml:space="preserve">SUMINISTRO E INSTALACIÓN DE PINTURA PARA CORREAS PRINCIPALES HASTA ACABADO FINAL </v>
          </cell>
          <cell r="G704">
            <v>0</v>
          </cell>
          <cell r="H704">
            <v>0</v>
          </cell>
          <cell r="I704">
            <v>0</v>
          </cell>
          <cell r="J704" t="str">
            <v>M</v>
          </cell>
        </row>
        <row r="705">
          <cell r="A705">
            <v>0</v>
          </cell>
          <cell r="B705">
            <v>0</v>
          </cell>
          <cell r="C705">
            <v>0</v>
          </cell>
          <cell r="D705" t="str">
            <v>MAQUINARIA, HERRAMIENTA Y EQUIPO PUESTO EN OBRA</v>
          </cell>
          <cell r="E705">
            <v>0</v>
          </cell>
          <cell r="F705">
            <v>0</v>
          </cell>
          <cell r="G705">
            <v>0</v>
          </cell>
          <cell r="H705">
            <v>0</v>
          </cell>
          <cell r="I705">
            <v>0</v>
          </cell>
          <cell r="J705">
            <v>0</v>
          </cell>
        </row>
        <row r="706">
          <cell r="A706">
            <v>0</v>
          </cell>
          <cell r="B706">
            <v>0</v>
          </cell>
          <cell r="C706">
            <v>0</v>
          </cell>
          <cell r="D706" t="str">
            <v>DESCRIPCION</v>
          </cell>
          <cell r="E706">
            <v>0</v>
          </cell>
          <cell r="F706" t="str">
            <v>UND</v>
          </cell>
          <cell r="G706" t="str">
            <v>Vr. Unitario</v>
          </cell>
          <cell r="H706" t="str">
            <v>Redndim.</v>
          </cell>
          <cell r="I706" t="str">
            <v>Vr Total</v>
          </cell>
          <cell r="J706">
            <v>0</v>
          </cell>
        </row>
        <row r="707">
          <cell r="A707" t="str">
            <v xml:space="preserve">HM           </v>
          </cell>
          <cell r="B707" t="str">
            <v>Maquinaria</v>
          </cell>
          <cell r="C707">
            <v>0</v>
          </cell>
          <cell r="D707" t="str">
            <v>HERRAMIENTA MENOR</v>
          </cell>
          <cell r="E707">
            <v>0</v>
          </cell>
          <cell r="F707" t="str">
            <v>UND</v>
          </cell>
          <cell r="G707">
            <v>1300</v>
          </cell>
          <cell r="H707">
            <v>6.5000000000000002E-2</v>
          </cell>
          <cell r="I707">
            <v>85</v>
          </cell>
          <cell r="J707">
            <v>0</v>
          </cell>
        </row>
        <row r="708">
          <cell r="A708">
            <v>0</v>
          </cell>
          <cell r="B708">
            <v>0</v>
          </cell>
          <cell r="C708">
            <v>0</v>
          </cell>
          <cell r="D708">
            <v>0</v>
          </cell>
          <cell r="E708">
            <v>0</v>
          </cell>
          <cell r="F708">
            <v>0</v>
          </cell>
          <cell r="G708">
            <v>0</v>
          </cell>
          <cell r="H708">
            <v>0</v>
          </cell>
          <cell r="I708">
            <v>0</v>
          </cell>
          <cell r="J708">
            <v>0</v>
          </cell>
        </row>
        <row r="709">
          <cell r="A709">
            <v>0</v>
          </cell>
          <cell r="B709">
            <v>0</v>
          </cell>
          <cell r="C709">
            <v>0</v>
          </cell>
          <cell r="D709">
            <v>0</v>
          </cell>
          <cell r="E709">
            <v>0</v>
          </cell>
          <cell r="F709">
            <v>0</v>
          </cell>
          <cell r="G709">
            <v>0</v>
          </cell>
          <cell r="H709">
            <v>0</v>
          </cell>
          <cell r="I709">
            <v>0</v>
          </cell>
          <cell r="J709">
            <v>0</v>
          </cell>
        </row>
        <row r="710">
          <cell r="A710">
            <v>0</v>
          </cell>
          <cell r="B710">
            <v>0</v>
          </cell>
          <cell r="C710">
            <v>0</v>
          </cell>
          <cell r="D710">
            <v>0</v>
          </cell>
          <cell r="E710">
            <v>0</v>
          </cell>
          <cell r="F710">
            <v>0</v>
          </cell>
          <cell r="G710">
            <v>0</v>
          </cell>
          <cell r="H710">
            <v>0</v>
          </cell>
          <cell r="I710">
            <v>0</v>
          </cell>
          <cell r="J710">
            <v>0</v>
          </cell>
        </row>
        <row r="711">
          <cell r="A711">
            <v>0</v>
          </cell>
          <cell r="B711">
            <v>0</v>
          </cell>
          <cell r="C711">
            <v>0</v>
          </cell>
          <cell r="D711" t="str">
            <v>SUBTOTAL</v>
          </cell>
          <cell r="E711">
            <v>0</v>
          </cell>
          <cell r="F711">
            <v>0</v>
          </cell>
          <cell r="G711">
            <v>0</v>
          </cell>
          <cell r="H711">
            <v>0</v>
          </cell>
          <cell r="I711">
            <v>0</v>
          </cell>
          <cell r="J711">
            <v>85</v>
          </cell>
        </row>
        <row r="712">
          <cell r="A712">
            <v>0</v>
          </cell>
          <cell r="B712">
            <v>0</v>
          </cell>
          <cell r="C712">
            <v>0</v>
          </cell>
          <cell r="D712" t="str">
            <v>MATERIALES</v>
          </cell>
          <cell r="E712">
            <v>0</v>
          </cell>
          <cell r="F712">
            <v>0</v>
          </cell>
          <cell r="G712">
            <v>0</v>
          </cell>
          <cell r="H712">
            <v>0</v>
          </cell>
          <cell r="I712">
            <v>0</v>
          </cell>
          <cell r="J712">
            <v>0</v>
          </cell>
        </row>
        <row r="713">
          <cell r="A713">
            <v>0</v>
          </cell>
          <cell r="B713">
            <v>0</v>
          </cell>
          <cell r="C713">
            <v>0</v>
          </cell>
          <cell r="D713" t="str">
            <v>DESCRIPCION</v>
          </cell>
          <cell r="E713">
            <v>0</v>
          </cell>
          <cell r="F713" t="str">
            <v>UND</v>
          </cell>
          <cell r="G713" t="str">
            <v>Vr. Unitario</v>
          </cell>
          <cell r="H713" t="str">
            <v>Redndim.</v>
          </cell>
          <cell r="I713" t="str">
            <v>Vr Total</v>
          </cell>
          <cell r="J713">
            <v>0</v>
          </cell>
        </row>
        <row r="714">
          <cell r="A714" t="str">
            <v xml:space="preserve">LIJA         </v>
          </cell>
          <cell r="B714" t="str">
            <v>Material</v>
          </cell>
          <cell r="C714">
            <v>0</v>
          </cell>
          <cell r="D714" t="str">
            <v>LIJA DE AGUA 140</v>
          </cell>
          <cell r="E714">
            <v>0</v>
          </cell>
          <cell r="F714" t="str">
            <v>PL</v>
          </cell>
          <cell r="G714">
            <v>1100</v>
          </cell>
          <cell r="H714">
            <v>0.06</v>
          </cell>
          <cell r="I714">
            <v>66</v>
          </cell>
          <cell r="J714">
            <v>0</v>
          </cell>
        </row>
        <row r="715">
          <cell r="A715" t="str">
            <v xml:space="preserve">THINER       </v>
          </cell>
          <cell r="B715" t="str">
            <v>Material</v>
          </cell>
          <cell r="C715">
            <v>0</v>
          </cell>
          <cell r="D715" t="str">
            <v>THINNER</v>
          </cell>
          <cell r="E715">
            <v>0</v>
          </cell>
          <cell r="F715" t="str">
            <v>GLN</v>
          </cell>
          <cell r="G715">
            <v>15000</v>
          </cell>
          <cell r="H715">
            <v>0.03</v>
          </cell>
          <cell r="I715">
            <v>450</v>
          </cell>
          <cell r="J715">
            <v>0</v>
          </cell>
        </row>
        <row r="716">
          <cell r="A716" t="str">
            <v xml:space="preserve">ESMALTE      </v>
          </cell>
          <cell r="B716" t="str">
            <v>Material</v>
          </cell>
          <cell r="C716">
            <v>0</v>
          </cell>
          <cell r="D716" t="str">
            <v>ESMALTE</v>
          </cell>
          <cell r="E716">
            <v>0</v>
          </cell>
          <cell r="F716" t="str">
            <v>GLN</v>
          </cell>
          <cell r="G716">
            <v>35000</v>
          </cell>
          <cell r="H716">
            <v>5.2999999999999999E-2</v>
          </cell>
          <cell r="I716">
            <v>1855</v>
          </cell>
          <cell r="J716">
            <v>0</v>
          </cell>
        </row>
        <row r="717">
          <cell r="A717">
            <v>0</v>
          </cell>
          <cell r="B717">
            <v>0</v>
          </cell>
          <cell r="C717">
            <v>0</v>
          </cell>
          <cell r="D717">
            <v>0</v>
          </cell>
          <cell r="E717">
            <v>0</v>
          </cell>
          <cell r="F717">
            <v>0</v>
          </cell>
          <cell r="G717">
            <v>0</v>
          </cell>
          <cell r="H717">
            <v>0</v>
          </cell>
          <cell r="I717">
            <v>0</v>
          </cell>
          <cell r="J717">
            <v>0</v>
          </cell>
        </row>
        <row r="718">
          <cell r="A718">
            <v>0</v>
          </cell>
          <cell r="B718">
            <v>0</v>
          </cell>
          <cell r="C718">
            <v>0</v>
          </cell>
          <cell r="D718" t="str">
            <v>SUBTOTAL</v>
          </cell>
          <cell r="E718">
            <v>0</v>
          </cell>
          <cell r="F718">
            <v>0</v>
          </cell>
          <cell r="G718">
            <v>0</v>
          </cell>
          <cell r="H718">
            <v>0</v>
          </cell>
          <cell r="I718">
            <v>0</v>
          </cell>
          <cell r="J718">
            <v>2371</v>
          </cell>
        </row>
        <row r="719">
          <cell r="A719">
            <v>0</v>
          </cell>
          <cell r="B719">
            <v>0</v>
          </cell>
          <cell r="C719">
            <v>0</v>
          </cell>
          <cell r="D719" t="str">
            <v>MANO DE OBRA</v>
          </cell>
          <cell r="E719">
            <v>0</v>
          </cell>
          <cell r="F719">
            <v>0</v>
          </cell>
          <cell r="G719">
            <v>0</v>
          </cell>
          <cell r="H719">
            <v>0</v>
          </cell>
          <cell r="I719">
            <v>0</v>
          </cell>
          <cell r="J719">
            <v>0</v>
          </cell>
        </row>
        <row r="720">
          <cell r="A720">
            <v>0</v>
          </cell>
          <cell r="B720">
            <v>0</v>
          </cell>
          <cell r="C720">
            <v>0</v>
          </cell>
          <cell r="D720" t="str">
            <v>DESCRIPCION</v>
          </cell>
          <cell r="E720">
            <v>0</v>
          </cell>
          <cell r="F720" t="str">
            <v>UND</v>
          </cell>
          <cell r="G720" t="str">
            <v>Vr. Unitario</v>
          </cell>
          <cell r="H720" t="str">
            <v>Redndim.</v>
          </cell>
          <cell r="I720" t="str">
            <v>Vr Total</v>
          </cell>
          <cell r="J720">
            <v>0</v>
          </cell>
        </row>
        <row r="721">
          <cell r="A721" t="str">
            <v>1OF1AYPINTURA</v>
          </cell>
          <cell r="B721" t="str">
            <v>Mano de obra</v>
          </cell>
          <cell r="C721">
            <v>0</v>
          </cell>
          <cell r="D721" t="str">
            <v>MANO DE OBRA PINTURA ( 1 AYUDANTE - 1 OFICIAL)</v>
          </cell>
          <cell r="E721">
            <v>0</v>
          </cell>
          <cell r="F721" t="str">
            <v>HR</v>
          </cell>
          <cell r="G721">
            <v>18462</v>
          </cell>
          <cell r="H721">
            <v>0.24</v>
          </cell>
          <cell r="I721">
            <v>4431</v>
          </cell>
          <cell r="J721">
            <v>0</v>
          </cell>
        </row>
        <row r="722">
          <cell r="A722">
            <v>0</v>
          </cell>
          <cell r="B722">
            <v>0</v>
          </cell>
          <cell r="C722">
            <v>0</v>
          </cell>
          <cell r="D722">
            <v>0</v>
          </cell>
          <cell r="E722">
            <v>0</v>
          </cell>
          <cell r="F722">
            <v>0</v>
          </cell>
          <cell r="G722">
            <v>0</v>
          </cell>
          <cell r="H722">
            <v>0</v>
          </cell>
          <cell r="I722">
            <v>0</v>
          </cell>
          <cell r="J722">
            <v>0</v>
          </cell>
        </row>
        <row r="723">
          <cell r="A723">
            <v>0</v>
          </cell>
          <cell r="B723">
            <v>0</v>
          </cell>
          <cell r="C723">
            <v>0</v>
          </cell>
          <cell r="D723">
            <v>0</v>
          </cell>
          <cell r="E723">
            <v>0</v>
          </cell>
          <cell r="F723">
            <v>0</v>
          </cell>
          <cell r="G723">
            <v>0</v>
          </cell>
          <cell r="H723">
            <v>0</v>
          </cell>
          <cell r="I723">
            <v>0</v>
          </cell>
          <cell r="J723">
            <v>0</v>
          </cell>
        </row>
        <row r="724">
          <cell r="A724">
            <v>0</v>
          </cell>
          <cell r="B724">
            <v>0</v>
          </cell>
          <cell r="C724">
            <v>0</v>
          </cell>
          <cell r="D724">
            <v>0</v>
          </cell>
          <cell r="E724">
            <v>0</v>
          </cell>
          <cell r="F724">
            <v>0</v>
          </cell>
          <cell r="G724">
            <v>0</v>
          </cell>
          <cell r="H724">
            <v>0</v>
          </cell>
          <cell r="I724">
            <v>0</v>
          </cell>
          <cell r="J724">
            <v>0</v>
          </cell>
        </row>
        <row r="725">
          <cell r="A725">
            <v>0</v>
          </cell>
          <cell r="B725">
            <v>0</v>
          </cell>
          <cell r="C725">
            <v>0</v>
          </cell>
          <cell r="D725" t="str">
            <v>SUBTOTAL</v>
          </cell>
          <cell r="E725">
            <v>0</v>
          </cell>
          <cell r="F725">
            <v>0</v>
          </cell>
          <cell r="G725">
            <v>0</v>
          </cell>
          <cell r="H725">
            <v>0</v>
          </cell>
          <cell r="I725">
            <v>0</v>
          </cell>
          <cell r="J725">
            <v>4431</v>
          </cell>
        </row>
        <row r="726">
          <cell r="A726">
            <v>0</v>
          </cell>
          <cell r="B726">
            <v>0</v>
          </cell>
          <cell r="C726">
            <v>0</v>
          </cell>
          <cell r="D726" t="str">
            <v>TRANSPORTE</v>
          </cell>
          <cell r="E726">
            <v>0</v>
          </cell>
          <cell r="F726">
            <v>0</v>
          </cell>
          <cell r="G726">
            <v>0</v>
          </cell>
          <cell r="H726">
            <v>0</v>
          </cell>
          <cell r="I726">
            <v>0</v>
          </cell>
          <cell r="J726">
            <v>0</v>
          </cell>
        </row>
        <row r="727">
          <cell r="A727">
            <v>0</v>
          </cell>
          <cell r="B727">
            <v>0</v>
          </cell>
          <cell r="C727">
            <v>0</v>
          </cell>
          <cell r="D727" t="str">
            <v>DESCRIPCION</v>
          </cell>
          <cell r="E727">
            <v>0</v>
          </cell>
          <cell r="F727" t="str">
            <v>UND</v>
          </cell>
          <cell r="G727" t="str">
            <v>Vr. Unitario</v>
          </cell>
          <cell r="H727" t="str">
            <v>Redndim.</v>
          </cell>
          <cell r="I727" t="str">
            <v>Vr Total</v>
          </cell>
          <cell r="J727">
            <v>0</v>
          </cell>
        </row>
        <row r="728">
          <cell r="A728">
            <v>0</v>
          </cell>
          <cell r="B728">
            <v>0</v>
          </cell>
          <cell r="C728">
            <v>0</v>
          </cell>
          <cell r="D728">
            <v>0</v>
          </cell>
          <cell r="E728">
            <v>0</v>
          </cell>
          <cell r="F728">
            <v>0</v>
          </cell>
          <cell r="G728">
            <v>0</v>
          </cell>
          <cell r="H728">
            <v>0</v>
          </cell>
          <cell r="I728">
            <v>0</v>
          </cell>
          <cell r="J728">
            <v>0</v>
          </cell>
        </row>
        <row r="729">
          <cell r="A729">
            <v>0</v>
          </cell>
          <cell r="B729">
            <v>0</v>
          </cell>
          <cell r="C729">
            <v>0</v>
          </cell>
          <cell r="D729">
            <v>0</v>
          </cell>
          <cell r="E729">
            <v>0</v>
          </cell>
          <cell r="F729">
            <v>0</v>
          </cell>
          <cell r="G729">
            <v>0</v>
          </cell>
          <cell r="H729">
            <v>0</v>
          </cell>
          <cell r="I729">
            <v>0</v>
          </cell>
          <cell r="J729">
            <v>0</v>
          </cell>
        </row>
        <row r="730">
          <cell r="A730">
            <v>0</v>
          </cell>
          <cell r="B730">
            <v>0</v>
          </cell>
          <cell r="C730">
            <v>0</v>
          </cell>
          <cell r="D730">
            <v>0</v>
          </cell>
          <cell r="E730">
            <v>0</v>
          </cell>
          <cell r="F730">
            <v>0</v>
          </cell>
          <cell r="G730">
            <v>0</v>
          </cell>
          <cell r="H730">
            <v>0</v>
          </cell>
          <cell r="I730">
            <v>0</v>
          </cell>
          <cell r="J730">
            <v>0</v>
          </cell>
        </row>
        <row r="731">
          <cell r="A731">
            <v>0</v>
          </cell>
          <cell r="B731">
            <v>0</v>
          </cell>
          <cell r="C731">
            <v>0</v>
          </cell>
          <cell r="D731">
            <v>0</v>
          </cell>
          <cell r="E731">
            <v>0</v>
          </cell>
          <cell r="F731">
            <v>0</v>
          </cell>
          <cell r="G731">
            <v>0</v>
          </cell>
          <cell r="H731">
            <v>0</v>
          </cell>
          <cell r="I731">
            <v>0</v>
          </cell>
          <cell r="J731">
            <v>0</v>
          </cell>
        </row>
        <row r="732">
          <cell r="A732">
            <v>0</v>
          </cell>
          <cell r="B732">
            <v>0</v>
          </cell>
          <cell r="C732">
            <v>0</v>
          </cell>
          <cell r="D732" t="str">
            <v>SUBTOTAL</v>
          </cell>
          <cell r="E732">
            <v>0</v>
          </cell>
          <cell r="F732">
            <v>0</v>
          </cell>
          <cell r="G732">
            <v>0</v>
          </cell>
          <cell r="H732">
            <v>0</v>
          </cell>
          <cell r="I732">
            <v>0</v>
          </cell>
          <cell r="J732">
            <v>0</v>
          </cell>
        </row>
        <row r="733">
          <cell r="A733">
            <v>0</v>
          </cell>
          <cell r="B733">
            <v>0</v>
          </cell>
          <cell r="C733">
            <v>0</v>
          </cell>
          <cell r="D733">
            <v>0</v>
          </cell>
          <cell r="E733">
            <v>0</v>
          </cell>
          <cell r="F733">
            <v>0</v>
          </cell>
          <cell r="G733">
            <v>0</v>
          </cell>
          <cell r="H733">
            <v>0</v>
          </cell>
          <cell r="I733">
            <v>0</v>
          </cell>
          <cell r="J733">
            <v>0</v>
          </cell>
        </row>
        <row r="734">
          <cell r="A734" t="str">
            <v>1.6.3</v>
          </cell>
          <cell r="B734">
            <v>0</v>
          </cell>
          <cell r="C734">
            <v>0</v>
          </cell>
          <cell r="D734" t="str">
            <v>TOTAL COSTO UNITARIO</v>
          </cell>
          <cell r="E734">
            <v>0</v>
          </cell>
          <cell r="F734">
            <v>0</v>
          </cell>
          <cell r="G734">
            <v>0</v>
          </cell>
          <cell r="H734">
            <v>0</v>
          </cell>
          <cell r="I734">
            <v>0</v>
          </cell>
          <cell r="J734">
            <v>6887</v>
          </cell>
        </row>
        <row r="735">
          <cell r="A735">
            <v>0</v>
          </cell>
          <cell r="B735">
            <v>0</v>
          </cell>
          <cell r="C735">
            <v>0</v>
          </cell>
          <cell r="E735">
            <v>0</v>
          </cell>
          <cell r="F735">
            <v>0</v>
          </cell>
          <cell r="H735">
            <v>0</v>
          </cell>
          <cell r="I735">
            <v>0</v>
          </cell>
        </row>
        <row r="736">
          <cell r="A736">
            <v>0</v>
          </cell>
          <cell r="B736">
            <v>0</v>
          </cell>
          <cell r="C736">
            <v>0</v>
          </cell>
          <cell r="D736">
            <v>0</v>
          </cell>
          <cell r="E736">
            <v>0</v>
          </cell>
          <cell r="F736">
            <v>0</v>
          </cell>
          <cell r="G736">
            <v>0</v>
          </cell>
          <cell r="H736">
            <v>0</v>
          </cell>
          <cell r="I736">
            <v>0</v>
          </cell>
        </row>
        <row r="737">
          <cell r="A737">
            <v>0</v>
          </cell>
          <cell r="B737">
            <v>0</v>
          </cell>
          <cell r="C737">
            <v>0</v>
          </cell>
          <cell r="D737">
            <v>0</v>
          </cell>
          <cell r="E737" t="str">
            <v>ADECUACION DE LAS INSTALACIONES DE LA INSTITUCION EDUCATIVA JESUS MARIA AGUIRRE CHARRY 
DEL MUNICIPIO DE AIPE, HUILA</v>
          </cell>
          <cell r="F737">
            <v>0</v>
          </cell>
          <cell r="G737">
            <v>0</v>
          </cell>
          <cell r="H737">
            <v>0</v>
          </cell>
          <cell r="I737">
            <v>0</v>
          </cell>
          <cell r="J737">
            <v>0</v>
          </cell>
        </row>
        <row r="738">
          <cell r="A738">
            <v>0</v>
          </cell>
          <cell r="B738">
            <v>0</v>
          </cell>
          <cell r="C738">
            <v>0</v>
          </cell>
          <cell r="D738">
            <v>0</v>
          </cell>
          <cell r="E738" t="str">
            <v>ANÁLISIS DE PRECIOS UNITARIOS      A.P.U.</v>
          </cell>
          <cell r="F738">
            <v>0</v>
          </cell>
          <cell r="G738">
            <v>0</v>
          </cell>
          <cell r="H738">
            <v>0</v>
          </cell>
          <cell r="I738">
            <v>0</v>
          </cell>
          <cell r="J738">
            <v>0</v>
          </cell>
        </row>
        <row r="739">
          <cell r="A739">
            <v>0</v>
          </cell>
          <cell r="B739">
            <v>0</v>
          </cell>
          <cell r="C739">
            <v>0</v>
          </cell>
          <cell r="D739">
            <v>0</v>
          </cell>
          <cell r="E739">
            <v>0</v>
          </cell>
          <cell r="F739">
            <v>0</v>
          </cell>
          <cell r="G739">
            <v>0</v>
          </cell>
          <cell r="H739">
            <v>0</v>
          </cell>
          <cell r="I739">
            <v>0</v>
          </cell>
          <cell r="J739">
            <v>0</v>
          </cell>
        </row>
        <row r="740">
          <cell r="A740">
            <v>0</v>
          </cell>
          <cell r="B740">
            <v>0</v>
          </cell>
          <cell r="C740">
            <v>0</v>
          </cell>
          <cell r="D740">
            <v>0</v>
          </cell>
          <cell r="E740">
            <v>0</v>
          </cell>
          <cell r="F740">
            <v>0</v>
          </cell>
          <cell r="G740">
            <v>0</v>
          </cell>
          <cell r="H740">
            <v>0</v>
          </cell>
          <cell r="I740">
            <v>0</v>
          </cell>
          <cell r="J740">
            <v>0</v>
          </cell>
        </row>
        <row r="741">
          <cell r="A741">
            <v>0</v>
          </cell>
          <cell r="B741">
            <v>0</v>
          </cell>
          <cell r="C741">
            <v>0</v>
          </cell>
          <cell r="D741" t="str">
            <v>CAPITULO</v>
          </cell>
          <cell r="E741" t="str">
            <v>ITEM</v>
          </cell>
          <cell r="F741" t="str">
            <v>DESCRIPCION</v>
          </cell>
          <cell r="G741">
            <v>0</v>
          </cell>
          <cell r="H741">
            <v>0</v>
          </cell>
          <cell r="I741">
            <v>0</v>
          </cell>
          <cell r="J741" t="str">
            <v>UNIDAD</v>
          </cell>
        </row>
        <row r="742">
          <cell r="B742" t="str">
            <v>Partida</v>
          </cell>
          <cell r="C742">
            <v>0</v>
          </cell>
          <cell r="D742" t="str">
            <v>1.7</v>
          </cell>
          <cell r="E742" t="str">
            <v>1.7.1</v>
          </cell>
          <cell r="F742" t="str">
            <v>ACOMETIDA BIFASICA 2#8 + 1#8 + 1#8 TUBO 1" EMT</v>
          </cell>
          <cell r="G742">
            <v>0</v>
          </cell>
          <cell r="H742">
            <v>0</v>
          </cell>
          <cell r="I742">
            <v>0</v>
          </cell>
          <cell r="J742" t="str">
            <v>M</v>
          </cell>
        </row>
        <row r="743">
          <cell r="A743">
            <v>0</v>
          </cell>
          <cell r="B743">
            <v>0</v>
          </cell>
          <cell r="C743">
            <v>0</v>
          </cell>
          <cell r="D743" t="str">
            <v>MAQUINARIA, HERRAMIENTA Y EQUIPO PUESTO EN OBRA</v>
          </cell>
          <cell r="E743">
            <v>0</v>
          </cell>
          <cell r="F743">
            <v>0</v>
          </cell>
          <cell r="G743">
            <v>0</v>
          </cell>
          <cell r="H743">
            <v>0</v>
          </cell>
          <cell r="I743">
            <v>0</v>
          </cell>
          <cell r="J743">
            <v>0</v>
          </cell>
        </row>
        <row r="744">
          <cell r="A744">
            <v>0</v>
          </cell>
          <cell r="B744">
            <v>0</v>
          </cell>
          <cell r="C744">
            <v>0</v>
          </cell>
          <cell r="D744" t="str">
            <v>DESCRIPCION</v>
          </cell>
          <cell r="E744">
            <v>0</v>
          </cell>
          <cell r="F744" t="str">
            <v>UND</v>
          </cell>
          <cell r="G744" t="str">
            <v>Vr. Unitario</v>
          </cell>
          <cell r="H744" t="str">
            <v>Redndim.</v>
          </cell>
          <cell r="I744" t="str">
            <v>Vr Total</v>
          </cell>
          <cell r="J744">
            <v>0</v>
          </cell>
        </row>
        <row r="745">
          <cell r="A745" t="str">
            <v xml:space="preserve">HM           </v>
          </cell>
          <cell r="B745" t="str">
            <v>Maquinaria</v>
          </cell>
          <cell r="C745">
            <v>0</v>
          </cell>
          <cell r="D745" t="str">
            <v>HERRAMIENTA MENOR</v>
          </cell>
          <cell r="E745">
            <v>0</v>
          </cell>
          <cell r="F745" t="str">
            <v>UND</v>
          </cell>
          <cell r="G745">
            <v>1300</v>
          </cell>
          <cell r="H745">
            <v>0.1</v>
          </cell>
          <cell r="I745">
            <v>130</v>
          </cell>
          <cell r="J745">
            <v>0</v>
          </cell>
        </row>
        <row r="746">
          <cell r="A746">
            <v>0</v>
          </cell>
          <cell r="B746">
            <v>0</v>
          </cell>
          <cell r="C746">
            <v>0</v>
          </cell>
          <cell r="D746">
            <v>0</v>
          </cell>
          <cell r="E746">
            <v>0</v>
          </cell>
          <cell r="F746">
            <v>0</v>
          </cell>
          <cell r="G746">
            <v>0</v>
          </cell>
          <cell r="H746">
            <v>0</v>
          </cell>
          <cell r="I746">
            <v>0</v>
          </cell>
          <cell r="J746">
            <v>0</v>
          </cell>
        </row>
        <row r="747">
          <cell r="A747">
            <v>0</v>
          </cell>
          <cell r="B747">
            <v>0</v>
          </cell>
          <cell r="C747">
            <v>0</v>
          </cell>
          <cell r="D747">
            <v>0</v>
          </cell>
          <cell r="E747">
            <v>0</v>
          </cell>
          <cell r="F747">
            <v>0</v>
          </cell>
          <cell r="G747">
            <v>0</v>
          </cell>
          <cell r="H747">
            <v>0</v>
          </cell>
          <cell r="I747">
            <v>0</v>
          </cell>
          <cell r="J747">
            <v>0</v>
          </cell>
        </row>
        <row r="748">
          <cell r="A748">
            <v>0</v>
          </cell>
          <cell r="B748">
            <v>0</v>
          </cell>
          <cell r="C748">
            <v>0</v>
          </cell>
          <cell r="D748">
            <v>0</v>
          </cell>
          <cell r="E748">
            <v>0</v>
          </cell>
          <cell r="F748">
            <v>0</v>
          </cell>
          <cell r="G748">
            <v>0</v>
          </cell>
          <cell r="H748">
            <v>0</v>
          </cell>
          <cell r="I748">
            <v>0</v>
          </cell>
          <cell r="J748">
            <v>0</v>
          </cell>
        </row>
        <row r="749">
          <cell r="A749">
            <v>0</v>
          </cell>
          <cell r="B749">
            <v>0</v>
          </cell>
          <cell r="C749">
            <v>0</v>
          </cell>
          <cell r="D749" t="str">
            <v>SUBTOTAL</v>
          </cell>
          <cell r="E749">
            <v>0</v>
          </cell>
          <cell r="F749">
            <v>0</v>
          </cell>
          <cell r="G749">
            <v>0</v>
          </cell>
          <cell r="H749">
            <v>0</v>
          </cell>
          <cell r="I749">
            <v>0</v>
          </cell>
          <cell r="J749">
            <v>130</v>
          </cell>
        </row>
        <row r="750">
          <cell r="A750">
            <v>0</v>
          </cell>
          <cell r="B750">
            <v>0</v>
          </cell>
          <cell r="C750">
            <v>0</v>
          </cell>
          <cell r="D750" t="str">
            <v>MATERIALES</v>
          </cell>
          <cell r="E750">
            <v>0</v>
          </cell>
          <cell r="F750">
            <v>0</v>
          </cell>
          <cell r="G750">
            <v>0</v>
          </cell>
          <cell r="H750">
            <v>0</v>
          </cell>
          <cell r="I750">
            <v>0</v>
          </cell>
          <cell r="J750">
            <v>0</v>
          </cell>
        </row>
        <row r="751">
          <cell r="A751">
            <v>0</v>
          </cell>
          <cell r="B751">
            <v>0</v>
          </cell>
          <cell r="C751">
            <v>0</v>
          </cell>
          <cell r="D751" t="str">
            <v>DESCRIPCION</v>
          </cell>
          <cell r="E751">
            <v>0</v>
          </cell>
          <cell r="F751" t="str">
            <v>UND</v>
          </cell>
          <cell r="G751" t="str">
            <v>Vr. Unitario</v>
          </cell>
          <cell r="H751" t="str">
            <v>Redndim.</v>
          </cell>
          <cell r="I751" t="str">
            <v>Vr Total</v>
          </cell>
          <cell r="J751">
            <v>0</v>
          </cell>
        </row>
        <row r="752">
          <cell r="A752" t="str">
            <v xml:space="preserve">TUBOEMT1     </v>
          </cell>
          <cell r="B752" t="str">
            <v>Material</v>
          </cell>
          <cell r="C752">
            <v>0</v>
          </cell>
          <cell r="D752" t="str">
            <v>TUBO CONDUIT EMT GALVANIZADO COL ROLL 1" X 3M</v>
          </cell>
          <cell r="E752">
            <v>0</v>
          </cell>
          <cell r="F752" t="str">
            <v>UND</v>
          </cell>
          <cell r="G752">
            <v>29000</v>
          </cell>
          <cell r="H752">
            <v>0.4</v>
          </cell>
          <cell r="I752">
            <v>11600</v>
          </cell>
          <cell r="J752">
            <v>0</v>
          </cell>
        </row>
        <row r="753">
          <cell r="A753" t="str">
            <v xml:space="preserve">CABLE8       </v>
          </cell>
          <cell r="B753" t="str">
            <v>Material</v>
          </cell>
          <cell r="C753">
            <v>0</v>
          </cell>
          <cell r="D753" t="str">
            <v>CABLE COBRE No. 8</v>
          </cell>
          <cell r="E753">
            <v>0</v>
          </cell>
          <cell r="F753" t="str">
            <v>M</v>
          </cell>
          <cell r="G753">
            <v>5250</v>
          </cell>
          <cell r="H753">
            <v>3.15</v>
          </cell>
          <cell r="I753">
            <v>16538</v>
          </cell>
          <cell r="J753">
            <v>0</v>
          </cell>
        </row>
        <row r="754">
          <cell r="A754" t="str">
            <v xml:space="preserve">LIMPIADORPVC </v>
          </cell>
          <cell r="B754" t="str">
            <v>Material</v>
          </cell>
          <cell r="C754">
            <v>0</v>
          </cell>
          <cell r="D754" t="str">
            <v>LIMPIADOR PVC 1/4</v>
          </cell>
          <cell r="E754">
            <v>0</v>
          </cell>
          <cell r="F754" t="str">
            <v>UND</v>
          </cell>
          <cell r="G754">
            <v>35000</v>
          </cell>
          <cell r="H754">
            <v>6.0000000000000001E-3</v>
          </cell>
          <cell r="I754">
            <v>210</v>
          </cell>
          <cell r="J754">
            <v>0</v>
          </cell>
        </row>
        <row r="755">
          <cell r="A755" t="str">
            <v xml:space="preserve">SOLDADURAPVC </v>
          </cell>
          <cell r="B755" t="str">
            <v>Material</v>
          </cell>
          <cell r="C755">
            <v>0</v>
          </cell>
          <cell r="D755" t="str">
            <v>SOLDADURA PVC 1/4</v>
          </cell>
          <cell r="E755">
            <v>0</v>
          </cell>
          <cell r="F755" t="str">
            <v>UN</v>
          </cell>
          <cell r="G755">
            <v>77190</v>
          </cell>
          <cell r="H755">
            <v>6.0000000000000001E-3</v>
          </cell>
          <cell r="I755">
            <v>463</v>
          </cell>
          <cell r="J755">
            <v>0</v>
          </cell>
        </row>
        <row r="756">
          <cell r="A756">
            <v>0</v>
          </cell>
          <cell r="B756">
            <v>0</v>
          </cell>
          <cell r="C756">
            <v>0</v>
          </cell>
          <cell r="D756" t="str">
            <v>SUBTOTAL</v>
          </cell>
          <cell r="E756">
            <v>0</v>
          </cell>
          <cell r="F756">
            <v>0</v>
          </cell>
          <cell r="G756">
            <v>0</v>
          </cell>
          <cell r="H756">
            <v>0</v>
          </cell>
          <cell r="I756">
            <v>0</v>
          </cell>
          <cell r="J756">
            <v>28811</v>
          </cell>
        </row>
        <row r="757">
          <cell r="A757">
            <v>0</v>
          </cell>
          <cell r="B757">
            <v>0</v>
          </cell>
          <cell r="C757">
            <v>0</v>
          </cell>
          <cell r="D757" t="str">
            <v>MANO DE OBRA</v>
          </cell>
          <cell r="E757">
            <v>0</v>
          </cell>
          <cell r="F757">
            <v>0</v>
          </cell>
          <cell r="G757">
            <v>0</v>
          </cell>
          <cell r="H757">
            <v>0</v>
          </cell>
          <cell r="I757">
            <v>0</v>
          </cell>
          <cell r="J757">
            <v>0</v>
          </cell>
        </row>
        <row r="758">
          <cell r="A758">
            <v>0</v>
          </cell>
          <cell r="B758">
            <v>0</v>
          </cell>
          <cell r="C758">
            <v>0</v>
          </cell>
          <cell r="D758" t="str">
            <v>DESCRIPCION</v>
          </cell>
          <cell r="E758">
            <v>0</v>
          </cell>
          <cell r="F758" t="str">
            <v>UND</v>
          </cell>
          <cell r="G758" t="str">
            <v>Vr. Unitario</v>
          </cell>
          <cell r="H758" t="str">
            <v>Redndim.</v>
          </cell>
          <cell r="I758" t="str">
            <v>Vr Total</v>
          </cell>
          <cell r="J758">
            <v>0</v>
          </cell>
        </row>
        <row r="759">
          <cell r="A759" t="str">
            <v>1OF1AYELECTRI</v>
          </cell>
          <cell r="B759" t="str">
            <v>Mano de obra</v>
          </cell>
          <cell r="C759">
            <v>0</v>
          </cell>
          <cell r="D759" t="str">
            <v>MANO DE OBRA ELECTRICA (1 AYUDANTE - 1 OFICIAL)</v>
          </cell>
          <cell r="E759">
            <v>0</v>
          </cell>
          <cell r="F759" t="str">
            <v>HR</v>
          </cell>
          <cell r="G759">
            <v>21819</v>
          </cell>
          <cell r="H759">
            <v>0.38</v>
          </cell>
          <cell r="I759">
            <v>8291</v>
          </cell>
          <cell r="J759">
            <v>0</v>
          </cell>
        </row>
        <row r="760">
          <cell r="A760">
            <v>0</v>
          </cell>
          <cell r="B760">
            <v>0</v>
          </cell>
          <cell r="C760">
            <v>0</v>
          </cell>
          <cell r="D760">
            <v>0</v>
          </cell>
          <cell r="E760">
            <v>0</v>
          </cell>
          <cell r="F760">
            <v>0</v>
          </cell>
          <cell r="G760">
            <v>0</v>
          </cell>
          <cell r="H760">
            <v>0</v>
          </cell>
          <cell r="I760">
            <v>0</v>
          </cell>
          <cell r="J760">
            <v>0</v>
          </cell>
        </row>
        <row r="761">
          <cell r="A761">
            <v>0</v>
          </cell>
          <cell r="B761">
            <v>0</v>
          </cell>
          <cell r="C761">
            <v>0</v>
          </cell>
          <cell r="D761">
            <v>0</v>
          </cell>
          <cell r="E761">
            <v>0</v>
          </cell>
          <cell r="F761">
            <v>0</v>
          </cell>
          <cell r="G761">
            <v>0</v>
          </cell>
          <cell r="H761">
            <v>0</v>
          </cell>
          <cell r="I761">
            <v>0</v>
          </cell>
          <cell r="J761">
            <v>0</v>
          </cell>
        </row>
        <row r="762">
          <cell r="A762">
            <v>0</v>
          </cell>
          <cell r="B762">
            <v>0</v>
          </cell>
          <cell r="C762">
            <v>0</v>
          </cell>
          <cell r="D762">
            <v>0</v>
          </cell>
          <cell r="E762">
            <v>0</v>
          </cell>
          <cell r="F762">
            <v>0</v>
          </cell>
          <cell r="G762">
            <v>0</v>
          </cell>
          <cell r="H762">
            <v>0</v>
          </cell>
          <cell r="I762">
            <v>0</v>
          </cell>
          <cell r="J762">
            <v>0</v>
          </cell>
        </row>
        <row r="763">
          <cell r="A763">
            <v>0</v>
          </cell>
          <cell r="B763">
            <v>0</v>
          </cell>
          <cell r="C763">
            <v>0</v>
          </cell>
          <cell r="D763" t="str">
            <v>SUBTOTAL</v>
          </cell>
          <cell r="E763">
            <v>0</v>
          </cell>
          <cell r="F763">
            <v>0</v>
          </cell>
          <cell r="G763">
            <v>0</v>
          </cell>
          <cell r="H763">
            <v>0</v>
          </cell>
          <cell r="I763">
            <v>0</v>
          </cell>
          <cell r="J763">
            <v>8291</v>
          </cell>
        </row>
        <row r="764">
          <cell r="A764">
            <v>0</v>
          </cell>
          <cell r="B764">
            <v>0</v>
          </cell>
          <cell r="C764">
            <v>0</v>
          </cell>
          <cell r="D764" t="str">
            <v>TRANSPORTE</v>
          </cell>
          <cell r="E764">
            <v>0</v>
          </cell>
          <cell r="F764">
            <v>0</v>
          </cell>
          <cell r="G764">
            <v>0</v>
          </cell>
          <cell r="H764">
            <v>0</v>
          </cell>
          <cell r="I764">
            <v>0</v>
          </cell>
          <cell r="J764">
            <v>0</v>
          </cell>
        </row>
        <row r="765">
          <cell r="A765">
            <v>0</v>
          </cell>
          <cell r="B765">
            <v>0</v>
          </cell>
          <cell r="C765">
            <v>0</v>
          </cell>
          <cell r="D765" t="str">
            <v>DESCRIPCION</v>
          </cell>
          <cell r="E765">
            <v>0</v>
          </cell>
          <cell r="F765" t="str">
            <v>UND</v>
          </cell>
          <cell r="G765" t="str">
            <v>Vr. Unitario</v>
          </cell>
          <cell r="H765" t="str">
            <v>Redndim.</v>
          </cell>
          <cell r="I765" t="str">
            <v>Vr Total</v>
          </cell>
          <cell r="J765">
            <v>0</v>
          </cell>
        </row>
        <row r="766">
          <cell r="A766">
            <v>0</v>
          </cell>
          <cell r="B766">
            <v>0</v>
          </cell>
          <cell r="C766">
            <v>0</v>
          </cell>
          <cell r="D766">
            <v>0</v>
          </cell>
          <cell r="E766">
            <v>0</v>
          </cell>
          <cell r="F766">
            <v>0</v>
          </cell>
          <cell r="G766">
            <v>0</v>
          </cell>
          <cell r="H766">
            <v>0</v>
          </cell>
          <cell r="I766">
            <v>0</v>
          </cell>
          <cell r="J766">
            <v>0</v>
          </cell>
        </row>
        <row r="767">
          <cell r="A767">
            <v>0</v>
          </cell>
          <cell r="B767">
            <v>0</v>
          </cell>
          <cell r="C767">
            <v>0</v>
          </cell>
          <cell r="D767">
            <v>0</v>
          </cell>
          <cell r="E767">
            <v>0</v>
          </cell>
          <cell r="F767">
            <v>0</v>
          </cell>
          <cell r="G767">
            <v>0</v>
          </cell>
          <cell r="H767">
            <v>0</v>
          </cell>
          <cell r="I767">
            <v>0</v>
          </cell>
          <cell r="J767">
            <v>0</v>
          </cell>
        </row>
        <row r="768">
          <cell r="A768">
            <v>0</v>
          </cell>
          <cell r="B768">
            <v>0</v>
          </cell>
          <cell r="C768">
            <v>0</v>
          </cell>
          <cell r="D768">
            <v>0</v>
          </cell>
          <cell r="E768">
            <v>0</v>
          </cell>
          <cell r="F768">
            <v>0</v>
          </cell>
          <cell r="G768">
            <v>0</v>
          </cell>
          <cell r="H768">
            <v>0</v>
          </cell>
          <cell r="I768">
            <v>0</v>
          </cell>
          <cell r="J768">
            <v>0</v>
          </cell>
        </row>
        <row r="769">
          <cell r="A769">
            <v>0</v>
          </cell>
          <cell r="B769">
            <v>0</v>
          </cell>
          <cell r="C769">
            <v>0</v>
          </cell>
          <cell r="D769">
            <v>0</v>
          </cell>
          <cell r="E769">
            <v>0</v>
          </cell>
          <cell r="F769">
            <v>0</v>
          </cell>
          <cell r="G769">
            <v>0</v>
          </cell>
          <cell r="H769">
            <v>0</v>
          </cell>
          <cell r="I769">
            <v>0</v>
          </cell>
          <cell r="J769">
            <v>0</v>
          </cell>
        </row>
        <row r="770">
          <cell r="A770">
            <v>0</v>
          </cell>
          <cell r="B770">
            <v>0</v>
          </cell>
          <cell r="C770">
            <v>0</v>
          </cell>
          <cell r="D770" t="str">
            <v>SUBTOTAL</v>
          </cell>
          <cell r="E770">
            <v>0</v>
          </cell>
          <cell r="F770">
            <v>0</v>
          </cell>
          <cell r="G770">
            <v>0</v>
          </cell>
          <cell r="H770">
            <v>0</v>
          </cell>
          <cell r="I770">
            <v>0</v>
          </cell>
          <cell r="J770">
            <v>0</v>
          </cell>
        </row>
        <row r="771">
          <cell r="A771">
            <v>0</v>
          </cell>
          <cell r="B771">
            <v>0</v>
          </cell>
          <cell r="C771">
            <v>0</v>
          </cell>
          <cell r="D771">
            <v>0</v>
          </cell>
          <cell r="E771">
            <v>0</v>
          </cell>
          <cell r="F771">
            <v>0</v>
          </cell>
          <cell r="G771">
            <v>0</v>
          </cell>
          <cell r="H771">
            <v>0</v>
          </cell>
          <cell r="I771">
            <v>0</v>
          </cell>
          <cell r="J771">
            <v>0</v>
          </cell>
        </row>
        <row r="772">
          <cell r="A772" t="str">
            <v>1.7.1</v>
          </cell>
          <cell r="B772">
            <v>0</v>
          </cell>
          <cell r="C772">
            <v>0</v>
          </cell>
          <cell r="D772" t="str">
            <v>TOTAL COSTO UNITARIO</v>
          </cell>
          <cell r="E772">
            <v>0</v>
          </cell>
          <cell r="F772">
            <v>0</v>
          </cell>
          <cell r="G772">
            <v>0</v>
          </cell>
          <cell r="H772">
            <v>0</v>
          </cell>
          <cell r="I772">
            <v>0</v>
          </cell>
          <cell r="J772">
            <v>37232</v>
          </cell>
        </row>
        <row r="773">
          <cell r="A773">
            <v>0</v>
          </cell>
          <cell r="B773">
            <v>0</v>
          </cell>
          <cell r="C773">
            <v>0</v>
          </cell>
          <cell r="E773">
            <v>0</v>
          </cell>
          <cell r="F773">
            <v>0</v>
          </cell>
          <cell r="H773">
            <v>0</v>
          </cell>
          <cell r="I773">
            <v>0</v>
          </cell>
        </row>
        <row r="774">
          <cell r="A774">
            <v>0</v>
          </cell>
          <cell r="B774">
            <v>0</v>
          </cell>
          <cell r="C774">
            <v>0</v>
          </cell>
          <cell r="D774">
            <v>0</v>
          </cell>
          <cell r="E774">
            <v>0</v>
          </cell>
          <cell r="F774">
            <v>0</v>
          </cell>
          <cell r="G774">
            <v>0</v>
          </cell>
          <cell r="H774">
            <v>0</v>
          </cell>
          <cell r="I774">
            <v>0</v>
          </cell>
        </row>
        <row r="775">
          <cell r="A775">
            <v>0</v>
          </cell>
          <cell r="B775">
            <v>0</v>
          </cell>
          <cell r="C775">
            <v>0</v>
          </cell>
          <cell r="D775">
            <v>0</v>
          </cell>
          <cell r="E775" t="str">
            <v>ADECUACION DE LAS INSTALACIONES DE LA INSTITUCION EDUCATIVA JESUS MARIA AGUIRRE CHARRY 
DEL MUNICIPIO DE AIPE, HUILA</v>
          </cell>
          <cell r="F775">
            <v>0</v>
          </cell>
          <cell r="G775">
            <v>0</v>
          </cell>
          <cell r="H775">
            <v>0</v>
          </cell>
          <cell r="I775">
            <v>0</v>
          </cell>
          <cell r="J775">
            <v>0</v>
          </cell>
        </row>
        <row r="776">
          <cell r="A776">
            <v>0</v>
          </cell>
          <cell r="B776">
            <v>0</v>
          </cell>
          <cell r="C776">
            <v>0</v>
          </cell>
          <cell r="D776">
            <v>0</v>
          </cell>
          <cell r="E776" t="str">
            <v>ANÁLISIS DE PRECIOS UNITARIOS      A.P.U.</v>
          </cell>
          <cell r="F776">
            <v>0</v>
          </cell>
          <cell r="G776">
            <v>0</v>
          </cell>
          <cell r="H776">
            <v>0</v>
          </cell>
          <cell r="I776">
            <v>0</v>
          </cell>
          <cell r="J776">
            <v>0</v>
          </cell>
        </row>
        <row r="777">
          <cell r="A777">
            <v>0</v>
          </cell>
          <cell r="B777">
            <v>0</v>
          </cell>
          <cell r="C777">
            <v>0</v>
          </cell>
          <cell r="D777">
            <v>0</v>
          </cell>
          <cell r="E777">
            <v>0</v>
          </cell>
          <cell r="F777">
            <v>0</v>
          </cell>
          <cell r="G777">
            <v>0</v>
          </cell>
          <cell r="H777">
            <v>0</v>
          </cell>
          <cell r="I777">
            <v>0</v>
          </cell>
          <cell r="J777">
            <v>0</v>
          </cell>
        </row>
        <row r="778">
          <cell r="A778">
            <v>0</v>
          </cell>
          <cell r="B778">
            <v>0</v>
          </cell>
          <cell r="C778">
            <v>0</v>
          </cell>
          <cell r="D778">
            <v>0</v>
          </cell>
          <cell r="E778">
            <v>0</v>
          </cell>
          <cell r="F778">
            <v>0</v>
          </cell>
          <cell r="G778">
            <v>0</v>
          </cell>
          <cell r="H778">
            <v>0</v>
          </cell>
          <cell r="I778">
            <v>0</v>
          </cell>
          <cell r="J778">
            <v>0</v>
          </cell>
        </row>
        <row r="779">
          <cell r="A779">
            <v>0</v>
          </cell>
          <cell r="B779">
            <v>0</v>
          </cell>
          <cell r="C779">
            <v>0</v>
          </cell>
          <cell r="D779" t="str">
            <v>CAPITULO</v>
          </cell>
          <cell r="E779" t="str">
            <v>ITEM</v>
          </cell>
          <cell r="F779" t="str">
            <v>DESCRIPCION</v>
          </cell>
          <cell r="G779">
            <v>0</v>
          </cell>
          <cell r="H779">
            <v>0</v>
          </cell>
          <cell r="I779">
            <v>0</v>
          </cell>
          <cell r="J779" t="str">
            <v>UNIDAD</v>
          </cell>
        </row>
        <row r="780">
          <cell r="B780" t="str">
            <v>Partida</v>
          </cell>
          <cell r="C780">
            <v>0</v>
          </cell>
          <cell r="D780" t="str">
            <v>1.7</v>
          </cell>
          <cell r="E780" t="str">
            <v>1.7.2</v>
          </cell>
          <cell r="F780" t="str">
            <v>SALIDA LAMPARA LED DE 150WX220V</v>
          </cell>
          <cell r="G780">
            <v>0</v>
          </cell>
          <cell r="H780">
            <v>0</v>
          </cell>
          <cell r="I780">
            <v>0</v>
          </cell>
          <cell r="J780" t="str">
            <v>UND</v>
          </cell>
        </row>
        <row r="781">
          <cell r="A781">
            <v>0</v>
          </cell>
          <cell r="B781">
            <v>0</v>
          </cell>
          <cell r="C781">
            <v>0</v>
          </cell>
          <cell r="D781" t="str">
            <v>MAQUINARIA, HERRAMIENTA Y EQUIPO PUESTO EN OBRA</v>
          </cell>
          <cell r="E781">
            <v>0</v>
          </cell>
          <cell r="F781">
            <v>0</v>
          </cell>
          <cell r="G781">
            <v>0</v>
          </cell>
          <cell r="H781">
            <v>0</v>
          </cell>
          <cell r="I781">
            <v>0</v>
          </cell>
          <cell r="J781">
            <v>0</v>
          </cell>
        </row>
        <row r="782">
          <cell r="A782">
            <v>0</v>
          </cell>
          <cell r="B782">
            <v>0</v>
          </cell>
          <cell r="C782">
            <v>0</v>
          </cell>
          <cell r="D782" t="str">
            <v>DESCRIPCION</v>
          </cell>
          <cell r="E782">
            <v>0</v>
          </cell>
          <cell r="F782" t="str">
            <v>UND</v>
          </cell>
          <cell r="G782" t="str">
            <v>Vr. Unitario</v>
          </cell>
          <cell r="H782" t="str">
            <v>Redndim.</v>
          </cell>
          <cell r="I782" t="str">
            <v>Vr Total</v>
          </cell>
          <cell r="J782">
            <v>0</v>
          </cell>
        </row>
        <row r="783">
          <cell r="A783" t="str">
            <v xml:space="preserve">HM           </v>
          </cell>
          <cell r="B783" t="str">
            <v>Maquinaria</v>
          </cell>
          <cell r="C783">
            <v>0</v>
          </cell>
          <cell r="D783" t="str">
            <v>HERRAMIENTA MENOR</v>
          </cell>
          <cell r="E783">
            <v>0</v>
          </cell>
          <cell r="F783" t="str">
            <v>UND</v>
          </cell>
          <cell r="G783">
            <v>1300</v>
          </cell>
          <cell r="H783">
            <v>2</v>
          </cell>
          <cell r="I783">
            <v>2600</v>
          </cell>
          <cell r="J783">
            <v>0</v>
          </cell>
        </row>
        <row r="784">
          <cell r="A784" t="str">
            <v xml:space="preserve">ANDAMIO      </v>
          </cell>
          <cell r="B784" t="str">
            <v>Maquinaria</v>
          </cell>
          <cell r="C784">
            <v>0</v>
          </cell>
          <cell r="D784" t="str">
            <v>ANDAMIO INCLUYE TABLON</v>
          </cell>
          <cell r="E784">
            <v>0</v>
          </cell>
          <cell r="F784" t="str">
            <v>DIA</v>
          </cell>
          <cell r="G784">
            <v>3000</v>
          </cell>
          <cell r="H784">
            <v>4</v>
          </cell>
          <cell r="I784">
            <v>12000</v>
          </cell>
          <cell r="J784">
            <v>0</v>
          </cell>
        </row>
        <row r="785">
          <cell r="A785">
            <v>0</v>
          </cell>
          <cell r="B785">
            <v>0</v>
          </cell>
          <cell r="C785">
            <v>0</v>
          </cell>
          <cell r="D785">
            <v>0</v>
          </cell>
          <cell r="E785">
            <v>0</v>
          </cell>
          <cell r="F785">
            <v>0</v>
          </cell>
          <cell r="G785">
            <v>0</v>
          </cell>
          <cell r="H785">
            <v>0</v>
          </cell>
          <cell r="I785">
            <v>0</v>
          </cell>
          <cell r="J785">
            <v>0</v>
          </cell>
        </row>
        <row r="786">
          <cell r="A786">
            <v>0</v>
          </cell>
          <cell r="B786">
            <v>0</v>
          </cell>
          <cell r="C786">
            <v>0</v>
          </cell>
          <cell r="D786">
            <v>0</v>
          </cell>
          <cell r="E786">
            <v>0</v>
          </cell>
          <cell r="F786">
            <v>0</v>
          </cell>
          <cell r="G786">
            <v>0</v>
          </cell>
          <cell r="H786">
            <v>0</v>
          </cell>
          <cell r="I786">
            <v>0</v>
          </cell>
          <cell r="J786">
            <v>0</v>
          </cell>
        </row>
        <row r="787">
          <cell r="A787">
            <v>0</v>
          </cell>
          <cell r="B787">
            <v>0</v>
          </cell>
          <cell r="C787">
            <v>0</v>
          </cell>
          <cell r="D787" t="str">
            <v>SUBTOTAL</v>
          </cell>
          <cell r="E787">
            <v>0</v>
          </cell>
          <cell r="F787">
            <v>0</v>
          </cell>
          <cell r="G787">
            <v>0</v>
          </cell>
          <cell r="H787">
            <v>0</v>
          </cell>
          <cell r="I787">
            <v>0</v>
          </cell>
          <cell r="J787">
            <v>14600</v>
          </cell>
        </row>
        <row r="788">
          <cell r="A788">
            <v>0</v>
          </cell>
          <cell r="B788">
            <v>0</v>
          </cell>
          <cell r="C788">
            <v>0</v>
          </cell>
          <cell r="D788" t="str">
            <v>MATERIALES</v>
          </cell>
          <cell r="E788">
            <v>0</v>
          </cell>
          <cell r="F788">
            <v>0</v>
          </cell>
          <cell r="G788">
            <v>0</v>
          </cell>
          <cell r="H788">
            <v>0</v>
          </cell>
          <cell r="I788">
            <v>0</v>
          </cell>
          <cell r="J788">
            <v>0</v>
          </cell>
        </row>
        <row r="789">
          <cell r="A789">
            <v>0</v>
          </cell>
          <cell r="B789">
            <v>0</v>
          </cell>
          <cell r="C789">
            <v>0</v>
          </cell>
          <cell r="D789" t="str">
            <v>DESCRIPCION</v>
          </cell>
          <cell r="E789">
            <v>0</v>
          </cell>
          <cell r="F789" t="str">
            <v>UND</v>
          </cell>
          <cell r="G789" t="str">
            <v>Vr. Unitario</v>
          </cell>
          <cell r="H789" t="str">
            <v>Redndim.</v>
          </cell>
          <cell r="I789" t="str">
            <v>Vr Total</v>
          </cell>
          <cell r="J789">
            <v>0</v>
          </cell>
        </row>
        <row r="790">
          <cell r="A790" t="str">
            <v xml:space="preserve">CAJA         </v>
          </cell>
          <cell r="B790" t="str">
            <v>Material</v>
          </cell>
          <cell r="C790">
            <v>0</v>
          </cell>
          <cell r="D790" t="str">
            <v>CAJILLA GALVANIZADA</v>
          </cell>
          <cell r="E790">
            <v>0</v>
          </cell>
          <cell r="F790" t="str">
            <v>UND</v>
          </cell>
          <cell r="G790">
            <v>2000</v>
          </cell>
          <cell r="H790">
            <v>2</v>
          </cell>
          <cell r="I790">
            <v>4000</v>
          </cell>
          <cell r="J790">
            <v>0</v>
          </cell>
        </row>
        <row r="791">
          <cell r="A791" t="str">
            <v>TERMINALEMT3-</v>
          </cell>
          <cell r="B791" t="str">
            <v>Material</v>
          </cell>
          <cell r="C791">
            <v>0</v>
          </cell>
          <cell r="D791" t="str">
            <v>TERMINAL EMT 3/4</v>
          </cell>
          <cell r="E791">
            <v>0</v>
          </cell>
          <cell r="F791" t="str">
            <v>UND</v>
          </cell>
          <cell r="G791">
            <v>1000</v>
          </cell>
          <cell r="H791">
            <v>2</v>
          </cell>
          <cell r="I791">
            <v>2000</v>
          </cell>
          <cell r="J791">
            <v>0</v>
          </cell>
        </row>
        <row r="792">
          <cell r="A792" t="str">
            <v xml:space="preserve">CABLE8       </v>
          </cell>
          <cell r="B792" t="str">
            <v>Material</v>
          </cell>
          <cell r="C792">
            <v>0</v>
          </cell>
          <cell r="D792" t="str">
            <v>CABLE COBRE No. 8</v>
          </cell>
          <cell r="E792">
            <v>0</v>
          </cell>
          <cell r="F792" t="str">
            <v>M</v>
          </cell>
          <cell r="G792">
            <v>5250</v>
          </cell>
          <cell r="H792">
            <v>42</v>
          </cell>
          <cell r="I792">
            <v>220500</v>
          </cell>
          <cell r="J792">
            <v>0</v>
          </cell>
        </row>
        <row r="793">
          <cell r="A793" t="str">
            <v xml:space="preserve">TUBOEMT3-4   </v>
          </cell>
          <cell r="B793" t="str">
            <v>Material</v>
          </cell>
          <cell r="C793">
            <v>0</v>
          </cell>
          <cell r="D793" t="str">
            <v>TUBERIA EMT 3/4X 3M</v>
          </cell>
          <cell r="E793">
            <v>0</v>
          </cell>
          <cell r="F793" t="str">
            <v>UND</v>
          </cell>
          <cell r="G793">
            <v>14000</v>
          </cell>
          <cell r="H793">
            <v>5</v>
          </cell>
          <cell r="I793">
            <v>70000</v>
          </cell>
          <cell r="J793">
            <v>0</v>
          </cell>
        </row>
        <row r="794">
          <cell r="A794">
            <v>0</v>
          </cell>
          <cell r="B794">
            <v>0</v>
          </cell>
          <cell r="C794">
            <v>0</v>
          </cell>
          <cell r="D794" t="str">
            <v>SUBTOTAL</v>
          </cell>
          <cell r="E794">
            <v>0</v>
          </cell>
          <cell r="F794">
            <v>0</v>
          </cell>
          <cell r="G794">
            <v>0</v>
          </cell>
          <cell r="H794">
            <v>0</v>
          </cell>
          <cell r="I794">
            <v>0</v>
          </cell>
          <cell r="J794">
            <v>296500</v>
          </cell>
        </row>
        <row r="795">
          <cell r="A795">
            <v>0</v>
          </cell>
          <cell r="B795">
            <v>0</v>
          </cell>
          <cell r="C795">
            <v>0</v>
          </cell>
          <cell r="D795" t="str">
            <v>MANO DE OBRA</v>
          </cell>
          <cell r="E795">
            <v>0</v>
          </cell>
          <cell r="F795">
            <v>0</v>
          </cell>
          <cell r="G795">
            <v>0</v>
          </cell>
          <cell r="H795">
            <v>0</v>
          </cell>
          <cell r="I795">
            <v>0</v>
          </cell>
          <cell r="J795">
            <v>0</v>
          </cell>
        </row>
        <row r="796">
          <cell r="A796">
            <v>0</v>
          </cell>
          <cell r="B796">
            <v>0</v>
          </cell>
          <cell r="C796">
            <v>0</v>
          </cell>
          <cell r="D796" t="str">
            <v>DESCRIPCION</v>
          </cell>
          <cell r="E796">
            <v>0</v>
          </cell>
          <cell r="F796" t="str">
            <v>UND</v>
          </cell>
          <cell r="G796" t="str">
            <v>Vr. Unitario</v>
          </cell>
          <cell r="H796" t="str">
            <v>Redndim.</v>
          </cell>
          <cell r="I796" t="str">
            <v>Vr Total</v>
          </cell>
          <cell r="J796">
            <v>0</v>
          </cell>
        </row>
        <row r="797">
          <cell r="A797" t="str">
            <v xml:space="preserve">1OF1AY       </v>
          </cell>
          <cell r="B797" t="str">
            <v>Mano de obra</v>
          </cell>
          <cell r="C797">
            <v>0</v>
          </cell>
          <cell r="D797" t="str">
            <v>MANO DE OBRA ALBAÑILERIA (1 OFICIAL - 1 AYUDANTE)</v>
          </cell>
          <cell r="E797">
            <v>0</v>
          </cell>
          <cell r="F797" t="str">
            <v>HR</v>
          </cell>
          <cell r="G797">
            <v>16784</v>
          </cell>
          <cell r="H797">
            <v>6</v>
          </cell>
          <cell r="I797">
            <v>100704</v>
          </cell>
          <cell r="J797">
            <v>0</v>
          </cell>
        </row>
        <row r="798">
          <cell r="A798">
            <v>0</v>
          </cell>
          <cell r="B798">
            <v>0</v>
          </cell>
          <cell r="C798">
            <v>0</v>
          </cell>
          <cell r="D798">
            <v>0</v>
          </cell>
          <cell r="E798">
            <v>0</v>
          </cell>
          <cell r="F798">
            <v>0</v>
          </cell>
          <cell r="G798">
            <v>0</v>
          </cell>
          <cell r="H798">
            <v>0</v>
          </cell>
          <cell r="I798">
            <v>0</v>
          </cell>
          <cell r="J798">
            <v>0</v>
          </cell>
        </row>
        <row r="799">
          <cell r="A799">
            <v>0</v>
          </cell>
          <cell r="B799">
            <v>0</v>
          </cell>
          <cell r="C799">
            <v>0</v>
          </cell>
          <cell r="D799">
            <v>0</v>
          </cell>
          <cell r="E799">
            <v>0</v>
          </cell>
          <cell r="F799">
            <v>0</v>
          </cell>
          <cell r="G799">
            <v>0</v>
          </cell>
          <cell r="H799">
            <v>0</v>
          </cell>
          <cell r="I799">
            <v>0</v>
          </cell>
          <cell r="J799">
            <v>0</v>
          </cell>
        </row>
        <row r="800">
          <cell r="A800">
            <v>0</v>
          </cell>
          <cell r="B800">
            <v>0</v>
          </cell>
          <cell r="C800">
            <v>0</v>
          </cell>
          <cell r="D800">
            <v>0</v>
          </cell>
          <cell r="E800">
            <v>0</v>
          </cell>
          <cell r="F800">
            <v>0</v>
          </cell>
          <cell r="G800">
            <v>0</v>
          </cell>
          <cell r="H800">
            <v>0</v>
          </cell>
          <cell r="I800">
            <v>0</v>
          </cell>
          <cell r="J800">
            <v>0</v>
          </cell>
        </row>
        <row r="801">
          <cell r="A801">
            <v>0</v>
          </cell>
          <cell r="B801">
            <v>0</v>
          </cell>
          <cell r="C801">
            <v>0</v>
          </cell>
          <cell r="D801" t="str">
            <v>SUBTOTAL</v>
          </cell>
          <cell r="E801">
            <v>0</v>
          </cell>
          <cell r="F801">
            <v>0</v>
          </cell>
          <cell r="G801">
            <v>0</v>
          </cell>
          <cell r="H801">
            <v>0</v>
          </cell>
          <cell r="I801">
            <v>0</v>
          </cell>
          <cell r="J801">
            <v>100704</v>
          </cell>
        </row>
        <row r="802">
          <cell r="A802">
            <v>0</v>
          </cell>
          <cell r="B802">
            <v>0</v>
          </cell>
          <cell r="C802">
            <v>0</v>
          </cell>
          <cell r="D802" t="str">
            <v>TRANSPORTE</v>
          </cell>
          <cell r="E802">
            <v>0</v>
          </cell>
          <cell r="F802">
            <v>0</v>
          </cell>
          <cell r="G802">
            <v>0</v>
          </cell>
          <cell r="H802">
            <v>0</v>
          </cell>
          <cell r="I802">
            <v>0</v>
          </cell>
          <cell r="J802">
            <v>0</v>
          </cell>
        </row>
        <row r="803">
          <cell r="A803">
            <v>0</v>
          </cell>
          <cell r="B803">
            <v>0</v>
          </cell>
          <cell r="C803">
            <v>0</v>
          </cell>
          <cell r="D803" t="str">
            <v>DESCRIPCION</v>
          </cell>
          <cell r="E803">
            <v>0</v>
          </cell>
          <cell r="F803" t="str">
            <v>UND</v>
          </cell>
          <cell r="G803" t="str">
            <v>Vr. Unitario</v>
          </cell>
          <cell r="H803" t="str">
            <v>Redndim.</v>
          </cell>
          <cell r="I803" t="str">
            <v>Vr Total</v>
          </cell>
          <cell r="J803">
            <v>0</v>
          </cell>
        </row>
        <row r="804">
          <cell r="A804">
            <v>0</v>
          </cell>
          <cell r="B804">
            <v>0</v>
          </cell>
          <cell r="C804">
            <v>0</v>
          </cell>
          <cell r="D804">
            <v>0</v>
          </cell>
          <cell r="E804">
            <v>0</v>
          </cell>
          <cell r="F804">
            <v>0</v>
          </cell>
          <cell r="G804">
            <v>0</v>
          </cell>
          <cell r="H804">
            <v>0</v>
          </cell>
          <cell r="I804">
            <v>0</v>
          </cell>
          <cell r="J804">
            <v>0</v>
          </cell>
        </row>
        <row r="805">
          <cell r="A805">
            <v>0</v>
          </cell>
          <cell r="B805">
            <v>0</v>
          </cell>
          <cell r="C805">
            <v>0</v>
          </cell>
          <cell r="D805">
            <v>0</v>
          </cell>
          <cell r="E805">
            <v>0</v>
          </cell>
          <cell r="F805">
            <v>0</v>
          </cell>
          <cell r="G805">
            <v>0</v>
          </cell>
          <cell r="H805">
            <v>0</v>
          </cell>
          <cell r="I805">
            <v>0</v>
          </cell>
          <cell r="J805">
            <v>0</v>
          </cell>
        </row>
        <row r="806">
          <cell r="A806">
            <v>0</v>
          </cell>
          <cell r="B806">
            <v>0</v>
          </cell>
          <cell r="C806">
            <v>0</v>
          </cell>
          <cell r="D806">
            <v>0</v>
          </cell>
          <cell r="E806">
            <v>0</v>
          </cell>
          <cell r="F806">
            <v>0</v>
          </cell>
          <cell r="G806">
            <v>0</v>
          </cell>
          <cell r="H806">
            <v>0</v>
          </cell>
          <cell r="I806">
            <v>0</v>
          </cell>
          <cell r="J806">
            <v>0</v>
          </cell>
        </row>
        <row r="807">
          <cell r="A807">
            <v>0</v>
          </cell>
          <cell r="B807">
            <v>0</v>
          </cell>
          <cell r="C807">
            <v>0</v>
          </cell>
          <cell r="D807">
            <v>0</v>
          </cell>
          <cell r="E807">
            <v>0</v>
          </cell>
          <cell r="F807">
            <v>0</v>
          </cell>
          <cell r="G807">
            <v>0</v>
          </cell>
          <cell r="H807">
            <v>0</v>
          </cell>
          <cell r="I807">
            <v>0</v>
          </cell>
          <cell r="J807">
            <v>0</v>
          </cell>
        </row>
        <row r="808">
          <cell r="A808">
            <v>0</v>
          </cell>
          <cell r="B808">
            <v>0</v>
          </cell>
          <cell r="C808">
            <v>0</v>
          </cell>
          <cell r="D808" t="str">
            <v>SUBTOTAL</v>
          </cell>
          <cell r="E808">
            <v>0</v>
          </cell>
          <cell r="F808">
            <v>0</v>
          </cell>
          <cell r="G808">
            <v>0</v>
          </cell>
          <cell r="H808">
            <v>0</v>
          </cell>
          <cell r="I808">
            <v>0</v>
          </cell>
          <cell r="J808">
            <v>0</v>
          </cell>
        </row>
        <row r="809">
          <cell r="A809">
            <v>0</v>
          </cell>
          <cell r="B809">
            <v>0</v>
          </cell>
          <cell r="C809">
            <v>0</v>
          </cell>
          <cell r="D809">
            <v>0</v>
          </cell>
          <cell r="E809">
            <v>0</v>
          </cell>
          <cell r="F809">
            <v>0</v>
          </cell>
          <cell r="G809">
            <v>0</v>
          </cell>
          <cell r="H809">
            <v>0</v>
          </cell>
          <cell r="I809">
            <v>0</v>
          </cell>
          <cell r="J809">
            <v>0</v>
          </cell>
        </row>
        <row r="810">
          <cell r="A810" t="str">
            <v>1.7.2</v>
          </cell>
          <cell r="B810">
            <v>0</v>
          </cell>
          <cell r="C810">
            <v>0</v>
          </cell>
          <cell r="D810" t="str">
            <v>TOTAL COSTO UNITARIO</v>
          </cell>
          <cell r="E810">
            <v>0</v>
          </cell>
          <cell r="F810">
            <v>0</v>
          </cell>
          <cell r="G810">
            <v>0</v>
          </cell>
          <cell r="H810">
            <v>0</v>
          </cell>
          <cell r="I810">
            <v>0</v>
          </cell>
          <cell r="J810">
            <v>411804</v>
          </cell>
        </row>
        <row r="811">
          <cell r="A811">
            <v>0</v>
          </cell>
          <cell r="B811">
            <v>0</v>
          </cell>
          <cell r="C811">
            <v>0</v>
          </cell>
          <cell r="E811">
            <v>0</v>
          </cell>
          <cell r="F811">
            <v>0</v>
          </cell>
          <cell r="H811">
            <v>0</v>
          </cell>
          <cell r="I811">
            <v>0</v>
          </cell>
        </row>
        <row r="812">
          <cell r="A812">
            <v>0</v>
          </cell>
          <cell r="B812">
            <v>0</v>
          </cell>
          <cell r="C812">
            <v>0</v>
          </cell>
          <cell r="D812">
            <v>0</v>
          </cell>
          <cell r="E812">
            <v>0</v>
          </cell>
          <cell r="F812">
            <v>0</v>
          </cell>
          <cell r="G812">
            <v>0</v>
          </cell>
          <cell r="H812">
            <v>0</v>
          </cell>
          <cell r="I812">
            <v>0</v>
          </cell>
        </row>
        <row r="813">
          <cell r="A813">
            <v>0</v>
          </cell>
          <cell r="B813">
            <v>0</v>
          </cell>
          <cell r="C813">
            <v>0</v>
          </cell>
          <cell r="D813">
            <v>0</v>
          </cell>
          <cell r="E813" t="str">
            <v>ADECUACION DE LAS INSTALACIONES DE LA INSTITUCION EDUCATIVA JESUS MARIA AGUIRRE CHARRY 
DEL MUNICIPIO DE AIPE, HUILA</v>
          </cell>
          <cell r="F813">
            <v>0</v>
          </cell>
          <cell r="G813">
            <v>0</v>
          </cell>
          <cell r="H813">
            <v>0</v>
          </cell>
          <cell r="I813">
            <v>0</v>
          </cell>
          <cell r="J813">
            <v>0</v>
          </cell>
        </row>
        <row r="814">
          <cell r="A814">
            <v>0</v>
          </cell>
          <cell r="B814">
            <v>0</v>
          </cell>
          <cell r="C814">
            <v>0</v>
          </cell>
          <cell r="D814">
            <v>0</v>
          </cell>
          <cell r="E814" t="str">
            <v>ANÁLISIS DE PRECIOS UNITARIOS      A.P.U.</v>
          </cell>
          <cell r="F814">
            <v>0</v>
          </cell>
          <cell r="G814">
            <v>0</v>
          </cell>
          <cell r="H814">
            <v>0</v>
          </cell>
          <cell r="I814">
            <v>0</v>
          </cell>
          <cell r="J814">
            <v>0</v>
          </cell>
        </row>
        <row r="815">
          <cell r="A815">
            <v>0</v>
          </cell>
          <cell r="B815">
            <v>0</v>
          </cell>
          <cell r="C815">
            <v>0</v>
          </cell>
          <cell r="D815">
            <v>0</v>
          </cell>
          <cell r="E815">
            <v>0</v>
          </cell>
          <cell r="F815">
            <v>0</v>
          </cell>
          <cell r="G815">
            <v>0</v>
          </cell>
          <cell r="H815">
            <v>0</v>
          </cell>
          <cell r="I815">
            <v>0</v>
          </cell>
          <cell r="J815">
            <v>0</v>
          </cell>
        </row>
        <row r="816">
          <cell r="A816">
            <v>0</v>
          </cell>
          <cell r="B816">
            <v>0</v>
          </cell>
          <cell r="C816">
            <v>0</v>
          </cell>
          <cell r="D816">
            <v>0</v>
          </cell>
          <cell r="E816">
            <v>0</v>
          </cell>
          <cell r="F816">
            <v>0</v>
          </cell>
          <cell r="G816">
            <v>0</v>
          </cell>
          <cell r="H816">
            <v>0</v>
          </cell>
          <cell r="I816">
            <v>0</v>
          </cell>
          <cell r="J816">
            <v>0</v>
          </cell>
        </row>
        <row r="817">
          <cell r="A817">
            <v>0</v>
          </cell>
          <cell r="B817">
            <v>0</v>
          </cell>
          <cell r="C817">
            <v>0</v>
          </cell>
          <cell r="D817" t="str">
            <v>CAPITULO</v>
          </cell>
          <cell r="E817" t="str">
            <v>ITEM</v>
          </cell>
          <cell r="F817" t="str">
            <v>DESCRIPCION</v>
          </cell>
          <cell r="G817">
            <v>0</v>
          </cell>
          <cell r="H817">
            <v>0</v>
          </cell>
          <cell r="I817">
            <v>0</v>
          </cell>
          <cell r="J817" t="str">
            <v>UNIDAD</v>
          </cell>
        </row>
        <row r="818">
          <cell r="B818" t="str">
            <v>Partida</v>
          </cell>
          <cell r="C818">
            <v>0</v>
          </cell>
          <cell r="D818" t="str">
            <v>1.7</v>
          </cell>
          <cell r="E818" t="str">
            <v>1.7.3</v>
          </cell>
          <cell r="F818" t="str">
            <v>SUMINISTRO E INSTALACION DE LAMPARA LED DE HIGH BAY 35X90 150W 220 V</v>
          </cell>
          <cell r="G818">
            <v>0</v>
          </cell>
          <cell r="H818">
            <v>0</v>
          </cell>
          <cell r="I818">
            <v>0</v>
          </cell>
          <cell r="J818" t="str">
            <v>UND</v>
          </cell>
        </row>
        <row r="819">
          <cell r="A819">
            <v>0</v>
          </cell>
          <cell r="B819">
            <v>0</v>
          </cell>
          <cell r="C819">
            <v>0</v>
          </cell>
          <cell r="D819" t="str">
            <v>MAQUINARIA, HERRAMIENTA Y EQUIPO PUESTO EN OBRA</v>
          </cell>
          <cell r="E819">
            <v>0</v>
          </cell>
          <cell r="F819">
            <v>0</v>
          </cell>
          <cell r="G819">
            <v>0</v>
          </cell>
          <cell r="H819">
            <v>0</v>
          </cell>
          <cell r="I819">
            <v>0</v>
          </cell>
          <cell r="J819">
            <v>0</v>
          </cell>
        </row>
        <row r="820">
          <cell r="A820">
            <v>0</v>
          </cell>
          <cell r="B820">
            <v>0</v>
          </cell>
          <cell r="C820">
            <v>0</v>
          </cell>
          <cell r="D820" t="str">
            <v>DESCRIPCION</v>
          </cell>
          <cell r="E820">
            <v>0</v>
          </cell>
          <cell r="F820" t="str">
            <v>UND</v>
          </cell>
          <cell r="G820" t="str">
            <v>Vr. Unitario</v>
          </cell>
          <cell r="H820" t="str">
            <v>Redndim.</v>
          </cell>
          <cell r="I820" t="str">
            <v>Vr Total</v>
          </cell>
          <cell r="J820">
            <v>0</v>
          </cell>
        </row>
        <row r="821">
          <cell r="A821" t="str">
            <v xml:space="preserve">HM           </v>
          </cell>
          <cell r="B821" t="str">
            <v>Maquinaria</v>
          </cell>
          <cell r="C821">
            <v>0</v>
          </cell>
          <cell r="D821" t="str">
            <v>HERRAMIENTA MENOR</v>
          </cell>
          <cell r="E821">
            <v>0</v>
          </cell>
          <cell r="F821" t="str">
            <v>UND</v>
          </cell>
          <cell r="G821">
            <v>1300</v>
          </cell>
          <cell r="H821">
            <v>2</v>
          </cell>
          <cell r="I821">
            <v>2600</v>
          </cell>
          <cell r="J821">
            <v>0</v>
          </cell>
        </row>
        <row r="822">
          <cell r="A822" t="str">
            <v xml:space="preserve">ANDAMIO      </v>
          </cell>
          <cell r="B822" t="str">
            <v>Maquinaria</v>
          </cell>
          <cell r="C822">
            <v>0</v>
          </cell>
          <cell r="D822" t="str">
            <v>ANDAMIO INCLUYE TABLON</v>
          </cell>
          <cell r="E822">
            <v>0</v>
          </cell>
          <cell r="F822" t="str">
            <v>DIA</v>
          </cell>
          <cell r="G822">
            <v>3000</v>
          </cell>
          <cell r="H822">
            <v>2</v>
          </cell>
          <cell r="I822">
            <v>6000</v>
          </cell>
          <cell r="J822">
            <v>0</v>
          </cell>
        </row>
        <row r="823">
          <cell r="A823">
            <v>0</v>
          </cell>
          <cell r="B823">
            <v>0</v>
          </cell>
          <cell r="C823">
            <v>0</v>
          </cell>
          <cell r="D823">
            <v>0</v>
          </cell>
          <cell r="E823">
            <v>0</v>
          </cell>
          <cell r="F823">
            <v>0</v>
          </cell>
          <cell r="G823">
            <v>0</v>
          </cell>
          <cell r="H823">
            <v>0</v>
          </cell>
          <cell r="I823">
            <v>0</v>
          </cell>
          <cell r="J823">
            <v>0</v>
          </cell>
        </row>
        <row r="824">
          <cell r="A824">
            <v>0</v>
          </cell>
          <cell r="B824">
            <v>0</v>
          </cell>
          <cell r="C824">
            <v>0</v>
          </cell>
          <cell r="D824">
            <v>0</v>
          </cell>
          <cell r="E824">
            <v>0</v>
          </cell>
          <cell r="F824">
            <v>0</v>
          </cell>
          <cell r="G824">
            <v>0</v>
          </cell>
          <cell r="H824">
            <v>0</v>
          </cell>
          <cell r="I824">
            <v>0</v>
          </cell>
          <cell r="J824">
            <v>0</v>
          </cell>
        </row>
        <row r="825">
          <cell r="A825">
            <v>0</v>
          </cell>
          <cell r="B825">
            <v>0</v>
          </cell>
          <cell r="C825">
            <v>0</v>
          </cell>
          <cell r="D825" t="str">
            <v>SUBTOTAL</v>
          </cell>
          <cell r="E825">
            <v>0</v>
          </cell>
          <cell r="F825">
            <v>0</v>
          </cell>
          <cell r="G825">
            <v>0</v>
          </cell>
          <cell r="H825">
            <v>0</v>
          </cell>
          <cell r="I825">
            <v>0</v>
          </cell>
          <cell r="J825">
            <v>8600</v>
          </cell>
        </row>
        <row r="826">
          <cell r="A826">
            <v>0</v>
          </cell>
          <cell r="B826">
            <v>0</v>
          </cell>
          <cell r="C826">
            <v>0</v>
          </cell>
          <cell r="D826" t="str">
            <v>MATERIALES</v>
          </cell>
          <cell r="E826">
            <v>0</v>
          </cell>
          <cell r="F826">
            <v>0</v>
          </cell>
          <cell r="G826">
            <v>0</v>
          </cell>
          <cell r="H826">
            <v>0</v>
          </cell>
          <cell r="I826">
            <v>0</v>
          </cell>
          <cell r="J826">
            <v>0</v>
          </cell>
        </row>
        <row r="827">
          <cell r="A827">
            <v>0</v>
          </cell>
          <cell r="B827">
            <v>0</v>
          </cell>
          <cell r="C827">
            <v>0</v>
          </cell>
          <cell r="D827" t="str">
            <v>DESCRIPCION</v>
          </cell>
          <cell r="E827">
            <v>0</v>
          </cell>
          <cell r="F827" t="str">
            <v>UND</v>
          </cell>
          <cell r="G827" t="str">
            <v>Vr. Unitario</v>
          </cell>
          <cell r="H827" t="str">
            <v>Redndim.</v>
          </cell>
          <cell r="I827" t="str">
            <v>Vr Total</v>
          </cell>
          <cell r="J827">
            <v>0</v>
          </cell>
        </row>
        <row r="828">
          <cell r="A828" t="str">
            <v xml:space="preserve">LUMINARIAHBL </v>
          </cell>
          <cell r="B828" t="str">
            <v>Material</v>
          </cell>
          <cell r="C828">
            <v>0</v>
          </cell>
          <cell r="D828" t="str">
            <v>LUMINARIA HIGH BAY LED 35X90X 150W 220V</v>
          </cell>
          <cell r="E828">
            <v>0</v>
          </cell>
          <cell r="F828" t="str">
            <v>UND</v>
          </cell>
          <cell r="G828">
            <v>850000</v>
          </cell>
          <cell r="H828">
            <v>1</v>
          </cell>
          <cell r="I828">
            <v>850000</v>
          </cell>
          <cell r="J828">
            <v>0</v>
          </cell>
        </row>
        <row r="829">
          <cell r="A829">
            <v>0</v>
          </cell>
          <cell r="B829">
            <v>0</v>
          </cell>
          <cell r="C829">
            <v>0</v>
          </cell>
          <cell r="D829">
            <v>0</v>
          </cell>
          <cell r="E829">
            <v>0</v>
          </cell>
          <cell r="F829">
            <v>0</v>
          </cell>
          <cell r="G829">
            <v>0</v>
          </cell>
          <cell r="H829">
            <v>0</v>
          </cell>
          <cell r="I829">
            <v>0</v>
          </cell>
          <cell r="J829">
            <v>0</v>
          </cell>
        </row>
        <row r="830">
          <cell r="A830">
            <v>0</v>
          </cell>
          <cell r="B830">
            <v>0</v>
          </cell>
          <cell r="C830">
            <v>0</v>
          </cell>
          <cell r="D830">
            <v>0</v>
          </cell>
          <cell r="E830">
            <v>0</v>
          </cell>
          <cell r="F830">
            <v>0</v>
          </cell>
          <cell r="G830">
            <v>0</v>
          </cell>
          <cell r="H830">
            <v>0</v>
          </cell>
          <cell r="I830">
            <v>0</v>
          </cell>
          <cell r="J830">
            <v>0</v>
          </cell>
        </row>
        <row r="831">
          <cell r="A831">
            <v>0</v>
          </cell>
          <cell r="B831">
            <v>0</v>
          </cell>
          <cell r="C831">
            <v>0</v>
          </cell>
          <cell r="D831">
            <v>0</v>
          </cell>
          <cell r="E831">
            <v>0</v>
          </cell>
          <cell r="F831">
            <v>0</v>
          </cell>
          <cell r="G831">
            <v>0</v>
          </cell>
          <cell r="H831">
            <v>0</v>
          </cell>
          <cell r="I831">
            <v>0</v>
          </cell>
          <cell r="J831">
            <v>0</v>
          </cell>
        </row>
        <row r="832">
          <cell r="A832">
            <v>0</v>
          </cell>
          <cell r="B832">
            <v>0</v>
          </cell>
          <cell r="C832">
            <v>0</v>
          </cell>
          <cell r="D832" t="str">
            <v>SUBTOTAL</v>
          </cell>
          <cell r="E832">
            <v>0</v>
          </cell>
          <cell r="F832">
            <v>0</v>
          </cell>
          <cell r="G832">
            <v>0</v>
          </cell>
          <cell r="H832">
            <v>0</v>
          </cell>
          <cell r="I832">
            <v>0</v>
          </cell>
          <cell r="J832">
            <v>850000</v>
          </cell>
        </row>
        <row r="833">
          <cell r="A833">
            <v>0</v>
          </cell>
          <cell r="B833">
            <v>0</v>
          </cell>
          <cell r="C833">
            <v>0</v>
          </cell>
          <cell r="D833" t="str">
            <v>MANO DE OBRA</v>
          </cell>
          <cell r="E833">
            <v>0</v>
          </cell>
          <cell r="F833">
            <v>0</v>
          </cell>
          <cell r="G833">
            <v>0</v>
          </cell>
          <cell r="H833">
            <v>0</v>
          </cell>
          <cell r="I833">
            <v>0</v>
          </cell>
          <cell r="J833">
            <v>0</v>
          </cell>
        </row>
        <row r="834">
          <cell r="A834">
            <v>0</v>
          </cell>
          <cell r="B834">
            <v>0</v>
          </cell>
          <cell r="C834">
            <v>0</v>
          </cell>
          <cell r="D834" t="str">
            <v>DESCRIPCION</v>
          </cell>
          <cell r="E834">
            <v>0</v>
          </cell>
          <cell r="F834" t="str">
            <v>UND</v>
          </cell>
          <cell r="G834" t="str">
            <v>Vr. Unitario</v>
          </cell>
          <cell r="H834" t="str">
            <v>Redndim.</v>
          </cell>
          <cell r="I834" t="str">
            <v>Vr Total</v>
          </cell>
          <cell r="J834">
            <v>0</v>
          </cell>
        </row>
        <row r="835">
          <cell r="A835" t="str">
            <v xml:space="preserve">1OF1AY       </v>
          </cell>
          <cell r="B835" t="str">
            <v>Mano de obra</v>
          </cell>
          <cell r="C835">
            <v>0</v>
          </cell>
          <cell r="D835" t="str">
            <v>MANO DE OBRA ALBAÑILERIA (1 OFICIAL - 1 AYUDANTE)</v>
          </cell>
          <cell r="E835">
            <v>0</v>
          </cell>
          <cell r="F835" t="str">
            <v>HR</v>
          </cell>
          <cell r="G835">
            <v>16784</v>
          </cell>
          <cell r="H835">
            <v>6</v>
          </cell>
          <cell r="I835">
            <v>100704</v>
          </cell>
          <cell r="J835">
            <v>0</v>
          </cell>
        </row>
        <row r="836">
          <cell r="A836">
            <v>0</v>
          </cell>
          <cell r="B836">
            <v>0</v>
          </cell>
          <cell r="C836">
            <v>0</v>
          </cell>
          <cell r="D836">
            <v>0</v>
          </cell>
          <cell r="E836">
            <v>0</v>
          </cell>
          <cell r="F836">
            <v>0</v>
          </cell>
          <cell r="G836">
            <v>0</v>
          </cell>
          <cell r="H836">
            <v>0</v>
          </cell>
          <cell r="I836">
            <v>0</v>
          </cell>
          <cell r="J836">
            <v>0</v>
          </cell>
        </row>
        <row r="837">
          <cell r="A837">
            <v>0</v>
          </cell>
          <cell r="B837">
            <v>0</v>
          </cell>
          <cell r="C837">
            <v>0</v>
          </cell>
          <cell r="D837">
            <v>0</v>
          </cell>
          <cell r="E837">
            <v>0</v>
          </cell>
          <cell r="F837">
            <v>0</v>
          </cell>
          <cell r="G837">
            <v>0</v>
          </cell>
          <cell r="H837">
            <v>0</v>
          </cell>
          <cell r="I837">
            <v>0</v>
          </cell>
          <cell r="J837">
            <v>0</v>
          </cell>
        </row>
        <row r="838">
          <cell r="A838">
            <v>0</v>
          </cell>
          <cell r="B838">
            <v>0</v>
          </cell>
          <cell r="C838">
            <v>0</v>
          </cell>
          <cell r="D838">
            <v>0</v>
          </cell>
          <cell r="E838">
            <v>0</v>
          </cell>
          <cell r="F838">
            <v>0</v>
          </cell>
          <cell r="G838">
            <v>0</v>
          </cell>
          <cell r="H838">
            <v>0</v>
          </cell>
          <cell r="I838">
            <v>0</v>
          </cell>
          <cell r="J838">
            <v>0</v>
          </cell>
        </row>
        <row r="839">
          <cell r="A839">
            <v>0</v>
          </cell>
          <cell r="B839">
            <v>0</v>
          </cell>
          <cell r="C839">
            <v>0</v>
          </cell>
          <cell r="D839" t="str">
            <v>SUBTOTAL</v>
          </cell>
          <cell r="E839">
            <v>0</v>
          </cell>
          <cell r="F839">
            <v>0</v>
          </cell>
          <cell r="G839">
            <v>0</v>
          </cell>
          <cell r="H839">
            <v>0</v>
          </cell>
          <cell r="I839">
            <v>0</v>
          </cell>
          <cell r="J839">
            <v>100704</v>
          </cell>
        </row>
        <row r="840">
          <cell r="A840">
            <v>0</v>
          </cell>
          <cell r="B840">
            <v>0</v>
          </cell>
          <cell r="C840">
            <v>0</v>
          </cell>
          <cell r="D840" t="str">
            <v>TRANSPORTE</v>
          </cell>
          <cell r="E840">
            <v>0</v>
          </cell>
          <cell r="F840">
            <v>0</v>
          </cell>
          <cell r="G840">
            <v>0</v>
          </cell>
          <cell r="H840">
            <v>0</v>
          </cell>
          <cell r="I840">
            <v>0</v>
          </cell>
          <cell r="J840">
            <v>0</v>
          </cell>
        </row>
        <row r="841">
          <cell r="A841">
            <v>0</v>
          </cell>
          <cell r="B841">
            <v>0</v>
          </cell>
          <cell r="C841">
            <v>0</v>
          </cell>
          <cell r="D841" t="str">
            <v>DESCRIPCION</v>
          </cell>
          <cell r="E841">
            <v>0</v>
          </cell>
          <cell r="F841" t="str">
            <v>UND</v>
          </cell>
          <cell r="G841" t="str">
            <v>Vr. Unitario</v>
          </cell>
          <cell r="H841" t="str">
            <v>Redndim.</v>
          </cell>
          <cell r="I841" t="str">
            <v>Vr Total</v>
          </cell>
          <cell r="J841">
            <v>0</v>
          </cell>
        </row>
        <row r="842">
          <cell r="A842">
            <v>0</v>
          </cell>
          <cell r="B842">
            <v>0</v>
          </cell>
          <cell r="C842">
            <v>0</v>
          </cell>
          <cell r="D842">
            <v>0</v>
          </cell>
          <cell r="E842">
            <v>0</v>
          </cell>
          <cell r="F842">
            <v>0</v>
          </cell>
          <cell r="G842">
            <v>0</v>
          </cell>
          <cell r="H842">
            <v>0</v>
          </cell>
          <cell r="I842">
            <v>0</v>
          </cell>
          <cell r="J842">
            <v>0</v>
          </cell>
        </row>
        <row r="843">
          <cell r="A843">
            <v>0</v>
          </cell>
          <cell r="B843">
            <v>0</v>
          </cell>
          <cell r="C843">
            <v>0</v>
          </cell>
          <cell r="D843">
            <v>0</v>
          </cell>
          <cell r="E843">
            <v>0</v>
          </cell>
          <cell r="F843">
            <v>0</v>
          </cell>
          <cell r="G843">
            <v>0</v>
          </cell>
          <cell r="H843">
            <v>0</v>
          </cell>
          <cell r="I843">
            <v>0</v>
          </cell>
          <cell r="J843">
            <v>0</v>
          </cell>
        </row>
        <row r="844">
          <cell r="A844">
            <v>0</v>
          </cell>
          <cell r="B844">
            <v>0</v>
          </cell>
          <cell r="C844">
            <v>0</v>
          </cell>
          <cell r="D844">
            <v>0</v>
          </cell>
          <cell r="E844">
            <v>0</v>
          </cell>
          <cell r="F844">
            <v>0</v>
          </cell>
          <cell r="G844">
            <v>0</v>
          </cell>
          <cell r="H844">
            <v>0</v>
          </cell>
          <cell r="I844">
            <v>0</v>
          </cell>
          <cell r="J844">
            <v>0</v>
          </cell>
        </row>
        <row r="845">
          <cell r="A845">
            <v>0</v>
          </cell>
          <cell r="B845">
            <v>0</v>
          </cell>
          <cell r="C845">
            <v>0</v>
          </cell>
          <cell r="D845">
            <v>0</v>
          </cell>
          <cell r="E845">
            <v>0</v>
          </cell>
          <cell r="F845">
            <v>0</v>
          </cell>
          <cell r="G845">
            <v>0</v>
          </cell>
          <cell r="H845">
            <v>0</v>
          </cell>
          <cell r="I845">
            <v>0</v>
          </cell>
          <cell r="J845">
            <v>0</v>
          </cell>
        </row>
        <row r="846">
          <cell r="A846">
            <v>0</v>
          </cell>
          <cell r="B846">
            <v>0</v>
          </cell>
          <cell r="C846">
            <v>0</v>
          </cell>
          <cell r="D846" t="str">
            <v>SUBTOTAL</v>
          </cell>
          <cell r="E846">
            <v>0</v>
          </cell>
          <cell r="F846">
            <v>0</v>
          </cell>
          <cell r="G846">
            <v>0</v>
          </cell>
          <cell r="H846">
            <v>0</v>
          </cell>
          <cell r="I846">
            <v>0</v>
          </cell>
          <cell r="J846">
            <v>0</v>
          </cell>
        </row>
        <row r="847">
          <cell r="A847">
            <v>0</v>
          </cell>
          <cell r="B847">
            <v>0</v>
          </cell>
          <cell r="C847">
            <v>0</v>
          </cell>
          <cell r="D847">
            <v>0</v>
          </cell>
          <cell r="E847">
            <v>0</v>
          </cell>
          <cell r="F847">
            <v>0</v>
          </cell>
          <cell r="G847">
            <v>0</v>
          </cell>
          <cell r="H847">
            <v>0</v>
          </cell>
          <cell r="I847">
            <v>0</v>
          </cell>
          <cell r="J847">
            <v>0</v>
          </cell>
        </row>
        <row r="848">
          <cell r="A848" t="str">
            <v>1.7.3</v>
          </cell>
          <cell r="B848">
            <v>0</v>
          </cell>
          <cell r="C848">
            <v>0</v>
          </cell>
          <cell r="D848" t="str">
            <v>TOTAL COSTO UNITARIO</v>
          </cell>
          <cell r="E848">
            <v>0</v>
          </cell>
          <cell r="F848">
            <v>0</v>
          </cell>
          <cell r="G848">
            <v>0</v>
          </cell>
          <cell r="H848">
            <v>0</v>
          </cell>
          <cell r="I848">
            <v>0</v>
          </cell>
          <cell r="J848">
            <v>959304</v>
          </cell>
        </row>
        <row r="849">
          <cell r="A849">
            <v>0</v>
          </cell>
          <cell r="B849">
            <v>0</v>
          </cell>
          <cell r="C849">
            <v>0</v>
          </cell>
          <cell r="E849">
            <v>0</v>
          </cell>
          <cell r="F849">
            <v>0</v>
          </cell>
          <cell r="H849">
            <v>0</v>
          </cell>
          <cell r="I849">
            <v>0</v>
          </cell>
        </row>
        <row r="850">
          <cell r="A850">
            <v>0</v>
          </cell>
          <cell r="B850">
            <v>0</v>
          </cell>
          <cell r="C850">
            <v>0</v>
          </cell>
          <cell r="D850">
            <v>0</v>
          </cell>
          <cell r="E850">
            <v>0</v>
          </cell>
          <cell r="F850">
            <v>0</v>
          </cell>
          <cell r="G850">
            <v>0</v>
          </cell>
          <cell r="H850">
            <v>0</v>
          </cell>
          <cell r="I850">
            <v>0</v>
          </cell>
        </row>
        <row r="851">
          <cell r="A851">
            <v>0</v>
          </cell>
          <cell r="B851">
            <v>0</v>
          </cell>
          <cell r="C851">
            <v>0</v>
          </cell>
          <cell r="D851">
            <v>0</v>
          </cell>
          <cell r="E851" t="str">
            <v>ADECUACION DE LAS INSTALACIONES DE LA INSTITUCION EDUCATIVA JESUS MARIA AGUIRRE CHARRY 
DEL MUNICIPIO DE AIPE, HUILA</v>
          </cell>
          <cell r="F851">
            <v>0</v>
          </cell>
          <cell r="G851">
            <v>0</v>
          </cell>
          <cell r="H851">
            <v>0</v>
          </cell>
          <cell r="I851">
            <v>0</v>
          </cell>
          <cell r="J851">
            <v>0</v>
          </cell>
        </row>
        <row r="852">
          <cell r="A852">
            <v>0</v>
          </cell>
          <cell r="B852">
            <v>0</v>
          </cell>
          <cell r="C852">
            <v>0</v>
          </cell>
          <cell r="D852">
            <v>0</v>
          </cell>
          <cell r="E852" t="str">
            <v>ANÁLISIS DE PRECIOS UNITARIOS      A.P.U.</v>
          </cell>
          <cell r="F852">
            <v>0</v>
          </cell>
          <cell r="G852">
            <v>0</v>
          </cell>
          <cell r="H852">
            <v>0</v>
          </cell>
          <cell r="I852">
            <v>0</v>
          </cell>
          <cell r="J852">
            <v>0</v>
          </cell>
        </row>
        <row r="853">
          <cell r="A853">
            <v>0</v>
          </cell>
          <cell r="B853">
            <v>0</v>
          </cell>
          <cell r="C853">
            <v>0</v>
          </cell>
          <cell r="D853">
            <v>0</v>
          </cell>
          <cell r="E853">
            <v>0</v>
          </cell>
          <cell r="F853">
            <v>0</v>
          </cell>
          <cell r="G853">
            <v>0</v>
          </cell>
          <cell r="H853">
            <v>0</v>
          </cell>
          <cell r="I853">
            <v>0</v>
          </cell>
          <cell r="J853">
            <v>0</v>
          </cell>
        </row>
        <row r="854">
          <cell r="A854">
            <v>0</v>
          </cell>
          <cell r="B854">
            <v>0</v>
          </cell>
          <cell r="C854">
            <v>0</v>
          </cell>
          <cell r="D854">
            <v>0</v>
          </cell>
          <cell r="E854">
            <v>0</v>
          </cell>
          <cell r="F854">
            <v>0</v>
          </cell>
          <cell r="G854">
            <v>0</v>
          </cell>
          <cell r="H854">
            <v>0</v>
          </cell>
          <cell r="I854">
            <v>0</v>
          </cell>
          <cell r="J854">
            <v>0</v>
          </cell>
        </row>
        <row r="855">
          <cell r="A855">
            <v>0</v>
          </cell>
          <cell r="B855">
            <v>0</v>
          </cell>
          <cell r="C855">
            <v>0</v>
          </cell>
          <cell r="D855" t="str">
            <v>CAPITULO</v>
          </cell>
          <cell r="E855" t="str">
            <v>ITEM</v>
          </cell>
          <cell r="F855" t="str">
            <v>DESCRIPCION</v>
          </cell>
          <cell r="G855">
            <v>0</v>
          </cell>
          <cell r="H855">
            <v>0</v>
          </cell>
          <cell r="I855">
            <v>0</v>
          </cell>
          <cell r="J855" t="str">
            <v>UNIDAD</v>
          </cell>
        </row>
        <row r="856">
          <cell r="B856" t="str">
            <v>Partida</v>
          </cell>
          <cell r="C856">
            <v>0</v>
          </cell>
          <cell r="D856" t="str">
            <v>1.7</v>
          </cell>
          <cell r="E856" t="str">
            <v>1.7.4</v>
          </cell>
          <cell r="F856" t="str">
            <v>SUMINISTRO E INSTALACION DE POLO A TIERRA PARA TABLERO DE CIRCUITOS</v>
          </cell>
          <cell r="G856">
            <v>0</v>
          </cell>
          <cell r="H856">
            <v>0</v>
          </cell>
          <cell r="I856">
            <v>0</v>
          </cell>
          <cell r="J856" t="str">
            <v>UND</v>
          </cell>
        </row>
        <row r="857">
          <cell r="A857">
            <v>0</v>
          </cell>
          <cell r="B857">
            <v>0</v>
          </cell>
          <cell r="C857">
            <v>0</v>
          </cell>
          <cell r="D857" t="str">
            <v>MAQUINARIA, HERRAMIENTA Y EQUIPO PUESTO EN OBRA</v>
          </cell>
          <cell r="E857">
            <v>0</v>
          </cell>
          <cell r="F857">
            <v>0</v>
          </cell>
          <cell r="G857">
            <v>0</v>
          </cell>
          <cell r="H857">
            <v>0</v>
          </cell>
          <cell r="I857">
            <v>0</v>
          </cell>
          <cell r="J857">
            <v>0</v>
          </cell>
        </row>
        <row r="858">
          <cell r="A858">
            <v>0</v>
          </cell>
          <cell r="B858">
            <v>0</v>
          </cell>
          <cell r="C858">
            <v>0</v>
          </cell>
          <cell r="D858" t="str">
            <v>DESCRIPCION</v>
          </cell>
          <cell r="E858">
            <v>0</v>
          </cell>
          <cell r="F858" t="str">
            <v>UND</v>
          </cell>
          <cell r="G858" t="str">
            <v>Vr. Unitario</v>
          </cell>
          <cell r="H858" t="str">
            <v>Redndim.</v>
          </cell>
          <cell r="I858" t="str">
            <v>Vr Total</v>
          </cell>
          <cell r="J858">
            <v>0</v>
          </cell>
        </row>
        <row r="859">
          <cell r="A859" t="str">
            <v xml:space="preserve">HM           </v>
          </cell>
          <cell r="B859" t="str">
            <v>Maquinaria</v>
          </cell>
          <cell r="C859">
            <v>0</v>
          </cell>
          <cell r="D859" t="str">
            <v>HERRAMIENTA MENOR</v>
          </cell>
          <cell r="E859">
            <v>0</v>
          </cell>
          <cell r="F859" t="str">
            <v>GL</v>
          </cell>
          <cell r="G859">
            <v>1300</v>
          </cell>
          <cell r="H859">
            <v>1</v>
          </cell>
          <cell r="I859">
            <v>1300</v>
          </cell>
          <cell r="J859">
            <v>0</v>
          </cell>
        </row>
        <row r="860">
          <cell r="A860">
            <v>0</v>
          </cell>
          <cell r="B860">
            <v>0</v>
          </cell>
          <cell r="C860">
            <v>0</v>
          </cell>
          <cell r="D860">
            <v>0</v>
          </cell>
          <cell r="E860">
            <v>0</v>
          </cell>
          <cell r="F860">
            <v>0</v>
          </cell>
          <cell r="G860">
            <v>0</v>
          </cell>
          <cell r="H860">
            <v>0</v>
          </cell>
          <cell r="I860">
            <v>0</v>
          </cell>
          <cell r="J860">
            <v>0</v>
          </cell>
        </row>
        <row r="861">
          <cell r="A861">
            <v>0</v>
          </cell>
          <cell r="B861">
            <v>0</v>
          </cell>
          <cell r="C861">
            <v>0</v>
          </cell>
          <cell r="D861">
            <v>0</v>
          </cell>
          <cell r="E861">
            <v>0</v>
          </cell>
          <cell r="F861">
            <v>0</v>
          </cell>
          <cell r="G861">
            <v>0</v>
          </cell>
          <cell r="H861">
            <v>0</v>
          </cell>
          <cell r="I861">
            <v>0</v>
          </cell>
          <cell r="J861">
            <v>0</v>
          </cell>
        </row>
        <row r="862">
          <cell r="A862">
            <v>0</v>
          </cell>
          <cell r="B862">
            <v>0</v>
          </cell>
          <cell r="C862">
            <v>0</v>
          </cell>
          <cell r="D862">
            <v>0</v>
          </cell>
          <cell r="E862">
            <v>0</v>
          </cell>
          <cell r="F862">
            <v>0</v>
          </cell>
          <cell r="G862">
            <v>0</v>
          </cell>
          <cell r="H862">
            <v>0</v>
          </cell>
          <cell r="I862">
            <v>0</v>
          </cell>
          <cell r="J862">
            <v>0</v>
          </cell>
        </row>
        <row r="863">
          <cell r="A863">
            <v>0</v>
          </cell>
          <cell r="B863">
            <v>0</v>
          </cell>
          <cell r="C863">
            <v>0</v>
          </cell>
          <cell r="D863" t="str">
            <v>SUBTOTAL</v>
          </cell>
          <cell r="E863">
            <v>0</v>
          </cell>
          <cell r="F863">
            <v>0</v>
          </cell>
          <cell r="G863">
            <v>0</v>
          </cell>
          <cell r="H863">
            <v>0</v>
          </cell>
          <cell r="I863">
            <v>0</v>
          </cell>
          <cell r="J863">
            <v>1300</v>
          </cell>
        </row>
        <row r="864">
          <cell r="A864">
            <v>0</v>
          </cell>
          <cell r="B864">
            <v>0</v>
          </cell>
          <cell r="C864">
            <v>0</v>
          </cell>
          <cell r="D864" t="str">
            <v>MATERIALES</v>
          </cell>
          <cell r="E864">
            <v>0</v>
          </cell>
          <cell r="F864">
            <v>0</v>
          </cell>
          <cell r="G864">
            <v>0</v>
          </cell>
          <cell r="H864">
            <v>0</v>
          </cell>
          <cell r="I864">
            <v>0</v>
          </cell>
          <cell r="J864">
            <v>0</v>
          </cell>
        </row>
        <row r="865">
          <cell r="A865">
            <v>0</v>
          </cell>
          <cell r="B865">
            <v>0</v>
          </cell>
          <cell r="C865">
            <v>0</v>
          </cell>
          <cell r="D865" t="str">
            <v>DESCRIPCION</v>
          </cell>
          <cell r="E865">
            <v>0</v>
          </cell>
          <cell r="F865" t="str">
            <v>UND</v>
          </cell>
          <cell r="G865" t="str">
            <v>Vr. Unitario</v>
          </cell>
          <cell r="H865" t="str">
            <v>Redndim.</v>
          </cell>
          <cell r="I865" t="str">
            <v>Vr Total</v>
          </cell>
          <cell r="J865">
            <v>0</v>
          </cell>
        </row>
        <row r="866">
          <cell r="A866" t="str">
            <v xml:space="preserve">FAVIGEL      </v>
          </cell>
          <cell r="B866" t="str">
            <v>Material</v>
          </cell>
          <cell r="C866">
            <v>0</v>
          </cell>
          <cell r="D866" t="str">
            <v>COMPONENTE FAVIGEL 25 KG</v>
          </cell>
          <cell r="E866">
            <v>0</v>
          </cell>
          <cell r="F866" t="str">
            <v>UND</v>
          </cell>
          <cell r="G866">
            <v>220000</v>
          </cell>
          <cell r="H866">
            <v>0.72</v>
          </cell>
          <cell r="I866">
            <v>158400</v>
          </cell>
          <cell r="J866">
            <v>0</v>
          </cell>
        </row>
        <row r="867">
          <cell r="A867" t="str">
            <v xml:space="preserve">VARILLA5-8   </v>
          </cell>
          <cell r="B867" t="str">
            <v>Material</v>
          </cell>
          <cell r="C867">
            <v>0</v>
          </cell>
          <cell r="D867" t="str">
            <v>VARILLA COBRE 5/8" X 2.40 ML</v>
          </cell>
          <cell r="E867">
            <v>0</v>
          </cell>
          <cell r="F867" t="str">
            <v>UND</v>
          </cell>
          <cell r="G867">
            <v>170000</v>
          </cell>
          <cell r="H867">
            <v>1</v>
          </cell>
          <cell r="I867">
            <v>170000</v>
          </cell>
          <cell r="J867">
            <v>0</v>
          </cell>
        </row>
        <row r="868">
          <cell r="A868">
            <v>0</v>
          </cell>
          <cell r="B868">
            <v>0</v>
          </cell>
          <cell r="C868">
            <v>0</v>
          </cell>
          <cell r="D868">
            <v>0</v>
          </cell>
          <cell r="E868">
            <v>0</v>
          </cell>
          <cell r="F868">
            <v>0</v>
          </cell>
          <cell r="G868">
            <v>0</v>
          </cell>
          <cell r="H868">
            <v>0</v>
          </cell>
          <cell r="I868">
            <v>0</v>
          </cell>
          <cell r="J868">
            <v>0</v>
          </cell>
        </row>
        <row r="869">
          <cell r="A869">
            <v>0</v>
          </cell>
          <cell r="B869">
            <v>0</v>
          </cell>
          <cell r="C869">
            <v>0</v>
          </cell>
          <cell r="D869">
            <v>0</v>
          </cell>
          <cell r="E869">
            <v>0</v>
          </cell>
          <cell r="F869">
            <v>0</v>
          </cell>
          <cell r="G869">
            <v>0</v>
          </cell>
          <cell r="H869">
            <v>0</v>
          </cell>
          <cell r="I869">
            <v>0</v>
          </cell>
          <cell r="J869">
            <v>0</v>
          </cell>
        </row>
        <row r="870">
          <cell r="A870">
            <v>0</v>
          </cell>
          <cell r="B870">
            <v>0</v>
          </cell>
          <cell r="C870">
            <v>0</v>
          </cell>
          <cell r="D870" t="str">
            <v>SUBTOTAL</v>
          </cell>
          <cell r="E870">
            <v>0</v>
          </cell>
          <cell r="F870">
            <v>0</v>
          </cell>
          <cell r="G870">
            <v>0</v>
          </cell>
          <cell r="H870">
            <v>0</v>
          </cell>
          <cell r="I870">
            <v>0</v>
          </cell>
          <cell r="J870">
            <v>328400</v>
          </cell>
        </row>
        <row r="871">
          <cell r="A871">
            <v>0</v>
          </cell>
          <cell r="B871">
            <v>0</v>
          </cell>
          <cell r="C871">
            <v>0</v>
          </cell>
          <cell r="D871" t="str">
            <v>MANO DE OBRA</v>
          </cell>
          <cell r="E871">
            <v>0</v>
          </cell>
          <cell r="F871">
            <v>0</v>
          </cell>
          <cell r="G871">
            <v>0</v>
          </cell>
          <cell r="H871">
            <v>0</v>
          </cell>
          <cell r="I871">
            <v>0</v>
          </cell>
          <cell r="J871">
            <v>0</v>
          </cell>
        </row>
        <row r="872">
          <cell r="A872">
            <v>0</v>
          </cell>
          <cell r="B872">
            <v>0</v>
          </cell>
          <cell r="C872">
            <v>0</v>
          </cell>
          <cell r="D872" t="str">
            <v>DESCRIPCION</v>
          </cell>
          <cell r="E872">
            <v>0</v>
          </cell>
          <cell r="F872" t="str">
            <v>UND</v>
          </cell>
          <cell r="G872" t="str">
            <v>Vr. Unitario</v>
          </cell>
          <cell r="H872" t="str">
            <v>Redndim.</v>
          </cell>
          <cell r="I872" t="str">
            <v>Vr Total</v>
          </cell>
          <cell r="J872">
            <v>0</v>
          </cell>
        </row>
        <row r="873">
          <cell r="A873" t="str">
            <v xml:space="preserve">1OF1AY       </v>
          </cell>
          <cell r="B873" t="str">
            <v>Mano de obra</v>
          </cell>
          <cell r="C873">
            <v>0</v>
          </cell>
          <cell r="D873" t="str">
            <v>MANO DE OBRA ALBAÑILERIA (1 OFICIAL - 1 AYUDANTE)</v>
          </cell>
          <cell r="E873">
            <v>0</v>
          </cell>
          <cell r="F873" t="str">
            <v>HR</v>
          </cell>
          <cell r="G873">
            <v>16784</v>
          </cell>
          <cell r="H873">
            <v>8</v>
          </cell>
          <cell r="I873">
            <v>134272</v>
          </cell>
          <cell r="J873">
            <v>0</v>
          </cell>
        </row>
        <row r="874">
          <cell r="A874">
            <v>0</v>
          </cell>
          <cell r="B874">
            <v>0</v>
          </cell>
          <cell r="C874">
            <v>0</v>
          </cell>
          <cell r="D874">
            <v>0</v>
          </cell>
          <cell r="E874">
            <v>0</v>
          </cell>
          <cell r="F874">
            <v>0</v>
          </cell>
          <cell r="G874">
            <v>0</v>
          </cell>
          <cell r="H874">
            <v>0</v>
          </cell>
          <cell r="I874">
            <v>0</v>
          </cell>
          <cell r="J874">
            <v>0</v>
          </cell>
        </row>
        <row r="875">
          <cell r="A875">
            <v>0</v>
          </cell>
          <cell r="B875">
            <v>0</v>
          </cell>
          <cell r="C875">
            <v>0</v>
          </cell>
          <cell r="D875">
            <v>0</v>
          </cell>
          <cell r="E875">
            <v>0</v>
          </cell>
          <cell r="F875">
            <v>0</v>
          </cell>
          <cell r="G875">
            <v>0</v>
          </cell>
          <cell r="H875">
            <v>0</v>
          </cell>
          <cell r="I875">
            <v>0</v>
          </cell>
          <cell r="J875">
            <v>0</v>
          </cell>
        </row>
        <row r="876">
          <cell r="A876">
            <v>0</v>
          </cell>
          <cell r="B876">
            <v>0</v>
          </cell>
          <cell r="C876">
            <v>0</v>
          </cell>
          <cell r="D876">
            <v>0</v>
          </cell>
          <cell r="E876">
            <v>0</v>
          </cell>
          <cell r="F876">
            <v>0</v>
          </cell>
          <cell r="G876">
            <v>0</v>
          </cell>
          <cell r="H876">
            <v>0</v>
          </cell>
          <cell r="I876">
            <v>0</v>
          </cell>
          <cell r="J876">
            <v>0</v>
          </cell>
        </row>
        <row r="877">
          <cell r="A877">
            <v>0</v>
          </cell>
          <cell r="B877">
            <v>0</v>
          </cell>
          <cell r="C877">
            <v>0</v>
          </cell>
          <cell r="D877" t="str">
            <v>SUBTOTAL</v>
          </cell>
          <cell r="E877">
            <v>0</v>
          </cell>
          <cell r="F877">
            <v>0</v>
          </cell>
          <cell r="G877">
            <v>0</v>
          </cell>
          <cell r="H877">
            <v>0</v>
          </cell>
          <cell r="I877">
            <v>0</v>
          </cell>
          <cell r="J877">
            <v>134272</v>
          </cell>
        </row>
        <row r="878">
          <cell r="A878">
            <v>0</v>
          </cell>
          <cell r="B878">
            <v>0</v>
          </cell>
          <cell r="C878">
            <v>0</v>
          </cell>
          <cell r="D878" t="str">
            <v>TRANSPORTE</v>
          </cell>
          <cell r="E878">
            <v>0</v>
          </cell>
          <cell r="F878">
            <v>0</v>
          </cell>
          <cell r="G878">
            <v>0</v>
          </cell>
          <cell r="H878">
            <v>0</v>
          </cell>
          <cell r="I878">
            <v>0</v>
          </cell>
          <cell r="J878">
            <v>0</v>
          </cell>
        </row>
        <row r="879">
          <cell r="A879">
            <v>0</v>
          </cell>
          <cell r="B879">
            <v>0</v>
          </cell>
          <cell r="C879">
            <v>0</v>
          </cell>
          <cell r="D879" t="str">
            <v>DESCRIPCION</v>
          </cell>
          <cell r="E879">
            <v>0</v>
          </cell>
          <cell r="F879" t="str">
            <v>UND</v>
          </cell>
          <cell r="G879" t="str">
            <v>Vr. Unitario</v>
          </cell>
          <cell r="H879" t="str">
            <v>Redndim.</v>
          </cell>
          <cell r="I879" t="str">
            <v>Vr Total</v>
          </cell>
          <cell r="J879">
            <v>0</v>
          </cell>
        </row>
        <row r="880">
          <cell r="A880">
            <v>0</v>
          </cell>
          <cell r="B880">
            <v>0</v>
          </cell>
          <cell r="C880">
            <v>0</v>
          </cell>
          <cell r="D880">
            <v>0</v>
          </cell>
          <cell r="E880">
            <v>0</v>
          </cell>
          <cell r="F880">
            <v>0</v>
          </cell>
          <cell r="G880">
            <v>0</v>
          </cell>
          <cell r="H880">
            <v>0</v>
          </cell>
          <cell r="I880">
            <v>0</v>
          </cell>
          <cell r="J880">
            <v>0</v>
          </cell>
        </row>
        <row r="881">
          <cell r="A881">
            <v>0</v>
          </cell>
          <cell r="B881">
            <v>0</v>
          </cell>
          <cell r="C881">
            <v>0</v>
          </cell>
          <cell r="D881">
            <v>0</v>
          </cell>
          <cell r="E881">
            <v>0</v>
          </cell>
          <cell r="F881">
            <v>0</v>
          </cell>
          <cell r="G881">
            <v>0</v>
          </cell>
          <cell r="H881">
            <v>0</v>
          </cell>
          <cell r="I881">
            <v>0</v>
          </cell>
          <cell r="J881">
            <v>0</v>
          </cell>
        </row>
        <row r="882">
          <cell r="A882">
            <v>0</v>
          </cell>
          <cell r="B882">
            <v>0</v>
          </cell>
          <cell r="C882">
            <v>0</v>
          </cell>
          <cell r="D882">
            <v>0</v>
          </cell>
          <cell r="E882">
            <v>0</v>
          </cell>
          <cell r="F882">
            <v>0</v>
          </cell>
          <cell r="G882">
            <v>0</v>
          </cell>
          <cell r="H882">
            <v>0</v>
          </cell>
          <cell r="I882">
            <v>0</v>
          </cell>
          <cell r="J882">
            <v>0</v>
          </cell>
        </row>
        <row r="883">
          <cell r="A883">
            <v>0</v>
          </cell>
          <cell r="B883">
            <v>0</v>
          </cell>
          <cell r="C883">
            <v>0</v>
          </cell>
          <cell r="D883">
            <v>0</v>
          </cell>
          <cell r="E883">
            <v>0</v>
          </cell>
          <cell r="F883">
            <v>0</v>
          </cell>
          <cell r="G883">
            <v>0</v>
          </cell>
          <cell r="H883">
            <v>0</v>
          </cell>
          <cell r="I883">
            <v>0</v>
          </cell>
          <cell r="J883">
            <v>0</v>
          </cell>
        </row>
        <row r="884">
          <cell r="A884">
            <v>0</v>
          </cell>
          <cell r="B884">
            <v>0</v>
          </cell>
          <cell r="C884">
            <v>0</v>
          </cell>
          <cell r="D884" t="str">
            <v>SUBTOTAL</v>
          </cell>
          <cell r="E884">
            <v>0</v>
          </cell>
          <cell r="F884">
            <v>0</v>
          </cell>
          <cell r="G884">
            <v>0</v>
          </cell>
          <cell r="H884">
            <v>0</v>
          </cell>
          <cell r="I884">
            <v>0</v>
          </cell>
          <cell r="J884">
            <v>0</v>
          </cell>
        </row>
        <row r="885">
          <cell r="A885">
            <v>0</v>
          </cell>
          <cell r="B885">
            <v>0</v>
          </cell>
          <cell r="C885">
            <v>0</v>
          </cell>
          <cell r="D885">
            <v>0</v>
          </cell>
          <cell r="E885">
            <v>0</v>
          </cell>
          <cell r="F885">
            <v>0</v>
          </cell>
          <cell r="G885">
            <v>0</v>
          </cell>
          <cell r="H885">
            <v>0</v>
          </cell>
          <cell r="I885">
            <v>0</v>
          </cell>
          <cell r="J885">
            <v>0</v>
          </cell>
        </row>
        <row r="886">
          <cell r="A886" t="str">
            <v>1.7.4</v>
          </cell>
          <cell r="B886">
            <v>0</v>
          </cell>
          <cell r="C886">
            <v>0</v>
          </cell>
          <cell r="D886" t="str">
            <v>TOTAL COSTO UNITARIO</v>
          </cell>
          <cell r="E886">
            <v>0</v>
          </cell>
          <cell r="F886">
            <v>0</v>
          </cell>
          <cell r="G886">
            <v>0</v>
          </cell>
          <cell r="H886">
            <v>0</v>
          </cell>
          <cell r="I886">
            <v>0</v>
          </cell>
          <cell r="J886">
            <v>463972</v>
          </cell>
        </row>
        <row r="887">
          <cell r="A887">
            <v>0</v>
          </cell>
          <cell r="B887">
            <v>0</v>
          </cell>
          <cell r="C887">
            <v>0</v>
          </cell>
          <cell r="E887">
            <v>0</v>
          </cell>
          <cell r="F887">
            <v>0</v>
          </cell>
          <cell r="H887">
            <v>0</v>
          </cell>
          <cell r="I887">
            <v>0</v>
          </cell>
        </row>
        <row r="888">
          <cell r="A888">
            <v>0</v>
          </cell>
          <cell r="B888">
            <v>0</v>
          </cell>
          <cell r="C888">
            <v>0</v>
          </cell>
          <cell r="D888">
            <v>0</v>
          </cell>
          <cell r="E888">
            <v>0</v>
          </cell>
          <cell r="F888">
            <v>0</v>
          </cell>
          <cell r="G888">
            <v>0</v>
          </cell>
          <cell r="H888">
            <v>0</v>
          </cell>
          <cell r="I888">
            <v>0</v>
          </cell>
        </row>
        <row r="889">
          <cell r="A889">
            <v>0</v>
          </cell>
          <cell r="B889">
            <v>0</v>
          </cell>
          <cell r="C889">
            <v>0</v>
          </cell>
          <cell r="D889">
            <v>0</v>
          </cell>
          <cell r="E889" t="str">
            <v>ADECUACION DE LAS INSTALACIONES DE LA INSTITUCION EDUCATIVA JESUS MARIA AGUIRRE CHARRY 
DEL MUNICIPIO DE AIPE, HUILA</v>
          </cell>
          <cell r="F889">
            <v>0</v>
          </cell>
          <cell r="G889">
            <v>0</v>
          </cell>
          <cell r="H889">
            <v>0</v>
          </cell>
          <cell r="I889">
            <v>0</v>
          </cell>
          <cell r="J889">
            <v>0</v>
          </cell>
        </row>
        <row r="890">
          <cell r="A890">
            <v>0</v>
          </cell>
          <cell r="B890">
            <v>0</v>
          </cell>
          <cell r="C890">
            <v>0</v>
          </cell>
          <cell r="D890">
            <v>0</v>
          </cell>
          <cell r="E890" t="str">
            <v>ANÁLISIS DE PRECIOS UNITARIOS      A.P.U.</v>
          </cell>
          <cell r="F890">
            <v>0</v>
          </cell>
          <cell r="G890">
            <v>0</v>
          </cell>
          <cell r="H890">
            <v>0</v>
          </cell>
          <cell r="I890">
            <v>0</v>
          </cell>
          <cell r="J890">
            <v>0</v>
          </cell>
        </row>
        <row r="891">
          <cell r="A891">
            <v>0</v>
          </cell>
          <cell r="B891">
            <v>0</v>
          </cell>
          <cell r="C891">
            <v>0</v>
          </cell>
          <cell r="D891">
            <v>0</v>
          </cell>
          <cell r="E891">
            <v>0</v>
          </cell>
          <cell r="F891">
            <v>0</v>
          </cell>
          <cell r="G891">
            <v>0</v>
          </cell>
          <cell r="H891">
            <v>0</v>
          </cell>
          <cell r="I891">
            <v>0</v>
          </cell>
          <cell r="J891">
            <v>0</v>
          </cell>
        </row>
        <row r="892">
          <cell r="A892">
            <v>0</v>
          </cell>
          <cell r="B892">
            <v>0</v>
          </cell>
          <cell r="C892">
            <v>0</v>
          </cell>
          <cell r="D892">
            <v>0</v>
          </cell>
          <cell r="E892">
            <v>0</v>
          </cell>
          <cell r="F892">
            <v>0</v>
          </cell>
          <cell r="G892">
            <v>0</v>
          </cell>
          <cell r="H892">
            <v>0</v>
          </cell>
          <cell r="I892">
            <v>0</v>
          </cell>
          <cell r="J892">
            <v>0</v>
          </cell>
        </row>
        <row r="893">
          <cell r="A893">
            <v>0</v>
          </cell>
          <cell r="B893">
            <v>0</v>
          </cell>
          <cell r="C893">
            <v>0</v>
          </cell>
          <cell r="D893" t="str">
            <v>CAPITULO</v>
          </cell>
          <cell r="E893" t="str">
            <v>ITEM</v>
          </cell>
          <cell r="F893" t="str">
            <v>DESCRIPCION</v>
          </cell>
          <cell r="G893">
            <v>0</v>
          </cell>
          <cell r="H893">
            <v>0</v>
          </cell>
          <cell r="I893">
            <v>0</v>
          </cell>
          <cell r="J893" t="str">
            <v>UNIDAD</v>
          </cell>
        </row>
        <row r="894">
          <cell r="B894" t="str">
            <v>Partida</v>
          </cell>
          <cell r="C894">
            <v>0</v>
          </cell>
          <cell r="D894" t="str">
            <v>1.8</v>
          </cell>
          <cell r="E894" t="str">
            <v>1.8.1</v>
          </cell>
          <cell r="F894" t="str">
            <v>CANAL METALICO SEGUN DISEÑO</v>
          </cell>
          <cell r="G894">
            <v>0</v>
          </cell>
          <cell r="H894">
            <v>0</v>
          </cell>
          <cell r="I894">
            <v>0</v>
          </cell>
          <cell r="J894" t="str">
            <v>M</v>
          </cell>
        </row>
        <row r="895">
          <cell r="A895">
            <v>0</v>
          </cell>
          <cell r="B895">
            <v>0</v>
          </cell>
          <cell r="C895">
            <v>0</v>
          </cell>
          <cell r="D895" t="str">
            <v>MAQUINARIA, HERRAMIENTA Y EQUIPO PUESTO EN OBRA</v>
          </cell>
          <cell r="E895">
            <v>0</v>
          </cell>
          <cell r="F895">
            <v>0</v>
          </cell>
          <cell r="G895">
            <v>0</v>
          </cell>
          <cell r="H895">
            <v>0</v>
          </cell>
          <cell r="I895">
            <v>0</v>
          </cell>
          <cell r="J895">
            <v>0</v>
          </cell>
        </row>
        <row r="896">
          <cell r="A896">
            <v>0</v>
          </cell>
          <cell r="B896">
            <v>0</v>
          </cell>
          <cell r="C896">
            <v>0</v>
          </cell>
          <cell r="D896" t="str">
            <v>DESCRIPCION</v>
          </cell>
          <cell r="E896">
            <v>0</v>
          </cell>
          <cell r="F896" t="str">
            <v>UND</v>
          </cell>
          <cell r="G896" t="str">
            <v>Vr. Unitario</v>
          </cell>
          <cell r="H896" t="str">
            <v>Redndim.</v>
          </cell>
          <cell r="I896" t="str">
            <v>Vr Total</v>
          </cell>
          <cell r="J896">
            <v>0</v>
          </cell>
        </row>
        <row r="897">
          <cell r="A897" t="str">
            <v xml:space="preserve">HM           </v>
          </cell>
          <cell r="B897" t="str">
            <v>Maquinaria</v>
          </cell>
          <cell r="C897">
            <v>0</v>
          </cell>
          <cell r="D897" t="str">
            <v>HERRAMIENTA MENOR</v>
          </cell>
          <cell r="E897">
            <v>0</v>
          </cell>
          <cell r="F897" t="str">
            <v>UND</v>
          </cell>
          <cell r="G897">
            <v>1300</v>
          </cell>
          <cell r="H897">
            <v>0.4</v>
          </cell>
          <cell r="I897">
            <v>520</v>
          </cell>
          <cell r="J897">
            <v>0</v>
          </cell>
        </row>
        <row r="898">
          <cell r="A898" t="str">
            <v xml:space="preserve">ANDAMIO      </v>
          </cell>
          <cell r="B898" t="str">
            <v>Maquinaria</v>
          </cell>
          <cell r="C898">
            <v>0</v>
          </cell>
          <cell r="D898" t="str">
            <v>ANDAMIO INCLUYE TABLON</v>
          </cell>
          <cell r="E898">
            <v>0</v>
          </cell>
          <cell r="F898" t="str">
            <v>DIA</v>
          </cell>
          <cell r="G898">
            <v>3000</v>
          </cell>
          <cell r="H898">
            <v>1</v>
          </cell>
          <cell r="I898">
            <v>3000</v>
          </cell>
          <cell r="J898">
            <v>0</v>
          </cell>
        </row>
        <row r="899">
          <cell r="A899">
            <v>0</v>
          </cell>
          <cell r="B899">
            <v>0</v>
          </cell>
          <cell r="C899">
            <v>0</v>
          </cell>
          <cell r="D899">
            <v>0</v>
          </cell>
          <cell r="E899">
            <v>0</v>
          </cell>
          <cell r="F899">
            <v>0</v>
          </cell>
          <cell r="G899">
            <v>0</v>
          </cell>
          <cell r="H899">
            <v>0</v>
          </cell>
          <cell r="I899">
            <v>0</v>
          </cell>
          <cell r="J899">
            <v>0</v>
          </cell>
        </row>
        <row r="900">
          <cell r="A900">
            <v>0</v>
          </cell>
          <cell r="B900">
            <v>0</v>
          </cell>
          <cell r="C900">
            <v>0</v>
          </cell>
          <cell r="D900">
            <v>0</v>
          </cell>
          <cell r="E900">
            <v>0</v>
          </cell>
          <cell r="F900">
            <v>0</v>
          </cell>
          <cell r="G900">
            <v>0</v>
          </cell>
          <cell r="H900">
            <v>0</v>
          </cell>
          <cell r="I900">
            <v>0</v>
          </cell>
          <cell r="J900">
            <v>0</v>
          </cell>
        </row>
        <row r="901">
          <cell r="A901">
            <v>0</v>
          </cell>
          <cell r="B901">
            <v>0</v>
          </cell>
          <cell r="C901">
            <v>0</v>
          </cell>
          <cell r="D901" t="str">
            <v>SUBTOTAL</v>
          </cell>
          <cell r="E901">
            <v>0</v>
          </cell>
          <cell r="F901">
            <v>0</v>
          </cell>
          <cell r="G901">
            <v>0</v>
          </cell>
          <cell r="H901">
            <v>0</v>
          </cell>
          <cell r="I901">
            <v>0</v>
          </cell>
          <cell r="J901">
            <v>3520</v>
          </cell>
        </row>
        <row r="902">
          <cell r="A902">
            <v>0</v>
          </cell>
          <cell r="B902">
            <v>0</v>
          </cell>
          <cell r="C902">
            <v>0</v>
          </cell>
          <cell r="D902" t="str">
            <v>MATERIALES</v>
          </cell>
          <cell r="E902">
            <v>0</v>
          </cell>
          <cell r="F902">
            <v>0</v>
          </cell>
          <cell r="G902">
            <v>0</v>
          </cell>
          <cell r="H902">
            <v>0</v>
          </cell>
          <cell r="I902">
            <v>0</v>
          </cell>
          <cell r="J902">
            <v>0</v>
          </cell>
        </row>
        <row r="903">
          <cell r="A903">
            <v>0</v>
          </cell>
          <cell r="B903">
            <v>0</v>
          </cell>
          <cell r="C903">
            <v>0</v>
          </cell>
          <cell r="D903" t="str">
            <v>DESCRIPCION</v>
          </cell>
          <cell r="E903">
            <v>0</v>
          </cell>
          <cell r="F903" t="str">
            <v>UND</v>
          </cell>
          <cell r="G903" t="str">
            <v>Vr. Unitario</v>
          </cell>
          <cell r="H903" t="str">
            <v>Redndim.</v>
          </cell>
          <cell r="I903" t="str">
            <v>Vr Total</v>
          </cell>
          <cell r="J903">
            <v>0</v>
          </cell>
        </row>
        <row r="904">
          <cell r="A904" t="str">
            <v xml:space="preserve">LAMGALCAL20  </v>
          </cell>
          <cell r="B904" t="str">
            <v>Material</v>
          </cell>
          <cell r="C904">
            <v>0</v>
          </cell>
          <cell r="D904" t="str">
            <v>LAMINA GALVANIZADA CAL 20 2X1</v>
          </cell>
          <cell r="E904">
            <v>0</v>
          </cell>
          <cell r="F904" t="str">
            <v>UN</v>
          </cell>
          <cell r="G904">
            <v>55900</v>
          </cell>
          <cell r="H904">
            <v>0.5</v>
          </cell>
          <cell r="I904">
            <v>27950</v>
          </cell>
          <cell r="J904">
            <v>0</v>
          </cell>
        </row>
        <row r="905">
          <cell r="A905" t="str">
            <v xml:space="preserve">LIJA         </v>
          </cell>
          <cell r="B905" t="str">
            <v>Material</v>
          </cell>
          <cell r="C905">
            <v>0</v>
          </cell>
          <cell r="D905" t="str">
            <v>LIJA DE AGUA 140</v>
          </cell>
          <cell r="E905">
            <v>0</v>
          </cell>
          <cell r="F905" t="str">
            <v>PL</v>
          </cell>
          <cell r="G905">
            <v>1100</v>
          </cell>
          <cell r="H905">
            <v>0.2</v>
          </cell>
          <cell r="I905">
            <v>220</v>
          </cell>
          <cell r="J905">
            <v>0</v>
          </cell>
        </row>
        <row r="906">
          <cell r="A906" t="str">
            <v xml:space="preserve">THINER       </v>
          </cell>
          <cell r="B906" t="str">
            <v>Material</v>
          </cell>
          <cell r="C906">
            <v>0</v>
          </cell>
          <cell r="D906" t="str">
            <v>THINNER</v>
          </cell>
          <cell r="E906">
            <v>0</v>
          </cell>
          <cell r="F906" t="str">
            <v>GLN</v>
          </cell>
          <cell r="G906">
            <v>15000</v>
          </cell>
          <cell r="H906">
            <v>0.05</v>
          </cell>
          <cell r="I906">
            <v>750</v>
          </cell>
          <cell r="J906">
            <v>0</v>
          </cell>
        </row>
        <row r="907">
          <cell r="A907" t="str">
            <v xml:space="preserve">ESMALTEEXT   </v>
          </cell>
          <cell r="B907" t="str">
            <v>Material</v>
          </cell>
          <cell r="C907">
            <v>0</v>
          </cell>
          <cell r="D907" t="str">
            <v>ESMALTE PARA EXTERIORES</v>
          </cell>
          <cell r="E907">
            <v>0</v>
          </cell>
          <cell r="F907" t="str">
            <v>GLN</v>
          </cell>
          <cell r="G907">
            <v>70000</v>
          </cell>
          <cell r="H907">
            <v>0.05</v>
          </cell>
          <cell r="I907">
            <v>3500</v>
          </cell>
          <cell r="J907">
            <v>0</v>
          </cell>
        </row>
        <row r="908">
          <cell r="A908" t="str">
            <v xml:space="preserve">SOLESTAÑO    </v>
          </cell>
          <cell r="B908" t="str">
            <v>Material</v>
          </cell>
          <cell r="C908">
            <v>0</v>
          </cell>
          <cell r="D908" t="str">
            <v>SOLDADURA DE ESTAÑO</v>
          </cell>
          <cell r="E908">
            <v>0</v>
          </cell>
          <cell r="F908" t="str">
            <v>KG</v>
          </cell>
          <cell r="G908">
            <v>11500</v>
          </cell>
          <cell r="H908">
            <v>0.6</v>
          </cell>
          <cell r="I908">
            <v>6900</v>
          </cell>
          <cell r="J908">
            <v>0</v>
          </cell>
        </row>
        <row r="909">
          <cell r="A909" t="str">
            <v xml:space="preserve">PLAT1-8      </v>
          </cell>
          <cell r="B909" t="str">
            <v>Material</v>
          </cell>
          <cell r="C909">
            <v>0</v>
          </cell>
          <cell r="D909" t="str">
            <v>PLATINA 1"X1/8"X6M</v>
          </cell>
          <cell r="E909">
            <v>0</v>
          </cell>
          <cell r="F909" t="str">
            <v>UND</v>
          </cell>
          <cell r="G909">
            <v>11000</v>
          </cell>
          <cell r="H909">
            <v>0.23</v>
          </cell>
          <cell r="I909">
            <v>2530</v>
          </cell>
          <cell r="J909">
            <v>0</v>
          </cell>
        </row>
        <row r="910">
          <cell r="A910" t="str">
            <v xml:space="preserve">WASHPRIMER   </v>
          </cell>
          <cell r="B910" t="str">
            <v>Material</v>
          </cell>
          <cell r="C910">
            <v>0</v>
          </cell>
          <cell r="D910" t="str">
            <v>WASH PRIMER A PINTURA</v>
          </cell>
          <cell r="E910">
            <v>0</v>
          </cell>
          <cell r="F910" t="str">
            <v>LT</v>
          </cell>
          <cell r="G910">
            <v>20698</v>
          </cell>
          <cell r="H910">
            <v>0.1</v>
          </cell>
          <cell r="I910">
            <v>2070</v>
          </cell>
          <cell r="J910">
            <v>0</v>
          </cell>
        </row>
        <row r="911">
          <cell r="A911" t="str">
            <v xml:space="preserve">WASHPRIMERB  </v>
          </cell>
          <cell r="B911" t="str">
            <v>Material</v>
          </cell>
          <cell r="C911">
            <v>0</v>
          </cell>
          <cell r="D911" t="str">
            <v>WASH PRIMER B CATALIZADOR</v>
          </cell>
          <cell r="E911">
            <v>0</v>
          </cell>
          <cell r="F911" t="str">
            <v>LT</v>
          </cell>
          <cell r="G911">
            <v>12482</v>
          </cell>
          <cell r="H911">
            <v>0.1</v>
          </cell>
          <cell r="I911">
            <v>1248</v>
          </cell>
          <cell r="J911">
            <v>0</v>
          </cell>
        </row>
        <row r="912">
          <cell r="A912">
            <v>0</v>
          </cell>
          <cell r="B912">
            <v>0</v>
          </cell>
          <cell r="C912">
            <v>0</v>
          </cell>
          <cell r="D912" t="str">
            <v>SUBTOTAL</v>
          </cell>
          <cell r="E912">
            <v>0</v>
          </cell>
          <cell r="F912">
            <v>0</v>
          </cell>
          <cell r="G912">
            <v>0</v>
          </cell>
          <cell r="H912">
            <v>0</v>
          </cell>
          <cell r="I912">
            <v>0</v>
          </cell>
          <cell r="J912">
            <v>45168</v>
          </cell>
        </row>
        <row r="913">
          <cell r="A913">
            <v>0</v>
          </cell>
          <cell r="B913">
            <v>0</v>
          </cell>
          <cell r="C913">
            <v>0</v>
          </cell>
          <cell r="D913" t="str">
            <v>MANO DE OBRA</v>
          </cell>
          <cell r="E913">
            <v>0</v>
          </cell>
          <cell r="F913">
            <v>0</v>
          </cell>
          <cell r="G913">
            <v>0</v>
          </cell>
          <cell r="H913">
            <v>0</v>
          </cell>
          <cell r="I913">
            <v>0</v>
          </cell>
          <cell r="J913">
            <v>0</v>
          </cell>
        </row>
        <row r="914">
          <cell r="A914">
            <v>0</v>
          </cell>
          <cell r="B914">
            <v>0</v>
          </cell>
          <cell r="C914">
            <v>0</v>
          </cell>
          <cell r="D914" t="str">
            <v>DESCRIPCION</v>
          </cell>
          <cell r="E914">
            <v>0</v>
          </cell>
          <cell r="F914" t="str">
            <v>UND</v>
          </cell>
          <cell r="G914" t="str">
            <v>Vr. Unitario</v>
          </cell>
          <cell r="H914" t="str">
            <v>Redndim.</v>
          </cell>
          <cell r="I914" t="str">
            <v>Vr Total</v>
          </cell>
          <cell r="J914">
            <v>0</v>
          </cell>
        </row>
        <row r="915">
          <cell r="A915" t="str">
            <v xml:space="preserve">2AY          </v>
          </cell>
          <cell r="B915" t="str">
            <v>Mano de obra</v>
          </cell>
          <cell r="C915">
            <v>0</v>
          </cell>
          <cell r="D915" t="str">
            <v>MANO DE OBRA ALBAÑILERIA (2 AYUDANTES)</v>
          </cell>
          <cell r="E915">
            <v>0</v>
          </cell>
          <cell r="F915" t="str">
            <v>HR</v>
          </cell>
          <cell r="G915">
            <v>12128</v>
          </cell>
          <cell r="H915">
            <v>0.3</v>
          </cell>
          <cell r="I915">
            <v>3638</v>
          </cell>
          <cell r="J915">
            <v>0</v>
          </cell>
        </row>
        <row r="916">
          <cell r="A916" t="str">
            <v>1OF1AYMETALIC</v>
          </cell>
          <cell r="B916" t="str">
            <v>Mano de obra</v>
          </cell>
          <cell r="C916">
            <v>0</v>
          </cell>
          <cell r="D916" t="str">
            <v>MANO DE OBRA CARPINTERIA TALLER (1 AYUDANTE - 1 OFICIAL)</v>
          </cell>
          <cell r="E916">
            <v>0</v>
          </cell>
          <cell r="F916" t="str">
            <v>HR</v>
          </cell>
          <cell r="G916">
            <v>18462</v>
          </cell>
          <cell r="H916">
            <v>1</v>
          </cell>
          <cell r="I916">
            <v>18462</v>
          </cell>
          <cell r="J916">
            <v>0</v>
          </cell>
        </row>
        <row r="917">
          <cell r="A917" t="str">
            <v>1OF1AYPINTURA</v>
          </cell>
          <cell r="B917" t="str">
            <v>Mano de obra</v>
          </cell>
          <cell r="C917">
            <v>0</v>
          </cell>
          <cell r="D917" t="str">
            <v>MANO DE OBRA PINTURA ( 1 AYUDANTE - 1 OFICIAL)</v>
          </cell>
          <cell r="E917">
            <v>0</v>
          </cell>
          <cell r="F917" t="str">
            <v>HR</v>
          </cell>
          <cell r="G917">
            <v>18462</v>
          </cell>
          <cell r="H917">
            <v>0.67</v>
          </cell>
          <cell r="I917">
            <v>12370</v>
          </cell>
          <cell r="J917">
            <v>0</v>
          </cell>
        </row>
        <row r="918">
          <cell r="A918">
            <v>0</v>
          </cell>
          <cell r="B918">
            <v>0</v>
          </cell>
          <cell r="C918">
            <v>0</v>
          </cell>
          <cell r="D918">
            <v>0</v>
          </cell>
          <cell r="E918">
            <v>0</v>
          </cell>
          <cell r="F918">
            <v>0</v>
          </cell>
          <cell r="G918">
            <v>0</v>
          </cell>
          <cell r="H918">
            <v>0</v>
          </cell>
          <cell r="I918">
            <v>0</v>
          </cell>
          <cell r="J918">
            <v>0</v>
          </cell>
        </row>
        <row r="919">
          <cell r="A919">
            <v>0</v>
          </cell>
          <cell r="B919">
            <v>0</v>
          </cell>
          <cell r="C919">
            <v>0</v>
          </cell>
          <cell r="D919" t="str">
            <v>SUBTOTAL</v>
          </cell>
          <cell r="E919">
            <v>0</v>
          </cell>
          <cell r="F919">
            <v>0</v>
          </cell>
          <cell r="G919">
            <v>0</v>
          </cell>
          <cell r="H919">
            <v>0</v>
          </cell>
          <cell r="I919">
            <v>0</v>
          </cell>
          <cell r="J919">
            <v>34470</v>
          </cell>
        </row>
        <row r="920">
          <cell r="A920">
            <v>0</v>
          </cell>
          <cell r="B920">
            <v>0</v>
          </cell>
          <cell r="C920">
            <v>0</v>
          </cell>
          <cell r="D920" t="str">
            <v>TRANSPORTE</v>
          </cell>
          <cell r="E920">
            <v>0</v>
          </cell>
          <cell r="F920">
            <v>0</v>
          </cell>
          <cell r="G920">
            <v>0</v>
          </cell>
          <cell r="H920">
            <v>0</v>
          </cell>
          <cell r="I920">
            <v>0</v>
          </cell>
          <cell r="J920">
            <v>0</v>
          </cell>
        </row>
        <row r="921">
          <cell r="A921">
            <v>0</v>
          </cell>
          <cell r="B921">
            <v>0</v>
          </cell>
          <cell r="C921">
            <v>0</v>
          </cell>
          <cell r="D921" t="str">
            <v>DESCRIPCION</v>
          </cell>
          <cell r="E921">
            <v>0</v>
          </cell>
          <cell r="F921" t="str">
            <v>UND</v>
          </cell>
          <cell r="G921" t="str">
            <v>Vr. Unitario</v>
          </cell>
          <cell r="H921" t="str">
            <v>Redndim.</v>
          </cell>
          <cell r="I921" t="str">
            <v>Vr Total</v>
          </cell>
          <cell r="J921">
            <v>0</v>
          </cell>
        </row>
        <row r="922">
          <cell r="A922">
            <v>0</v>
          </cell>
          <cell r="B922">
            <v>0</v>
          </cell>
          <cell r="C922">
            <v>0</v>
          </cell>
          <cell r="D922">
            <v>0</v>
          </cell>
          <cell r="E922">
            <v>0</v>
          </cell>
          <cell r="F922">
            <v>0</v>
          </cell>
          <cell r="G922">
            <v>0</v>
          </cell>
          <cell r="H922">
            <v>0</v>
          </cell>
          <cell r="I922">
            <v>0</v>
          </cell>
          <cell r="J922">
            <v>0</v>
          </cell>
        </row>
        <row r="923">
          <cell r="A923">
            <v>0</v>
          </cell>
          <cell r="B923">
            <v>0</v>
          </cell>
          <cell r="C923">
            <v>0</v>
          </cell>
          <cell r="D923">
            <v>0</v>
          </cell>
          <cell r="E923">
            <v>0</v>
          </cell>
          <cell r="F923">
            <v>0</v>
          </cell>
          <cell r="G923">
            <v>0</v>
          </cell>
          <cell r="H923">
            <v>0</v>
          </cell>
          <cell r="I923">
            <v>0</v>
          </cell>
          <cell r="J923">
            <v>0</v>
          </cell>
        </row>
        <row r="924">
          <cell r="A924">
            <v>0</v>
          </cell>
          <cell r="B924">
            <v>0</v>
          </cell>
          <cell r="C924">
            <v>0</v>
          </cell>
          <cell r="D924">
            <v>0</v>
          </cell>
          <cell r="E924">
            <v>0</v>
          </cell>
          <cell r="F924">
            <v>0</v>
          </cell>
          <cell r="G924">
            <v>0</v>
          </cell>
          <cell r="H924">
            <v>0</v>
          </cell>
          <cell r="I924">
            <v>0</v>
          </cell>
          <cell r="J924">
            <v>0</v>
          </cell>
        </row>
        <row r="925">
          <cell r="A925">
            <v>0</v>
          </cell>
          <cell r="B925">
            <v>0</v>
          </cell>
          <cell r="C925">
            <v>0</v>
          </cell>
          <cell r="D925">
            <v>0</v>
          </cell>
          <cell r="E925">
            <v>0</v>
          </cell>
          <cell r="F925">
            <v>0</v>
          </cell>
          <cell r="G925">
            <v>0</v>
          </cell>
          <cell r="H925">
            <v>0</v>
          </cell>
          <cell r="I925">
            <v>0</v>
          </cell>
          <cell r="J925">
            <v>0</v>
          </cell>
        </row>
        <row r="926">
          <cell r="A926">
            <v>0</v>
          </cell>
          <cell r="B926">
            <v>0</v>
          </cell>
          <cell r="C926">
            <v>0</v>
          </cell>
          <cell r="D926" t="str">
            <v>SUBTOTAL</v>
          </cell>
          <cell r="E926">
            <v>0</v>
          </cell>
          <cell r="F926">
            <v>0</v>
          </cell>
          <cell r="G926">
            <v>0</v>
          </cell>
          <cell r="H926">
            <v>0</v>
          </cell>
          <cell r="I926">
            <v>0</v>
          </cell>
          <cell r="J926">
            <v>0</v>
          </cell>
        </row>
        <row r="927">
          <cell r="A927">
            <v>0</v>
          </cell>
          <cell r="B927">
            <v>0</v>
          </cell>
          <cell r="C927">
            <v>0</v>
          </cell>
          <cell r="D927">
            <v>0</v>
          </cell>
          <cell r="E927">
            <v>0</v>
          </cell>
          <cell r="F927">
            <v>0</v>
          </cell>
          <cell r="G927">
            <v>0</v>
          </cell>
          <cell r="H927">
            <v>0</v>
          </cell>
          <cell r="I927">
            <v>0</v>
          </cell>
          <cell r="J927">
            <v>0</v>
          </cell>
        </row>
        <row r="928">
          <cell r="A928" t="str">
            <v>1.8.1</v>
          </cell>
          <cell r="B928">
            <v>0</v>
          </cell>
          <cell r="C928">
            <v>0</v>
          </cell>
          <cell r="D928" t="str">
            <v>TOTAL COSTO UNITARIO</v>
          </cell>
          <cell r="E928">
            <v>0</v>
          </cell>
          <cell r="F928">
            <v>0</v>
          </cell>
          <cell r="G928">
            <v>0</v>
          </cell>
          <cell r="H928">
            <v>0</v>
          </cell>
          <cell r="I928">
            <v>0</v>
          </cell>
          <cell r="J928">
            <v>83158</v>
          </cell>
        </row>
        <row r="929">
          <cell r="A929">
            <v>0</v>
          </cell>
          <cell r="B929">
            <v>0</v>
          </cell>
          <cell r="C929">
            <v>0</v>
          </cell>
          <cell r="E929">
            <v>0</v>
          </cell>
          <cell r="F929">
            <v>0</v>
          </cell>
          <cell r="H929">
            <v>0</v>
          </cell>
          <cell r="I929">
            <v>0</v>
          </cell>
        </row>
        <row r="930">
          <cell r="A930">
            <v>0</v>
          </cell>
          <cell r="B930">
            <v>0</v>
          </cell>
          <cell r="C930">
            <v>0</v>
          </cell>
          <cell r="D930">
            <v>0</v>
          </cell>
          <cell r="E930">
            <v>0</v>
          </cell>
          <cell r="F930">
            <v>0</v>
          </cell>
          <cell r="G930">
            <v>0</v>
          </cell>
          <cell r="H930">
            <v>0</v>
          </cell>
          <cell r="I930">
            <v>0</v>
          </cell>
        </row>
        <row r="931">
          <cell r="A931">
            <v>0</v>
          </cell>
          <cell r="B931">
            <v>0</v>
          </cell>
          <cell r="C931">
            <v>0</v>
          </cell>
          <cell r="D931">
            <v>0</v>
          </cell>
          <cell r="E931" t="str">
            <v>ADECUACION DE LAS INSTALACIONES DE LA INSTITUCION EDUCATIVA JESUS MARIA AGUIRRE CHARRY 
DEL MUNICIPIO DE AIPE, HUILA</v>
          </cell>
          <cell r="F931">
            <v>0</v>
          </cell>
          <cell r="G931">
            <v>0</v>
          </cell>
          <cell r="H931">
            <v>0</v>
          </cell>
          <cell r="I931">
            <v>0</v>
          </cell>
          <cell r="J931">
            <v>0</v>
          </cell>
        </row>
        <row r="932">
          <cell r="A932">
            <v>0</v>
          </cell>
          <cell r="B932">
            <v>0</v>
          </cell>
          <cell r="C932">
            <v>0</v>
          </cell>
          <cell r="D932">
            <v>0</v>
          </cell>
          <cell r="E932" t="str">
            <v>ANÁLISIS DE PRECIOS UNITARIOS      A.P.U.</v>
          </cell>
          <cell r="F932">
            <v>0</v>
          </cell>
          <cell r="G932">
            <v>0</v>
          </cell>
          <cell r="H932">
            <v>0</v>
          </cell>
          <cell r="I932">
            <v>0</v>
          </cell>
          <cell r="J932">
            <v>0</v>
          </cell>
        </row>
        <row r="933">
          <cell r="A933">
            <v>0</v>
          </cell>
          <cell r="B933">
            <v>0</v>
          </cell>
          <cell r="C933">
            <v>0</v>
          </cell>
          <cell r="D933">
            <v>0</v>
          </cell>
          <cell r="E933">
            <v>0</v>
          </cell>
          <cell r="F933">
            <v>0</v>
          </cell>
          <cell r="G933">
            <v>0</v>
          </cell>
          <cell r="H933">
            <v>0</v>
          </cell>
          <cell r="I933">
            <v>0</v>
          </cell>
          <cell r="J933">
            <v>0</v>
          </cell>
        </row>
        <row r="934">
          <cell r="A934">
            <v>0</v>
          </cell>
          <cell r="B934">
            <v>0</v>
          </cell>
          <cell r="C934">
            <v>0</v>
          </cell>
          <cell r="D934">
            <v>0</v>
          </cell>
          <cell r="E934">
            <v>0</v>
          </cell>
          <cell r="F934">
            <v>0</v>
          </cell>
          <cell r="G934">
            <v>0</v>
          </cell>
          <cell r="H934">
            <v>0</v>
          </cell>
          <cell r="I934">
            <v>0</v>
          </cell>
          <cell r="J934">
            <v>0</v>
          </cell>
        </row>
        <row r="935">
          <cell r="A935">
            <v>0</v>
          </cell>
          <cell r="B935">
            <v>0</v>
          </cell>
          <cell r="C935">
            <v>0</v>
          </cell>
          <cell r="D935" t="str">
            <v>CAPITULO</v>
          </cell>
          <cell r="E935" t="str">
            <v>ITEM</v>
          </cell>
          <cell r="F935" t="str">
            <v>DESCRIPCION</v>
          </cell>
          <cell r="G935">
            <v>0</v>
          </cell>
          <cell r="H935">
            <v>0</v>
          </cell>
          <cell r="I935">
            <v>0</v>
          </cell>
          <cell r="J935" t="str">
            <v>UNIDAD</v>
          </cell>
        </row>
        <row r="936">
          <cell r="B936" t="str">
            <v>Partida</v>
          </cell>
          <cell r="C936">
            <v>0</v>
          </cell>
          <cell r="D936" t="str">
            <v>1.8</v>
          </cell>
          <cell r="E936" t="str">
            <v>1.8.2</v>
          </cell>
          <cell r="F936" t="str">
            <v>TUBERIA PVC AGUAS LLUVIAS 4"</v>
          </cell>
          <cell r="G936">
            <v>0</v>
          </cell>
          <cell r="H936">
            <v>0</v>
          </cell>
          <cell r="I936">
            <v>0</v>
          </cell>
          <cell r="J936" t="str">
            <v>M</v>
          </cell>
        </row>
        <row r="937">
          <cell r="A937">
            <v>0</v>
          </cell>
          <cell r="B937">
            <v>0</v>
          </cell>
          <cell r="C937">
            <v>0</v>
          </cell>
          <cell r="D937" t="str">
            <v>MAQUINARIA, HERRAMIENTA Y EQUIPO PUESTO EN OBRA</v>
          </cell>
          <cell r="E937">
            <v>0</v>
          </cell>
          <cell r="F937">
            <v>0</v>
          </cell>
          <cell r="G937">
            <v>0</v>
          </cell>
          <cell r="H937">
            <v>0</v>
          </cell>
          <cell r="I937">
            <v>0</v>
          </cell>
          <cell r="J937">
            <v>0</v>
          </cell>
        </row>
        <row r="938">
          <cell r="A938">
            <v>0</v>
          </cell>
          <cell r="B938">
            <v>0</v>
          </cell>
          <cell r="C938">
            <v>0</v>
          </cell>
          <cell r="D938" t="str">
            <v>DESCRIPCION</v>
          </cell>
          <cell r="E938">
            <v>0</v>
          </cell>
          <cell r="F938" t="str">
            <v>UND</v>
          </cell>
          <cell r="G938" t="str">
            <v>Vr. Unitario</v>
          </cell>
          <cell r="H938" t="str">
            <v>Redndim.</v>
          </cell>
          <cell r="I938" t="str">
            <v>Vr Total</v>
          </cell>
          <cell r="J938">
            <v>0</v>
          </cell>
        </row>
        <row r="939">
          <cell r="A939" t="str">
            <v xml:space="preserve">HM           </v>
          </cell>
          <cell r="B939" t="str">
            <v>Maquinaria</v>
          </cell>
          <cell r="C939">
            <v>0</v>
          </cell>
          <cell r="D939" t="str">
            <v>HERRAMIENTA MENOR</v>
          </cell>
          <cell r="E939">
            <v>0</v>
          </cell>
          <cell r="F939" t="str">
            <v>UND</v>
          </cell>
          <cell r="G939">
            <v>1300</v>
          </cell>
          <cell r="H939">
            <v>0.2</v>
          </cell>
          <cell r="I939">
            <v>260</v>
          </cell>
          <cell r="J939">
            <v>0</v>
          </cell>
        </row>
        <row r="940">
          <cell r="A940">
            <v>0</v>
          </cell>
          <cell r="B940">
            <v>0</v>
          </cell>
          <cell r="C940">
            <v>0</v>
          </cell>
          <cell r="D940">
            <v>0</v>
          </cell>
          <cell r="E940">
            <v>0</v>
          </cell>
          <cell r="F940">
            <v>0</v>
          </cell>
          <cell r="G940">
            <v>0</v>
          </cell>
          <cell r="H940">
            <v>0</v>
          </cell>
          <cell r="I940">
            <v>0</v>
          </cell>
          <cell r="J940">
            <v>0</v>
          </cell>
        </row>
        <row r="941">
          <cell r="A941">
            <v>0</v>
          </cell>
          <cell r="B941">
            <v>0</v>
          </cell>
          <cell r="C941">
            <v>0</v>
          </cell>
          <cell r="D941">
            <v>0</v>
          </cell>
          <cell r="E941">
            <v>0</v>
          </cell>
          <cell r="F941">
            <v>0</v>
          </cell>
          <cell r="G941">
            <v>0</v>
          </cell>
          <cell r="H941">
            <v>0</v>
          </cell>
          <cell r="I941">
            <v>0</v>
          </cell>
          <cell r="J941">
            <v>0</v>
          </cell>
        </row>
        <row r="942">
          <cell r="A942">
            <v>0</v>
          </cell>
          <cell r="B942">
            <v>0</v>
          </cell>
          <cell r="C942">
            <v>0</v>
          </cell>
          <cell r="D942">
            <v>0</v>
          </cell>
          <cell r="E942">
            <v>0</v>
          </cell>
          <cell r="F942">
            <v>0</v>
          </cell>
          <cell r="G942">
            <v>0</v>
          </cell>
          <cell r="H942">
            <v>0</v>
          </cell>
          <cell r="I942">
            <v>0</v>
          </cell>
          <cell r="J942">
            <v>0</v>
          </cell>
        </row>
        <row r="943">
          <cell r="A943">
            <v>0</v>
          </cell>
          <cell r="B943">
            <v>0</v>
          </cell>
          <cell r="C943">
            <v>0</v>
          </cell>
          <cell r="D943" t="str">
            <v>SUBTOTAL</v>
          </cell>
          <cell r="E943">
            <v>0</v>
          </cell>
          <cell r="F943">
            <v>0</v>
          </cell>
          <cell r="G943">
            <v>0</v>
          </cell>
          <cell r="H943">
            <v>0</v>
          </cell>
          <cell r="I943">
            <v>0</v>
          </cell>
          <cell r="J943">
            <v>260</v>
          </cell>
        </row>
        <row r="944">
          <cell r="A944">
            <v>0</v>
          </cell>
          <cell r="B944">
            <v>0</v>
          </cell>
          <cell r="C944">
            <v>0</v>
          </cell>
          <cell r="D944" t="str">
            <v>MATERIALES</v>
          </cell>
          <cell r="E944">
            <v>0</v>
          </cell>
          <cell r="F944">
            <v>0</v>
          </cell>
          <cell r="G944">
            <v>0</v>
          </cell>
          <cell r="H944">
            <v>0</v>
          </cell>
          <cell r="I944">
            <v>0</v>
          </cell>
          <cell r="J944">
            <v>0</v>
          </cell>
        </row>
        <row r="945">
          <cell r="A945">
            <v>0</v>
          </cell>
          <cell r="B945">
            <v>0</v>
          </cell>
          <cell r="C945">
            <v>0</v>
          </cell>
          <cell r="D945" t="str">
            <v>DESCRIPCION</v>
          </cell>
          <cell r="E945">
            <v>0</v>
          </cell>
          <cell r="F945" t="str">
            <v>UND</v>
          </cell>
          <cell r="G945" t="str">
            <v>Vr. Unitario</v>
          </cell>
          <cell r="H945" t="str">
            <v>Redndim.</v>
          </cell>
          <cell r="I945" t="str">
            <v>Vr Total</v>
          </cell>
          <cell r="J945">
            <v>0</v>
          </cell>
        </row>
        <row r="946">
          <cell r="A946" t="str">
            <v xml:space="preserve">TUBOPVCS4    </v>
          </cell>
          <cell r="B946" t="str">
            <v>Material</v>
          </cell>
          <cell r="C946">
            <v>0</v>
          </cell>
          <cell r="D946" t="str">
            <v>TUBERIA PVC AGUAS LLUVIAS 4"</v>
          </cell>
          <cell r="E946">
            <v>0</v>
          </cell>
          <cell r="F946" t="str">
            <v>M</v>
          </cell>
          <cell r="G946">
            <v>13500</v>
          </cell>
          <cell r="H946">
            <v>1</v>
          </cell>
          <cell r="I946">
            <v>13500</v>
          </cell>
          <cell r="J946">
            <v>0</v>
          </cell>
        </row>
        <row r="947">
          <cell r="A947" t="str">
            <v xml:space="preserve">SOLDADURAPVC </v>
          </cell>
          <cell r="B947" t="str">
            <v>Material</v>
          </cell>
          <cell r="C947">
            <v>0</v>
          </cell>
          <cell r="D947" t="str">
            <v>SOLDADURA PVC 1/4</v>
          </cell>
          <cell r="E947">
            <v>0</v>
          </cell>
          <cell r="F947" t="str">
            <v>UN</v>
          </cell>
          <cell r="G947">
            <v>77190</v>
          </cell>
          <cell r="H947">
            <v>4.0000000000000001E-3</v>
          </cell>
          <cell r="I947">
            <v>309</v>
          </cell>
          <cell r="J947">
            <v>0</v>
          </cell>
        </row>
        <row r="948">
          <cell r="A948" t="str">
            <v xml:space="preserve">LIMPIADORPVC </v>
          </cell>
          <cell r="B948" t="str">
            <v>Material</v>
          </cell>
          <cell r="C948">
            <v>0</v>
          </cell>
          <cell r="D948" t="str">
            <v>LIMPIADOR PVC 1/4</v>
          </cell>
          <cell r="E948">
            <v>0</v>
          </cell>
          <cell r="F948" t="str">
            <v>UND</v>
          </cell>
          <cell r="G948">
            <v>35000</v>
          </cell>
          <cell r="H948">
            <v>4.0000000000000001E-3</v>
          </cell>
          <cell r="I948">
            <v>140</v>
          </cell>
          <cell r="J948">
            <v>0</v>
          </cell>
        </row>
        <row r="949">
          <cell r="A949">
            <v>0</v>
          </cell>
          <cell r="B949">
            <v>0</v>
          </cell>
          <cell r="C949">
            <v>0</v>
          </cell>
          <cell r="D949">
            <v>0</v>
          </cell>
          <cell r="E949">
            <v>0</v>
          </cell>
          <cell r="F949">
            <v>0</v>
          </cell>
          <cell r="G949">
            <v>0</v>
          </cell>
          <cell r="H949">
            <v>0</v>
          </cell>
          <cell r="I949">
            <v>0</v>
          </cell>
          <cell r="J949">
            <v>0</v>
          </cell>
        </row>
        <row r="950">
          <cell r="A950">
            <v>0</v>
          </cell>
          <cell r="B950">
            <v>0</v>
          </cell>
          <cell r="C950">
            <v>0</v>
          </cell>
          <cell r="D950" t="str">
            <v>SUBTOTAL</v>
          </cell>
          <cell r="E950">
            <v>0</v>
          </cell>
          <cell r="F950">
            <v>0</v>
          </cell>
          <cell r="G950">
            <v>0</v>
          </cell>
          <cell r="H950">
            <v>0</v>
          </cell>
          <cell r="I950">
            <v>0</v>
          </cell>
          <cell r="J950">
            <v>13949</v>
          </cell>
        </row>
        <row r="951">
          <cell r="A951">
            <v>0</v>
          </cell>
          <cell r="B951">
            <v>0</v>
          </cell>
          <cell r="C951">
            <v>0</v>
          </cell>
          <cell r="D951" t="str">
            <v>MANO DE OBRA</v>
          </cell>
          <cell r="E951">
            <v>0</v>
          </cell>
          <cell r="F951">
            <v>0</v>
          </cell>
          <cell r="G951">
            <v>0</v>
          </cell>
          <cell r="H951">
            <v>0</v>
          </cell>
          <cell r="I951">
            <v>0</v>
          </cell>
          <cell r="J951">
            <v>0</v>
          </cell>
        </row>
        <row r="952">
          <cell r="A952">
            <v>0</v>
          </cell>
          <cell r="B952">
            <v>0</v>
          </cell>
          <cell r="C952">
            <v>0</v>
          </cell>
          <cell r="D952" t="str">
            <v>DESCRIPCION</v>
          </cell>
          <cell r="E952">
            <v>0</v>
          </cell>
          <cell r="F952" t="str">
            <v>UND</v>
          </cell>
          <cell r="G952" t="str">
            <v>Vr. Unitario</v>
          </cell>
          <cell r="H952" t="str">
            <v>Redndim.</v>
          </cell>
          <cell r="I952" t="str">
            <v>Vr Total</v>
          </cell>
          <cell r="J952">
            <v>0</v>
          </cell>
        </row>
        <row r="953">
          <cell r="A953" t="str">
            <v>1OF1AYHIDROSA</v>
          </cell>
          <cell r="B953" t="str">
            <v>Mano de obra</v>
          </cell>
          <cell r="C953">
            <v>0</v>
          </cell>
          <cell r="D953" t="str">
            <v>MANO DE OBRA HIDROSANITARIA (1 AYUDANTE - 1 OFICIAL)</v>
          </cell>
          <cell r="E953">
            <v>0</v>
          </cell>
          <cell r="F953" t="str">
            <v>HR</v>
          </cell>
          <cell r="G953">
            <v>18462</v>
          </cell>
          <cell r="H953">
            <v>0.13</v>
          </cell>
          <cell r="I953">
            <v>2400</v>
          </cell>
          <cell r="J953">
            <v>0</v>
          </cell>
        </row>
        <row r="954">
          <cell r="A954">
            <v>0</v>
          </cell>
          <cell r="B954">
            <v>0</v>
          </cell>
          <cell r="C954">
            <v>0</v>
          </cell>
          <cell r="D954">
            <v>0</v>
          </cell>
          <cell r="E954">
            <v>0</v>
          </cell>
          <cell r="F954">
            <v>0</v>
          </cell>
          <cell r="G954">
            <v>0</v>
          </cell>
          <cell r="H954">
            <v>0</v>
          </cell>
          <cell r="I954">
            <v>0</v>
          </cell>
          <cell r="J954">
            <v>0</v>
          </cell>
        </row>
        <row r="955">
          <cell r="A955">
            <v>0</v>
          </cell>
          <cell r="B955">
            <v>0</v>
          </cell>
          <cell r="C955">
            <v>0</v>
          </cell>
          <cell r="D955">
            <v>0</v>
          </cell>
          <cell r="E955">
            <v>0</v>
          </cell>
          <cell r="F955">
            <v>0</v>
          </cell>
          <cell r="G955">
            <v>0</v>
          </cell>
          <cell r="H955">
            <v>0</v>
          </cell>
          <cell r="I955">
            <v>0</v>
          </cell>
          <cell r="J955">
            <v>0</v>
          </cell>
        </row>
        <row r="956">
          <cell r="A956">
            <v>0</v>
          </cell>
          <cell r="B956">
            <v>0</v>
          </cell>
          <cell r="C956">
            <v>0</v>
          </cell>
          <cell r="D956">
            <v>0</v>
          </cell>
          <cell r="E956">
            <v>0</v>
          </cell>
          <cell r="F956">
            <v>0</v>
          </cell>
          <cell r="G956">
            <v>0</v>
          </cell>
          <cell r="H956">
            <v>0</v>
          </cell>
          <cell r="I956">
            <v>0</v>
          </cell>
          <cell r="J956">
            <v>0</v>
          </cell>
        </row>
        <row r="957">
          <cell r="A957">
            <v>0</v>
          </cell>
          <cell r="B957">
            <v>0</v>
          </cell>
          <cell r="C957">
            <v>0</v>
          </cell>
          <cell r="D957" t="str">
            <v>SUBTOTAL</v>
          </cell>
          <cell r="E957">
            <v>0</v>
          </cell>
          <cell r="F957">
            <v>0</v>
          </cell>
          <cell r="G957">
            <v>0</v>
          </cell>
          <cell r="H957">
            <v>0</v>
          </cell>
          <cell r="I957">
            <v>0</v>
          </cell>
          <cell r="J957">
            <v>2400</v>
          </cell>
        </row>
        <row r="958">
          <cell r="A958">
            <v>0</v>
          </cell>
          <cell r="B958">
            <v>0</v>
          </cell>
          <cell r="C958">
            <v>0</v>
          </cell>
          <cell r="D958" t="str">
            <v>TRANSPORTE</v>
          </cell>
          <cell r="E958">
            <v>0</v>
          </cell>
          <cell r="F958">
            <v>0</v>
          </cell>
          <cell r="G958">
            <v>0</v>
          </cell>
          <cell r="H958">
            <v>0</v>
          </cell>
          <cell r="I958">
            <v>0</v>
          </cell>
          <cell r="J958">
            <v>0</v>
          </cell>
        </row>
        <row r="959">
          <cell r="A959">
            <v>0</v>
          </cell>
          <cell r="B959">
            <v>0</v>
          </cell>
          <cell r="C959">
            <v>0</v>
          </cell>
          <cell r="D959" t="str">
            <v>DESCRIPCION</v>
          </cell>
          <cell r="E959">
            <v>0</v>
          </cell>
          <cell r="F959" t="str">
            <v>UND</v>
          </cell>
          <cell r="G959" t="str">
            <v>Vr. Unitario</v>
          </cell>
          <cell r="H959" t="str">
            <v>Redndim.</v>
          </cell>
          <cell r="I959" t="str">
            <v>Vr Total</v>
          </cell>
          <cell r="J959">
            <v>0</v>
          </cell>
        </row>
        <row r="960">
          <cell r="A960">
            <v>0</v>
          </cell>
          <cell r="B960">
            <v>0</v>
          </cell>
          <cell r="C960">
            <v>0</v>
          </cell>
          <cell r="D960">
            <v>0</v>
          </cell>
          <cell r="E960">
            <v>0</v>
          </cell>
          <cell r="F960">
            <v>0</v>
          </cell>
          <cell r="G960">
            <v>0</v>
          </cell>
          <cell r="H960">
            <v>0</v>
          </cell>
          <cell r="I960">
            <v>0</v>
          </cell>
          <cell r="J960">
            <v>0</v>
          </cell>
        </row>
        <row r="961">
          <cell r="A961">
            <v>0</v>
          </cell>
          <cell r="B961">
            <v>0</v>
          </cell>
          <cell r="C961">
            <v>0</v>
          </cell>
          <cell r="D961">
            <v>0</v>
          </cell>
          <cell r="E961">
            <v>0</v>
          </cell>
          <cell r="F961">
            <v>0</v>
          </cell>
          <cell r="G961">
            <v>0</v>
          </cell>
          <cell r="H961">
            <v>0</v>
          </cell>
          <cell r="I961">
            <v>0</v>
          </cell>
          <cell r="J961">
            <v>0</v>
          </cell>
        </row>
        <row r="962">
          <cell r="A962">
            <v>0</v>
          </cell>
          <cell r="B962">
            <v>0</v>
          </cell>
          <cell r="C962">
            <v>0</v>
          </cell>
          <cell r="D962">
            <v>0</v>
          </cell>
          <cell r="E962">
            <v>0</v>
          </cell>
          <cell r="F962">
            <v>0</v>
          </cell>
          <cell r="G962">
            <v>0</v>
          </cell>
          <cell r="H962">
            <v>0</v>
          </cell>
          <cell r="I962">
            <v>0</v>
          </cell>
          <cell r="J962">
            <v>0</v>
          </cell>
        </row>
        <row r="963">
          <cell r="A963">
            <v>0</v>
          </cell>
          <cell r="B963">
            <v>0</v>
          </cell>
          <cell r="C963">
            <v>0</v>
          </cell>
          <cell r="D963">
            <v>0</v>
          </cell>
          <cell r="E963">
            <v>0</v>
          </cell>
          <cell r="F963">
            <v>0</v>
          </cell>
          <cell r="G963">
            <v>0</v>
          </cell>
          <cell r="H963">
            <v>0</v>
          </cell>
          <cell r="I963">
            <v>0</v>
          </cell>
          <cell r="J963">
            <v>0</v>
          </cell>
        </row>
        <row r="964">
          <cell r="A964">
            <v>0</v>
          </cell>
          <cell r="B964">
            <v>0</v>
          </cell>
          <cell r="C964">
            <v>0</v>
          </cell>
          <cell r="D964" t="str">
            <v>SUBTOTAL</v>
          </cell>
          <cell r="E964">
            <v>0</v>
          </cell>
          <cell r="F964">
            <v>0</v>
          </cell>
          <cell r="G964">
            <v>0</v>
          </cell>
          <cell r="H964">
            <v>0</v>
          </cell>
          <cell r="I964">
            <v>0</v>
          </cell>
          <cell r="J964">
            <v>0</v>
          </cell>
        </row>
        <row r="965">
          <cell r="A965">
            <v>0</v>
          </cell>
          <cell r="B965">
            <v>0</v>
          </cell>
          <cell r="C965">
            <v>0</v>
          </cell>
          <cell r="D965">
            <v>0</v>
          </cell>
          <cell r="E965">
            <v>0</v>
          </cell>
          <cell r="F965">
            <v>0</v>
          </cell>
          <cell r="G965">
            <v>0</v>
          </cell>
          <cell r="H965">
            <v>0</v>
          </cell>
          <cell r="I965">
            <v>0</v>
          </cell>
          <cell r="J965">
            <v>0</v>
          </cell>
        </row>
        <row r="966">
          <cell r="A966" t="str">
            <v>1.8.2</v>
          </cell>
          <cell r="B966">
            <v>0</v>
          </cell>
          <cell r="C966">
            <v>0</v>
          </cell>
          <cell r="D966" t="str">
            <v>TOTAL COSTO UNITARIO</v>
          </cell>
          <cell r="E966">
            <v>0</v>
          </cell>
          <cell r="F966">
            <v>0</v>
          </cell>
          <cell r="G966">
            <v>0</v>
          </cell>
          <cell r="H966">
            <v>0</v>
          </cell>
          <cell r="I966">
            <v>0</v>
          </cell>
          <cell r="J966">
            <v>16609</v>
          </cell>
        </row>
        <row r="967">
          <cell r="A967">
            <v>0</v>
          </cell>
          <cell r="B967">
            <v>0</v>
          </cell>
          <cell r="C967">
            <v>0</v>
          </cell>
          <cell r="E967">
            <v>0</v>
          </cell>
          <cell r="F967">
            <v>0</v>
          </cell>
          <cell r="H967">
            <v>0</v>
          </cell>
          <cell r="I967">
            <v>0</v>
          </cell>
        </row>
        <row r="968">
          <cell r="A968">
            <v>0</v>
          </cell>
          <cell r="B968">
            <v>0</v>
          </cell>
          <cell r="C968">
            <v>0</v>
          </cell>
          <cell r="D968">
            <v>0</v>
          </cell>
          <cell r="E968">
            <v>0</v>
          </cell>
          <cell r="F968">
            <v>0</v>
          </cell>
          <cell r="G968">
            <v>0</v>
          </cell>
          <cell r="H968">
            <v>0</v>
          </cell>
          <cell r="I968">
            <v>0</v>
          </cell>
        </row>
        <row r="969">
          <cell r="A969">
            <v>0</v>
          </cell>
          <cell r="B969">
            <v>0</v>
          </cell>
          <cell r="C969">
            <v>0</v>
          </cell>
          <cell r="D969">
            <v>0</v>
          </cell>
          <cell r="E969" t="str">
            <v>ADECUACION DE LAS INSTALACIONES DE LA INSTITUCION EDUCATIVA JESUS MARIA AGUIRRE CHARRY 
DEL MUNICIPIO DE AIPE, HUILA</v>
          </cell>
          <cell r="F969">
            <v>0</v>
          </cell>
          <cell r="G969">
            <v>0</v>
          </cell>
          <cell r="H969">
            <v>0</v>
          </cell>
          <cell r="I969">
            <v>0</v>
          </cell>
          <cell r="J969">
            <v>0</v>
          </cell>
        </row>
        <row r="970">
          <cell r="A970">
            <v>0</v>
          </cell>
          <cell r="B970">
            <v>0</v>
          </cell>
          <cell r="C970">
            <v>0</v>
          </cell>
          <cell r="D970">
            <v>0</v>
          </cell>
          <cell r="E970" t="str">
            <v>ANÁLISIS DE PRECIOS UNITARIOS      A.P.U.</v>
          </cell>
          <cell r="F970">
            <v>0</v>
          </cell>
          <cell r="G970">
            <v>0</v>
          </cell>
          <cell r="H970">
            <v>0</v>
          </cell>
          <cell r="I970">
            <v>0</v>
          </cell>
          <cell r="J970">
            <v>0</v>
          </cell>
        </row>
        <row r="971">
          <cell r="A971">
            <v>0</v>
          </cell>
          <cell r="B971">
            <v>0</v>
          </cell>
          <cell r="C971">
            <v>0</v>
          </cell>
          <cell r="D971">
            <v>0</v>
          </cell>
          <cell r="E971">
            <v>0</v>
          </cell>
          <cell r="F971">
            <v>0</v>
          </cell>
          <cell r="G971">
            <v>0</v>
          </cell>
          <cell r="H971">
            <v>0</v>
          </cell>
          <cell r="I971">
            <v>0</v>
          </cell>
          <cell r="J971">
            <v>0</v>
          </cell>
        </row>
        <row r="972">
          <cell r="A972">
            <v>0</v>
          </cell>
          <cell r="B972">
            <v>0</v>
          </cell>
          <cell r="C972">
            <v>0</v>
          </cell>
          <cell r="D972">
            <v>0</v>
          </cell>
          <cell r="E972">
            <v>0</v>
          </cell>
          <cell r="F972">
            <v>0</v>
          </cell>
          <cell r="G972">
            <v>0</v>
          </cell>
          <cell r="H972">
            <v>0</v>
          </cell>
          <cell r="I972">
            <v>0</v>
          </cell>
          <cell r="J972">
            <v>0</v>
          </cell>
        </row>
        <row r="973">
          <cell r="A973">
            <v>0</v>
          </cell>
          <cell r="B973">
            <v>0</v>
          </cell>
          <cell r="C973">
            <v>0</v>
          </cell>
          <cell r="D973" t="str">
            <v>CAPITULO</v>
          </cell>
          <cell r="E973" t="str">
            <v>ITEM</v>
          </cell>
          <cell r="F973" t="str">
            <v>DESCRIPCION</v>
          </cell>
          <cell r="G973">
            <v>0</v>
          </cell>
          <cell r="H973">
            <v>0</v>
          </cell>
          <cell r="I973">
            <v>0</v>
          </cell>
          <cell r="J973" t="str">
            <v>UNIDAD</v>
          </cell>
        </row>
        <row r="974">
          <cell r="B974" t="str">
            <v>Partida</v>
          </cell>
          <cell r="C974">
            <v>0</v>
          </cell>
          <cell r="D974" t="str">
            <v>1.8</v>
          </cell>
          <cell r="E974" t="str">
            <v>1.8.3</v>
          </cell>
          <cell r="F974" t="str">
            <v>CODO PVC SANITARIO 90 4"</v>
          </cell>
          <cell r="G974">
            <v>0</v>
          </cell>
          <cell r="H974">
            <v>0</v>
          </cell>
          <cell r="I974">
            <v>0</v>
          </cell>
          <cell r="J974" t="str">
            <v>UND</v>
          </cell>
        </row>
        <row r="975">
          <cell r="A975">
            <v>0</v>
          </cell>
          <cell r="B975">
            <v>0</v>
          </cell>
          <cell r="C975">
            <v>0</v>
          </cell>
          <cell r="D975" t="str">
            <v>MAQUINARIA, HERRAMIENTA Y EQUIPO PUESTO EN OBRA</v>
          </cell>
          <cell r="E975">
            <v>0</v>
          </cell>
          <cell r="F975">
            <v>0</v>
          </cell>
          <cell r="G975">
            <v>0</v>
          </cell>
          <cell r="H975">
            <v>0</v>
          </cell>
          <cell r="I975">
            <v>0</v>
          </cell>
          <cell r="J975">
            <v>0</v>
          </cell>
        </row>
        <row r="976">
          <cell r="A976">
            <v>0</v>
          </cell>
          <cell r="B976">
            <v>0</v>
          </cell>
          <cell r="C976">
            <v>0</v>
          </cell>
          <cell r="D976" t="str">
            <v>DESCRIPCION</v>
          </cell>
          <cell r="E976">
            <v>0</v>
          </cell>
          <cell r="F976" t="str">
            <v>UND</v>
          </cell>
          <cell r="G976" t="str">
            <v>Vr. Unitario</v>
          </cell>
          <cell r="H976" t="str">
            <v>Redndim.</v>
          </cell>
          <cell r="I976" t="str">
            <v>Vr Total</v>
          </cell>
          <cell r="J976">
            <v>0</v>
          </cell>
        </row>
        <row r="977">
          <cell r="A977" t="str">
            <v xml:space="preserve">HM           </v>
          </cell>
          <cell r="B977" t="str">
            <v>Maquinaria</v>
          </cell>
          <cell r="C977">
            <v>0</v>
          </cell>
          <cell r="D977" t="str">
            <v>HERRAMIENTA MENOR</v>
          </cell>
          <cell r="E977">
            <v>0</v>
          </cell>
          <cell r="F977" t="str">
            <v>UND</v>
          </cell>
          <cell r="G977">
            <v>1300</v>
          </cell>
          <cell r="H977">
            <v>0.3</v>
          </cell>
          <cell r="I977">
            <v>390</v>
          </cell>
          <cell r="J977">
            <v>0</v>
          </cell>
        </row>
        <row r="978">
          <cell r="A978">
            <v>0</v>
          </cell>
          <cell r="B978">
            <v>0</v>
          </cell>
          <cell r="C978">
            <v>0</v>
          </cell>
          <cell r="D978">
            <v>0</v>
          </cell>
          <cell r="E978">
            <v>0</v>
          </cell>
          <cell r="F978">
            <v>0</v>
          </cell>
          <cell r="G978">
            <v>0</v>
          </cell>
          <cell r="H978">
            <v>0</v>
          </cell>
          <cell r="I978">
            <v>0</v>
          </cell>
          <cell r="J978">
            <v>0</v>
          </cell>
        </row>
        <row r="979">
          <cell r="A979">
            <v>0</v>
          </cell>
          <cell r="B979">
            <v>0</v>
          </cell>
          <cell r="C979">
            <v>0</v>
          </cell>
          <cell r="D979">
            <v>0</v>
          </cell>
          <cell r="E979">
            <v>0</v>
          </cell>
          <cell r="F979">
            <v>0</v>
          </cell>
          <cell r="G979">
            <v>0</v>
          </cell>
          <cell r="H979">
            <v>0</v>
          </cell>
          <cell r="I979">
            <v>0</v>
          </cell>
          <cell r="J979">
            <v>0</v>
          </cell>
        </row>
        <row r="980">
          <cell r="A980">
            <v>0</v>
          </cell>
          <cell r="B980">
            <v>0</v>
          </cell>
          <cell r="C980">
            <v>0</v>
          </cell>
          <cell r="D980">
            <v>0</v>
          </cell>
          <cell r="E980">
            <v>0</v>
          </cell>
          <cell r="F980">
            <v>0</v>
          </cell>
          <cell r="G980">
            <v>0</v>
          </cell>
          <cell r="H980">
            <v>0</v>
          </cell>
          <cell r="I980">
            <v>0</v>
          </cell>
          <cell r="J980">
            <v>0</v>
          </cell>
        </row>
        <row r="981">
          <cell r="A981">
            <v>0</v>
          </cell>
          <cell r="B981">
            <v>0</v>
          </cell>
          <cell r="C981">
            <v>0</v>
          </cell>
          <cell r="D981" t="str">
            <v>SUBTOTAL</v>
          </cell>
          <cell r="E981">
            <v>0</v>
          </cell>
          <cell r="F981">
            <v>0</v>
          </cell>
          <cell r="G981">
            <v>0</v>
          </cell>
          <cell r="H981">
            <v>0</v>
          </cell>
          <cell r="I981">
            <v>0</v>
          </cell>
          <cell r="J981">
            <v>390</v>
          </cell>
        </row>
        <row r="982">
          <cell r="A982">
            <v>0</v>
          </cell>
          <cell r="B982">
            <v>0</v>
          </cell>
          <cell r="C982">
            <v>0</v>
          </cell>
          <cell r="D982" t="str">
            <v>MATERIALES</v>
          </cell>
          <cell r="E982">
            <v>0</v>
          </cell>
          <cell r="F982">
            <v>0</v>
          </cell>
          <cell r="G982">
            <v>0</v>
          </cell>
          <cell r="H982">
            <v>0</v>
          </cell>
          <cell r="I982">
            <v>0</v>
          </cell>
          <cell r="J982">
            <v>0</v>
          </cell>
        </row>
        <row r="983">
          <cell r="A983">
            <v>0</v>
          </cell>
          <cell r="B983">
            <v>0</v>
          </cell>
          <cell r="C983">
            <v>0</v>
          </cell>
          <cell r="D983" t="str">
            <v>DESCRIPCION</v>
          </cell>
          <cell r="E983">
            <v>0</v>
          </cell>
          <cell r="F983" t="str">
            <v>UND</v>
          </cell>
          <cell r="G983" t="str">
            <v>Vr. Unitario</v>
          </cell>
          <cell r="H983" t="str">
            <v>Redndim.</v>
          </cell>
          <cell r="I983" t="str">
            <v>Vr Total</v>
          </cell>
          <cell r="J983">
            <v>0</v>
          </cell>
        </row>
        <row r="984">
          <cell r="A984" t="str">
            <v xml:space="preserve">CODOPVCS4    </v>
          </cell>
          <cell r="B984" t="str">
            <v>Material</v>
          </cell>
          <cell r="C984">
            <v>0</v>
          </cell>
          <cell r="D984" t="str">
            <v>CODO PVC S 4"</v>
          </cell>
          <cell r="E984">
            <v>0</v>
          </cell>
          <cell r="F984" t="str">
            <v>UND</v>
          </cell>
          <cell r="G984">
            <v>9990</v>
          </cell>
          <cell r="H984">
            <v>1</v>
          </cell>
          <cell r="I984">
            <v>9990</v>
          </cell>
          <cell r="J984">
            <v>0</v>
          </cell>
        </row>
        <row r="985">
          <cell r="A985" t="str">
            <v xml:space="preserve">SOLDADURAPVC </v>
          </cell>
          <cell r="B985" t="str">
            <v>Material</v>
          </cell>
          <cell r="C985">
            <v>0</v>
          </cell>
          <cell r="D985" t="str">
            <v>SOLDADURA PVC 1/4</v>
          </cell>
          <cell r="E985">
            <v>0</v>
          </cell>
          <cell r="F985" t="str">
            <v>UN</v>
          </cell>
          <cell r="G985">
            <v>77190</v>
          </cell>
          <cell r="H985">
            <v>4.0000000000000001E-3</v>
          </cell>
          <cell r="I985">
            <v>309</v>
          </cell>
          <cell r="J985">
            <v>0</v>
          </cell>
        </row>
        <row r="986">
          <cell r="A986" t="str">
            <v xml:space="preserve">LIMPIADORPVC </v>
          </cell>
          <cell r="B986" t="str">
            <v>Material</v>
          </cell>
          <cell r="C986">
            <v>0</v>
          </cell>
          <cell r="D986" t="str">
            <v>LIMPIADOR PVC 1/4</v>
          </cell>
          <cell r="E986">
            <v>0</v>
          </cell>
          <cell r="F986" t="str">
            <v>UND</v>
          </cell>
          <cell r="G986">
            <v>35000</v>
          </cell>
          <cell r="H986">
            <v>0.04</v>
          </cell>
          <cell r="I986">
            <v>1400</v>
          </cell>
          <cell r="J986">
            <v>0</v>
          </cell>
        </row>
        <row r="987">
          <cell r="A987">
            <v>0</v>
          </cell>
          <cell r="B987">
            <v>0</v>
          </cell>
          <cell r="C987">
            <v>0</v>
          </cell>
          <cell r="D987">
            <v>0</v>
          </cell>
          <cell r="E987">
            <v>0</v>
          </cell>
          <cell r="F987">
            <v>0</v>
          </cell>
          <cell r="G987">
            <v>0</v>
          </cell>
          <cell r="H987">
            <v>0</v>
          </cell>
          <cell r="I987">
            <v>0</v>
          </cell>
          <cell r="J987">
            <v>0</v>
          </cell>
        </row>
        <row r="988">
          <cell r="A988">
            <v>0</v>
          </cell>
          <cell r="B988">
            <v>0</v>
          </cell>
          <cell r="C988">
            <v>0</v>
          </cell>
          <cell r="D988" t="str">
            <v>SUBTOTAL</v>
          </cell>
          <cell r="E988">
            <v>0</v>
          </cell>
          <cell r="F988">
            <v>0</v>
          </cell>
          <cell r="G988">
            <v>0</v>
          </cell>
          <cell r="H988">
            <v>0</v>
          </cell>
          <cell r="I988">
            <v>0</v>
          </cell>
          <cell r="J988">
            <v>11699</v>
          </cell>
        </row>
        <row r="989">
          <cell r="A989">
            <v>0</v>
          </cell>
          <cell r="B989">
            <v>0</v>
          </cell>
          <cell r="C989">
            <v>0</v>
          </cell>
          <cell r="D989" t="str">
            <v>MANO DE OBRA</v>
          </cell>
          <cell r="E989">
            <v>0</v>
          </cell>
          <cell r="F989">
            <v>0</v>
          </cell>
          <cell r="G989">
            <v>0</v>
          </cell>
          <cell r="H989">
            <v>0</v>
          </cell>
          <cell r="I989">
            <v>0</v>
          </cell>
          <cell r="J989">
            <v>0</v>
          </cell>
        </row>
        <row r="990">
          <cell r="A990">
            <v>0</v>
          </cell>
          <cell r="B990">
            <v>0</v>
          </cell>
          <cell r="C990">
            <v>0</v>
          </cell>
          <cell r="D990" t="str">
            <v>DESCRIPCION</v>
          </cell>
          <cell r="E990">
            <v>0</v>
          </cell>
          <cell r="F990" t="str">
            <v>UND</v>
          </cell>
          <cell r="G990" t="str">
            <v>Vr. Unitario</v>
          </cell>
          <cell r="H990" t="str">
            <v>Redndim.</v>
          </cell>
          <cell r="I990" t="str">
            <v>Vr Total</v>
          </cell>
          <cell r="J990">
            <v>0</v>
          </cell>
        </row>
        <row r="991">
          <cell r="A991" t="str">
            <v>1OF1AYHIDROSA</v>
          </cell>
          <cell r="B991" t="str">
            <v>Mano de obra</v>
          </cell>
          <cell r="C991">
            <v>0</v>
          </cell>
          <cell r="D991" t="str">
            <v>MANO DE OBRA HIDROSANITARIA (1 AYUDANTE - 1 OFICIAL)</v>
          </cell>
          <cell r="E991">
            <v>0</v>
          </cell>
          <cell r="F991" t="str">
            <v>HR</v>
          </cell>
          <cell r="G991">
            <v>18462</v>
          </cell>
          <cell r="H991">
            <v>0.1</v>
          </cell>
          <cell r="I991">
            <v>1846</v>
          </cell>
          <cell r="J991">
            <v>0</v>
          </cell>
        </row>
        <row r="992">
          <cell r="A992">
            <v>0</v>
          </cell>
          <cell r="B992">
            <v>0</v>
          </cell>
          <cell r="C992">
            <v>0</v>
          </cell>
          <cell r="D992">
            <v>0</v>
          </cell>
          <cell r="E992">
            <v>0</v>
          </cell>
          <cell r="F992">
            <v>0</v>
          </cell>
          <cell r="G992">
            <v>0</v>
          </cell>
          <cell r="H992">
            <v>0</v>
          </cell>
          <cell r="I992">
            <v>0</v>
          </cell>
          <cell r="J992">
            <v>0</v>
          </cell>
        </row>
        <row r="993">
          <cell r="A993">
            <v>0</v>
          </cell>
          <cell r="B993">
            <v>0</v>
          </cell>
          <cell r="C993">
            <v>0</v>
          </cell>
          <cell r="D993">
            <v>0</v>
          </cell>
          <cell r="E993">
            <v>0</v>
          </cell>
          <cell r="F993">
            <v>0</v>
          </cell>
          <cell r="G993">
            <v>0</v>
          </cell>
          <cell r="H993">
            <v>0</v>
          </cell>
          <cell r="I993">
            <v>0</v>
          </cell>
          <cell r="J993">
            <v>0</v>
          </cell>
        </row>
        <row r="994">
          <cell r="A994">
            <v>0</v>
          </cell>
          <cell r="B994">
            <v>0</v>
          </cell>
          <cell r="C994">
            <v>0</v>
          </cell>
          <cell r="D994">
            <v>0</v>
          </cell>
          <cell r="E994">
            <v>0</v>
          </cell>
          <cell r="F994">
            <v>0</v>
          </cell>
          <cell r="G994">
            <v>0</v>
          </cell>
          <cell r="H994">
            <v>0</v>
          </cell>
          <cell r="I994">
            <v>0</v>
          </cell>
          <cell r="J994">
            <v>0</v>
          </cell>
        </row>
        <row r="995">
          <cell r="A995">
            <v>0</v>
          </cell>
          <cell r="B995">
            <v>0</v>
          </cell>
          <cell r="C995">
            <v>0</v>
          </cell>
          <cell r="D995" t="str">
            <v>SUBTOTAL</v>
          </cell>
          <cell r="E995">
            <v>0</v>
          </cell>
          <cell r="F995">
            <v>0</v>
          </cell>
          <cell r="G995">
            <v>0</v>
          </cell>
          <cell r="H995">
            <v>0</v>
          </cell>
          <cell r="I995">
            <v>0</v>
          </cell>
          <cell r="J995">
            <v>1846</v>
          </cell>
        </row>
        <row r="996">
          <cell r="A996">
            <v>0</v>
          </cell>
          <cell r="B996">
            <v>0</v>
          </cell>
          <cell r="C996">
            <v>0</v>
          </cell>
          <cell r="D996" t="str">
            <v>TRANSPORTE</v>
          </cell>
          <cell r="E996">
            <v>0</v>
          </cell>
          <cell r="F996">
            <v>0</v>
          </cell>
          <cell r="G996">
            <v>0</v>
          </cell>
          <cell r="H996">
            <v>0</v>
          </cell>
          <cell r="I996">
            <v>0</v>
          </cell>
          <cell r="J996">
            <v>0</v>
          </cell>
        </row>
        <row r="997">
          <cell r="A997">
            <v>0</v>
          </cell>
          <cell r="B997">
            <v>0</v>
          </cell>
          <cell r="C997">
            <v>0</v>
          </cell>
          <cell r="D997" t="str">
            <v>DESCRIPCION</v>
          </cell>
          <cell r="E997">
            <v>0</v>
          </cell>
          <cell r="F997" t="str">
            <v>UND</v>
          </cell>
          <cell r="G997" t="str">
            <v>Vr. Unitario</v>
          </cell>
          <cell r="H997" t="str">
            <v>Redndim.</v>
          </cell>
          <cell r="I997" t="str">
            <v>Vr Total</v>
          </cell>
          <cell r="J997">
            <v>0</v>
          </cell>
        </row>
        <row r="998">
          <cell r="A998">
            <v>0</v>
          </cell>
          <cell r="B998">
            <v>0</v>
          </cell>
          <cell r="C998">
            <v>0</v>
          </cell>
          <cell r="D998">
            <v>0</v>
          </cell>
          <cell r="E998">
            <v>0</v>
          </cell>
          <cell r="F998">
            <v>0</v>
          </cell>
          <cell r="G998">
            <v>0</v>
          </cell>
          <cell r="H998">
            <v>0</v>
          </cell>
          <cell r="I998">
            <v>0</v>
          </cell>
          <cell r="J998">
            <v>0</v>
          </cell>
        </row>
        <row r="999">
          <cell r="A999">
            <v>0</v>
          </cell>
          <cell r="B999">
            <v>0</v>
          </cell>
          <cell r="C999">
            <v>0</v>
          </cell>
          <cell r="D999">
            <v>0</v>
          </cell>
          <cell r="E999">
            <v>0</v>
          </cell>
          <cell r="F999">
            <v>0</v>
          </cell>
          <cell r="G999">
            <v>0</v>
          </cell>
          <cell r="H999">
            <v>0</v>
          </cell>
          <cell r="I999">
            <v>0</v>
          </cell>
          <cell r="J999">
            <v>0</v>
          </cell>
        </row>
        <row r="1000">
          <cell r="A1000">
            <v>0</v>
          </cell>
          <cell r="B1000">
            <v>0</v>
          </cell>
          <cell r="C1000">
            <v>0</v>
          </cell>
          <cell r="D1000">
            <v>0</v>
          </cell>
          <cell r="E1000">
            <v>0</v>
          </cell>
          <cell r="F1000">
            <v>0</v>
          </cell>
          <cell r="G1000">
            <v>0</v>
          </cell>
          <cell r="H1000">
            <v>0</v>
          </cell>
          <cell r="I1000">
            <v>0</v>
          </cell>
          <cell r="J1000">
            <v>0</v>
          </cell>
        </row>
        <row r="1001">
          <cell r="A1001">
            <v>0</v>
          </cell>
          <cell r="B1001">
            <v>0</v>
          </cell>
          <cell r="C1001">
            <v>0</v>
          </cell>
          <cell r="D1001">
            <v>0</v>
          </cell>
          <cell r="E1001">
            <v>0</v>
          </cell>
          <cell r="F1001">
            <v>0</v>
          </cell>
          <cell r="G1001">
            <v>0</v>
          </cell>
          <cell r="H1001">
            <v>0</v>
          </cell>
          <cell r="I1001">
            <v>0</v>
          </cell>
          <cell r="J1001">
            <v>0</v>
          </cell>
        </row>
        <row r="1002">
          <cell r="A1002">
            <v>0</v>
          </cell>
          <cell r="B1002">
            <v>0</v>
          </cell>
          <cell r="C1002">
            <v>0</v>
          </cell>
          <cell r="D1002" t="str">
            <v>SUBTOTAL</v>
          </cell>
          <cell r="E1002">
            <v>0</v>
          </cell>
          <cell r="F1002">
            <v>0</v>
          </cell>
          <cell r="G1002">
            <v>0</v>
          </cell>
          <cell r="H1002">
            <v>0</v>
          </cell>
          <cell r="I1002">
            <v>0</v>
          </cell>
          <cell r="J1002">
            <v>0</v>
          </cell>
        </row>
        <row r="1003">
          <cell r="A1003">
            <v>0</v>
          </cell>
          <cell r="B1003">
            <v>0</v>
          </cell>
          <cell r="C1003">
            <v>0</v>
          </cell>
          <cell r="D1003">
            <v>0</v>
          </cell>
          <cell r="E1003">
            <v>0</v>
          </cell>
          <cell r="F1003">
            <v>0</v>
          </cell>
          <cell r="G1003">
            <v>0</v>
          </cell>
          <cell r="H1003">
            <v>0</v>
          </cell>
          <cell r="I1003">
            <v>0</v>
          </cell>
          <cell r="J1003">
            <v>0</v>
          </cell>
        </row>
        <row r="1004">
          <cell r="A1004" t="str">
            <v>1.8.3</v>
          </cell>
          <cell r="B1004">
            <v>0</v>
          </cell>
          <cell r="C1004">
            <v>0</v>
          </cell>
          <cell r="D1004" t="str">
            <v>TOTAL COSTO UNITARIO</v>
          </cell>
          <cell r="E1004">
            <v>0</v>
          </cell>
          <cell r="F1004">
            <v>0</v>
          </cell>
          <cell r="G1004">
            <v>0</v>
          </cell>
          <cell r="H1004">
            <v>0</v>
          </cell>
          <cell r="I1004">
            <v>0</v>
          </cell>
          <cell r="J1004">
            <v>13935</v>
          </cell>
        </row>
        <row r="1005">
          <cell r="A1005">
            <v>0</v>
          </cell>
          <cell r="B1005">
            <v>0</v>
          </cell>
          <cell r="C1005">
            <v>0</v>
          </cell>
          <cell r="E1005">
            <v>0</v>
          </cell>
          <cell r="F1005">
            <v>0</v>
          </cell>
          <cell r="H1005">
            <v>0</v>
          </cell>
          <cell r="I1005">
            <v>0</v>
          </cell>
        </row>
        <row r="1006">
          <cell r="A1006">
            <v>0</v>
          </cell>
          <cell r="B1006">
            <v>0</v>
          </cell>
          <cell r="C1006">
            <v>0</v>
          </cell>
          <cell r="D1006">
            <v>0</v>
          </cell>
          <cell r="E1006">
            <v>0</v>
          </cell>
          <cell r="F1006">
            <v>0</v>
          </cell>
          <cell r="G1006">
            <v>0</v>
          </cell>
          <cell r="H1006">
            <v>0</v>
          </cell>
          <cell r="I1006">
            <v>0</v>
          </cell>
        </row>
        <row r="1007">
          <cell r="A1007">
            <v>0</v>
          </cell>
          <cell r="B1007">
            <v>0</v>
          </cell>
          <cell r="C1007">
            <v>0</v>
          </cell>
          <cell r="D1007">
            <v>0</v>
          </cell>
          <cell r="E1007" t="str">
            <v>ADECUACION DE LAS INSTALACIONES DE LA INSTITUCION EDUCATIVA JESUS MARIA AGUIRRE CHARRY 
DEL MUNICIPIO DE AIPE, HUILA</v>
          </cell>
          <cell r="F1007">
            <v>0</v>
          </cell>
          <cell r="G1007">
            <v>0</v>
          </cell>
          <cell r="H1007">
            <v>0</v>
          </cell>
          <cell r="I1007">
            <v>0</v>
          </cell>
          <cell r="J1007">
            <v>0</v>
          </cell>
        </row>
        <row r="1008">
          <cell r="A1008">
            <v>0</v>
          </cell>
          <cell r="B1008">
            <v>0</v>
          </cell>
          <cell r="C1008">
            <v>0</v>
          </cell>
          <cell r="D1008">
            <v>0</v>
          </cell>
          <cell r="E1008" t="str">
            <v>ANÁLISIS DE PRECIOS UNITARIOS      A.P.U.</v>
          </cell>
          <cell r="F1008">
            <v>0</v>
          </cell>
          <cell r="G1008">
            <v>0</v>
          </cell>
          <cell r="H1008">
            <v>0</v>
          </cell>
          <cell r="I1008">
            <v>0</v>
          </cell>
          <cell r="J1008">
            <v>0</v>
          </cell>
        </row>
        <row r="1009">
          <cell r="A1009">
            <v>0</v>
          </cell>
          <cell r="B1009">
            <v>0</v>
          </cell>
          <cell r="C1009">
            <v>0</v>
          </cell>
          <cell r="D1009">
            <v>0</v>
          </cell>
          <cell r="E1009">
            <v>0</v>
          </cell>
          <cell r="F1009">
            <v>0</v>
          </cell>
          <cell r="G1009">
            <v>0</v>
          </cell>
          <cell r="H1009">
            <v>0</v>
          </cell>
          <cell r="I1009">
            <v>0</v>
          </cell>
          <cell r="J1009">
            <v>0</v>
          </cell>
        </row>
        <row r="1010">
          <cell r="A1010">
            <v>0</v>
          </cell>
          <cell r="B1010">
            <v>0</v>
          </cell>
          <cell r="C1010">
            <v>0</v>
          </cell>
          <cell r="D1010">
            <v>0</v>
          </cell>
          <cell r="E1010">
            <v>0</v>
          </cell>
          <cell r="F1010">
            <v>0</v>
          </cell>
          <cell r="G1010">
            <v>0</v>
          </cell>
          <cell r="H1010">
            <v>0</v>
          </cell>
          <cell r="I1010">
            <v>0</v>
          </cell>
          <cell r="J1010">
            <v>0</v>
          </cell>
        </row>
        <row r="1011">
          <cell r="A1011">
            <v>0</v>
          </cell>
          <cell r="B1011">
            <v>0</v>
          </cell>
          <cell r="C1011">
            <v>0</v>
          </cell>
          <cell r="D1011" t="str">
            <v>CAPITULO</v>
          </cell>
          <cell r="E1011" t="str">
            <v>ITEM</v>
          </cell>
          <cell r="F1011" t="str">
            <v>DESCRIPCION</v>
          </cell>
          <cell r="G1011">
            <v>0</v>
          </cell>
          <cell r="H1011">
            <v>0</v>
          </cell>
          <cell r="I1011">
            <v>0</v>
          </cell>
          <cell r="J1011" t="str">
            <v>UNIDAD</v>
          </cell>
        </row>
        <row r="1012">
          <cell r="B1012" t="str">
            <v>Partida</v>
          </cell>
          <cell r="C1012">
            <v>0</v>
          </cell>
          <cell r="D1012" t="str">
            <v>1.9</v>
          </cell>
          <cell r="E1012" t="str">
            <v>1.9.1</v>
          </cell>
          <cell r="F1012" t="str">
            <v>SUMINISTRO E INSTALACION DE BEBEDERO INCLUYE LLENADO DE BOTELLA</v>
          </cell>
          <cell r="G1012">
            <v>0</v>
          </cell>
          <cell r="H1012">
            <v>0</v>
          </cell>
          <cell r="I1012">
            <v>0</v>
          </cell>
          <cell r="J1012" t="str">
            <v>UND</v>
          </cell>
        </row>
        <row r="1013">
          <cell r="A1013">
            <v>0</v>
          </cell>
          <cell r="B1013">
            <v>0</v>
          </cell>
          <cell r="C1013">
            <v>0</v>
          </cell>
          <cell r="D1013" t="str">
            <v>MAQUINARIA, HERRAMIENTA Y EQUIPO PUESTO EN OBRA</v>
          </cell>
          <cell r="E1013">
            <v>0</v>
          </cell>
          <cell r="F1013">
            <v>0</v>
          </cell>
          <cell r="G1013">
            <v>0</v>
          </cell>
          <cell r="H1013">
            <v>0</v>
          </cell>
          <cell r="I1013">
            <v>0</v>
          </cell>
          <cell r="J1013">
            <v>0</v>
          </cell>
        </row>
        <row r="1014">
          <cell r="A1014">
            <v>0</v>
          </cell>
          <cell r="B1014">
            <v>0</v>
          </cell>
          <cell r="C1014">
            <v>0</v>
          </cell>
          <cell r="D1014" t="str">
            <v>DESCRIPCION</v>
          </cell>
          <cell r="E1014">
            <v>0</v>
          </cell>
          <cell r="F1014" t="str">
            <v>UND</v>
          </cell>
          <cell r="G1014" t="str">
            <v>Vr. Unitario</v>
          </cell>
          <cell r="H1014" t="str">
            <v>Redndim.</v>
          </cell>
          <cell r="I1014" t="str">
            <v>Vr Total</v>
          </cell>
          <cell r="J1014">
            <v>0</v>
          </cell>
        </row>
        <row r="1015">
          <cell r="A1015" t="str">
            <v xml:space="preserve">HM           </v>
          </cell>
          <cell r="B1015" t="str">
            <v>Maquinaria</v>
          </cell>
          <cell r="C1015">
            <v>0</v>
          </cell>
          <cell r="D1015" t="str">
            <v>HERRAMIENTA MENOR</v>
          </cell>
          <cell r="E1015">
            <v>0</v>
          </cell>
          <cell r="F1015" t="str">
            <v>UND</v>
          </cell>
          <cell r="G1015">
            <v>1300</v>
          </cell>
          <cell r="H1015">
            <v>4</v>
          </cell>
          <cell r="I1015">
            <v>5200</v>
          </cell>
          <cell r="J1015">
            <v>0</v>
          </cell>
        </row>
        <row r="1016">
          <cell r="A1016">
            <v>0</v>
          </cell>
          <cell r="B1016">
            <v>0</v>
          </cell>
          <cell r="C1016">
            <v>0</v>
          </cell>
          <cell r="D1016">
            <v>0</v>
          </cell>
          <cell r="E1016">
            <v>0</v>
          </cell>
          <cell r="F1016">
            <v>0</v>
          </cell>
          <cell r="G1016">
            <v>0</v>
          </cell>
          <cell r="H1016">
            <v>0</v>
          </cell>
          <cell r="I1016">
            <v>0</v>
          </cell>
          <cell r="J1016">
            <v>0</v>
          </cell>
        </row>
        <row r="1017">
          <cell r="A1017">
            <v>0</v>
          </cell>
          <cell r="B1017">
            <v>0</v>
          </cell>
          <cell r="C1017">
            <v>0</v>
          </cell>
          <cell r="D1017">
            <v>0</v>
          </cell>
          <cell r="E1017">
            <v>0</v>
          </cell>
          <cell r="F1017">
            <v>0</v>
          </cell>
          <cell r="G1017">
            <v>0</v>
          </cell>
          <cell r="H1017">
            <v>0</v>
          </cell>
          <cell r="I1017">
            <v>0</v>
          </cell>
          <cell r="J1017">
            <v>0</v>
          </cell>
        </row>
        <row r="1018">
          <cell r="A1018">
            <v>0</v>
          </cell>
          <cell r="B1018">
            <v>0</v>
          </cell>
          <cell r="C1018">
            <v>0</v>
          </cell>
          <cell r="D1018">
            <v>0</v>
          </cell>
          <cell r="E1018">
            <v>0</v>
          </cell>
          <cell r="F1018">
            <v>0</v>
          </cell>
          <cell r="G1018">
            <v>0</v>
          </cell>
          <cell r="H1018">
            <v>0</v>
          </cell>
          <cell r="I1018">
            <v>0</v>
          </cell>
          <cell r="J1018">
            <v>0</v>
          </cell>
        </row>
        <row r="1019">
          <cell r="A1019">
            <v>0</v>
          </cell>
          <cell r="B1019">
            <v>0</v>
          </cell>
          <cell r="C1019">
            <v>0</v>
          </cell>
          <cell r="D1019" t="str">
            <v>SUBTOTAL</v>
          </cell>
          <cell r="E1019">
            <v>0</v>
          </cell>
          <cell r="F1019">
            <v>0</v>
          </cell>
          <cell r="G1019">
            <v>0</v>
          </cell>
          <cell r="H1019">
            <v>0</v>
          </cell>
          <cell r="I1019">
            <v>0</v>
          </cell>
          <cell r="J1019">
            <v>5200</v>
          </cell>
        </row>
        <row r="1020">
          <cell r="A1020">
            <v>0</v>
          </cell>
          <cell r="B1020">
            <v>0</v>
          </cell>
          <cell r="C1020">
            <v>0</v>
          </cell>
          <cell r="D1020" t="str">
            <v>MATERIALES</v>
          </cell>
          <cell r="E1020">
            <v>0</v>
          </cell>
          <cell r="F1020">
            <v>0</v>
          </cell>
          <cell r="G1020">
            <v>0</v>
          </cell>
          <cell r="H1020">
            <v>0</v>
          </cell>
          <cell r="I1020">
            <v>0</v>
          </cell>
          <cell r="J1020">
            <v>0</v>
          </cell>
        </row>
        <row r="1021">
          <cell r="A1021">
            <v>0</v>
          </cell>
          <cell r="B1021">
            <v>0</v>
          </cell>
          <cell r="C1021">
            <v>0</v>
          </cell>
          <cell r="D1021" t="str">
            <v>DESCRIPCION</v>
          </cell>
          <cell r="E1021">
            <v>0</v>
          </cell>
          <cell r="F1021" t="str">
            <v>UND</v>
          </cell>
          <cell r="G1021" t="str">
            <v>Vr. Unitario</v>
          </cell>
          <cell r="H1021" t="str">
            <v>Redndim.</v>
          </cell>
          <cell r="I1021" t="str">
            <v>Vr Total</v>
          </cell>
          <cell r="J1021">
            <v>0</v>
          </cell>
        </row>
        <row r="1022">
          <cell r="A1022" t="str">
            <v xml:space="preserve">TUBOPVC1-2   </v>
          </cell>
          <cell r="B1022" t="str">
            <v>Material</v>
          </cell>
          <cell r="C1022">
            <v>0</v>
          </cell>
          <cell r="D1022" t="str">
            <v>TUBERIA PVC P 1/2"</v>
          </cell>
          <cell r="E1022">
            <v>0</v>
          </cell>
          <cell r="F1022" t="str">
            <v>M</v>
          </cell>
          <cell r="G1022">
            <v>2000</v>
          </cell>
          <cell r="H1022">
            <v>15</v>
          </cell>
          <cell r="I1022">
            <v>30000</v>
          </cell>
          <cell r="J1022">
            <v>0</v>
          </cell>
        </row>
        <row r="1023">
          <cell r="A1023" t="str">
            <v xml:space="preserve">SOLDADURAPVC </v>
          </cell>
          <cell r="B1023" t="str">
            <v>Material</v>
          </cell>
          <cell r="C1023">
            <v>0</v>
          </cell>
          <cell r="D1023" t="str">
            <v>SOLDADURA PVC 1/4</v>
          </cell>
          <cell r="E1023">
            <v>0</v>
          </cell>
          <cell r="F1023" t="str">
            <v>UN</v>
          </cell>
          <cell r="G1023">
            <v>77190</v>
          </cell>
          <cell r="H1023">
            <v>0.3</v>
          </cell>
          <cell r="I1023">
            <v>23157</v>
          </cell>
          <cell r="J1023">
            <v>0</v>
          </cell>
        </row>
        <row r="1024">
          <cell r="A1024" t="str">
            <v xml:space="preserve">UNIONPVCP1-2 </v>
          </cell>
          <cell r="B1024" t="str">
            <v>Material</v>
          </cell>
          <cell r="C1024">
            <v>0</v>
          </cell>
          <cell r="D1024" t="str">
            <v>UNION PVC P 1/2"</v>
          </cell>
          <cell r="E1024">
            <v>0</v>
          </cell>
          <cell r="F1024" t="str">
            <v>UN</v>
          </cell>
          <cell r="G1024">
            <v>400</v>
          </cell>
          <cell r="H1024">
            <v>4</v>
          </cell>
          <cell r="I1024">
            <v>1600</v>
          </cell>
          <cell r="J1024">
            <v>0</v>
          </cell>
        </row>
        <row r="1025">
          <cell r="A1025" t="str">
            <v xml:space="preserve">LIMPIADORPVC </v>
          </cell>
          <cell r="B1025" t="str">
            <v>Material</v>
          </cell>
          <cell r="C1025">
            <v>0</v>
          </cell>
          <cell r="D1025" t="str">
            <v>LIMPIADOR PVC 1/4</v>
          </cell>
          <cell r="E1025">
            <v>0</v>
          </cell>
          <cell r="F1025" t="str">
            <v>UND</v>
          </cell>
          <cell r="G1025">
            <v>35000</v>
          </cell>
          <cell r="H1025">
            <v>0.2</v>
          </cell>
          <cell r="I1025">
            <v>7000</v>
          </cell>
          <cell r="J1025">
            <v>0</v>
          </cell>
        </row>
        <row r="1026">
          <cell r="A1026" t="str">
            <v xml:space="preserve">TUBPVCS3     </v>
          </cell>
          <cell r="B1026" t="str">
            <v>Material</v>
          </cell>
          <cell r="C1026">
            <v>0</v>
          </cell>
          <cell r="D1026" t="str">
            <v>TUBO PVC S 3"</v>
          </cell>
          <cell r="E1026">
            <v>0</v>
          </cell>
          <cell r="F1026" t="str">
            <v>M</v>
          </cell>
          <cell r="G1026">
            <v>14000</v>
          </cell>
          <cell r="H1026">
            <v>15</v>
          </cell>
          <cell r="I1026">
            <v>210000</v>
          </cell>
          <cell r="J1026">
            <v>0</v>
          </cell>
        </row>
        <row r="1027">
          <cell r="A1027" t="str">
            <v xml:space="preserve">CODOPVCS3    </v>
          </cell>
          <cell r="B1027" t="str">
            <v>Material</v>
          </cell>
          <cell r="C1027">
            <v>0</v>
          </cell>
          <cell r="D1027" t="str">
            <v>CODO PVC S 3"</v>
          </cell>
          <cell r="E1027">
            <v>0</v>
          </cell>
          <cell r="F1027" t="str">
            <v>UN</v>
          </cell>
          <cell r="G1027">
            <v>7000</v>
          </cell>
          <cell r="H1027">
            <v>3</v>
          </cell>
          <cell r="I1027">
            <v>21000</v>
          </cell>
          <cell r="J1027">
            <v>0</v>
          </cell>
        </row>
        <row r="1028">
          <cell r="A1028" t="str">
            <v>BEBEDEROBOTEL</v>
          </cell>
          <cell r="B1028" t="str">
            <v>Material</v>
          </cell>
          <cell r="C1028">
            <v>0</v>
          </cell>
          <cell r="D1028" t="str">
            <v>ESTACION DE LLENADO DE BOTELLAS ANTIVANDALICA</v>
          </cell>
          <cell r="E1028">
            <v>0</v>
          </cell>
          <cell r="F1028" t="str">
            <v>UND</v>
          </cell>
          <cell r="G1028">
            <v>8198475</v>
          </cell>
          <cell r="H1028">
            <v>1</v>
          </cell>
          <cell r="I1028">
            <v>8198475</v>
          </cell>
          <cell r="J1028">
            <v>0</v>
          </cell>
        </row>
        <row r="1029">
          <cell r="A1029">
            <v>0</v>
          </cell>
          <cell r="B1029">
            <v>0</v>
          </cell>
          <cell r="C1029">
            <v>0</v>
          </cell>
          <cell r="D1029" t="str">
            <v>SUBTOTAL</v>
          </cell>
          <cell r="E1029">
            <v>0</v>
          </cell>
          <cell r="F1029">
            <v>0</v>
          </cell>
          <cell r="G1029">
            <v>0</v>
          </cell>
          <cell r="H1029">
            <v>0</v>
          </cell>
          <cell r="I1029">
            <v>0</v>
          </cell>
          <cell r="J1029">
            <v>8491232</v>
          </cell>
        </row>
        <row r="1030">
          <cell r="A1030">
            <v>0</v>
          </cell>
          <cell r="B1030">
            <v>0</v>
          </cell>
          <cell r="C1030">
            <v>0</v>
          </cell>
          <cell r="D1030" t="str">
            <v>MANO DE OBRA</v>
          </cell>
          <cell r="E1030">
            <v>0</v>
          </cell>
          <cell r="F1030">
            <v>0</v>
          </cell>
          <cell r="G1030">
            <v>0</v>
          </cell>
          <cell r="H1030">
            <v>0</v>
          </cell>
          <cell r="I1030">
            <v>0</v>
          </cell>
          <cell r="J1030">
            <v>0</v>
          </cell>
        </row>
        <row r="1031">
          <cell r="A1031">
            <v>0</v>
          </cell>
          <cell r="B1031">
            <v>0</v>
          </cell>
          <cell r="C1031">
            <v>0</v>
          </cell>
          <cell r="D1031" t="str">
            <v>DESCRIPCION</v>
          </cell>
          <cell r="E1031">
            <v>0</v>
          </cell>
          <cell r="F1031" t="str">
            <v>UND</v>
          </cell>
          <cell r="G1031" t="str">
            <v>Vr. Unitario</v>
          </cell>
          <cell r="H1031" t="str">
            <v>Redndim.</v>
          </cell>
          <cell r="I1031" t="str">
            <v>Vr Total</v>
          </cell>
          <cell r="J1031">
            <v>0</v>
          </cell>
        </row>
        <row r="1032">
          <cell r="A1032" t="str">
            <v xml:space="preserve">1OF1AY       </v>
          </cell>
          <cell r="B1032" t="str">
            <v>Mano de obra</v>
          </cell>
          <cell r="C1032">
            <v>0</v>
          </cell>
          <cell r="D1032" t="str">
            <v>MANO DE OBRA ALBAÑILERIA (1 OFICIAL - 1 AYUDANTE)</v>
          </cell>
          <cell r="E1032">
            <v>0</v>
          </cell>
          <cell r="F1032" t="str">
            <v>HR</v>
          </cell>
          <cell r="G1032">
            <v>16784</v>
          </cell>
          <cell r="H1032">
            <v>10</v>
          </cell>
          <cell r="I1032">
            <v>167840</v>
          </cell>
          <cell r="J1032">
            <v>0</v>
          </cell>
        </row>
        <row r="1033">
          <cell r="A1033">
            <v>0</v>
          </cell>
          <cell r="B1033">
            <v>0</v>
          </cell>
          <cell r="C1033">
            <v>0</v>
          </cell>
          <cell r="D1033">
            <v>0</v>
          </cell>
          <cell r="E1033">
            <v>0</v>
          </cell>
          <cell r="F1033">
            <v>0</v>
          </cell>
          <cell r="G1033">
            <v>0</v>
          </cell>
          <cell r="H1033">
            <v>0</v>
          </cell>
          <cell r="I1033">
            <v>0</v>
          </cell>
          <cell r="J1033">
            <v>0</v>
          </cell>
        </row>
        <row r="1034">
          <cell r="A1034">
            <v>0</v>
          </cell>
          <cell r="B1034">
            <v>0</v>
          </cell>
          <cell r="C1034">
            <v>0</v>
          </cell>
          <cell r="D1034">
            <v>0</v>
          </cell>
          <cell r="E1034">
            <v>0</v>
          </cell>
          <cell r="F1034">
            <v>0</v>
          </cell>
          <cell r="G1034">
            <v>0</v>
          </cell>
          <cell r="H1034">
            <v>0</v>
          </cell>
          <cell r="I1034">
            <v>0</v>
          </cell>
          <cell r="J1034">
            <v>0</v>
          </cell>
        </row>
        <row r="1035">
          <cell r="A1035">
            <v>0</v>
          </cell>
          <cell r="B1035">
            <v>0</v>
          </cell>
          <cell r="C1035">
            <v>0</v>
          </cell>
          <cell r="D1035">
            <v>0</v>
          </cell>
          <cell r="E1035">
            <v>0</v>
          </cell>
          <cell r="F1035">
            <v>0</v>
          </cell>
          <cell r="G1035">
            <v>0</v>
          </cell>
          <cell r="H1035">
            <v>0</v>
          </cell>
          <cell r="I1035">
            <v>0</v>
          </cell>
          <cell r="J1035">
            <v>0</v>
          </cell>
        </row>
        <row r="1036">
          <cell r="A1036">
            <v>0</v>
          </cell>
          <cell r="B1036">
            <v>0</v>
          </cell>
          <cell r="C1036">
            <v>0</v>
          </cell>
          <cell r="D1036" t="str">
            <v>SUBTOTAL</v>
          </cell>
          <cell r="E1036">
            <v>0</v>
          </cell>
          <cell r="F1036">
            <v>0</v>
          </cell>
          <cell r="G1036">
            <v>0</v>
          </cell>
          <cell r="H1036">
            <v>0</v>
          </cell>
          <cell r="I1036">
            <v>0</v>
          </cell>
          <cell r="J1036">
            <v>167840</v>
          </cell>
        </row>
        <row r="1037">
          <cell r="A1037">
            <v>0</v>
          </cell>
          <cell r="B1037">
            <v>0</v>
          </cell>
          <cell r="C1037">
            <v>0</v>
          </cell>
          <cell r="D1037" t="str">
            <v>TRANSPORTE</v>
          </cell>
          <cell r="E1037">
            <v>0</v>
          </cell>
          <cell r="F1037">
            <v>0</v>
          </cell>
          <cell r="G1037">
            <v>0</v>
          </cell>
          <cell r="H1037">
            <v>0</v>
          </cell>
          <cell r="I1037">
            <v>0</v>
          </cell>
          <cell r="J1037">
            <v>0</v>
          </cell>
        </row>
        <row r="1038">
          <cell r="A1038">
            <v>0</v>
          </cell>
          <cell r="B1038">
            <v>0</v>
          </cell>
          <cell r="C1038">
            <v>0</v>
          </cell>
          <cell r="D1038" t="str">
            <v>DESCRIPCION</v>
          </cell>
          <cell r="E1038">
            <v>0</v>
          </cell>
          <cell r="F1038" t="str">
            <v>UND</v>
          </cell>
          <cell r="G1038" t="str">
            <v>Vr. Unitario</v>
          </cell>
          <cell r="H1038" t="str">
            <v>Redndim.</v>
          </cell>
          <cell r="I1038" t="str">
            <v>Vr Total</v>
          </cell>
          <cell r="J1038">
            <v>0</v>
          </cell>
        </row>
        <row r="1039">
          <cell r="A1039" t="str">
            <v>TBEBEDERO</v>
          </cell>
          <cell r="B1039" t="str">
            <v>Otros</v>
          </cell>
          <cell r="C1039">
            <v>0</v>
          </cell>
          <cell r="D1039" t="str">
            <v>TRANSPORTE ESTACION DE LLENADO DE BOTELLAS</v>
          </cell>
          <cell r="E1039">
            <v>0</v>
          </cell>
          <cell r="F1039" t="str">
            <v>UND</v>
          </cell>
          <cell r="G1039">
            <v>300000</v>
          </cell>
          <cell r="H1039">
            <v>1</v>
          </cell>
          <cell r="I1039">
            <v>300000</v>
          </cell>
          <cell r="J1039">
            <v>0</v>
          </cell>
        </row>
        <row r="1040">
          <cell r="A1040">
            <v>0</v>
          </cell>
          <cell r="B1040">
            <v>0</v>
          </cell>
          <cell r="C1040">
            <v>0</v>
          </cell>
          <cell r="D1040">
            <v>0</v>
          </cell>
          <cell r="E1040">
            <v>0</v>
          </cell>
          <cell r="F1040">
            <v>0</v>
          </cell>
          <cell r="G1040">
            <v>0</v>
          </cell>
          <cell r="H1040">
            <v>0</v>
          </cell>
          <cell r="I1040">
            <v>0</v>
          </cell>
          <cell r="J1040">
            <v>0</v>
          </cell>
        </row>
        <row r="1041">
          <cell r="A1041">
            <v>0</v>
          </cell>
          <cell r="B1041">
            <v>0</v>
          </cell>
          <cell r="C1041">
            <v>0</v>
          </cell>
          <cell r="D1041">
            <v>0</v>
          </cell>
          <cell r="E1041">
            <v>0</v>
          </cell>
          <cell r="F1041">
            <v>0</v>
          </cell>
          <cell r="G1041">
            <v>0</v>
          </cell>
          <cell r="H1041">
            <v>0</v>
          </cell>
          <cell r="I1041">
            <v>0</v>
          </cell>
          <cell r="J1041">
            <v>0</v>
          </cell>
        </row>
        <row r="1042">
          <cell r="A1042">
            <v>0</v>
          </cell>
          <cell r="B1042">
            <v>0</v>
          </cell>
          <cell r="C1042">
            <v>0</v>
          </cell>
          <cell r="D1042">
            <v>0</v>
          </cell>
          <cell r="E1042">
            <v>0</v>
          </cell>
          <cell r="F1042">
            <v>0</v>
          </cell>
          <cell r="G1042">
            <v>0</v>
          </cell>
          <cell r="H1042">
            <v>0</v>
          </cell>
          <cell r="I1042">
            <v>0</v>
          </cell>
          <cell r="J1042">
            <v>0</v>
          </cell>
        </row>
        <row r="1043">
          <cell r="A1043">
            <v>0</v>
          </cell>
          <cell r="B1043">
            <v>0</v>
          </cell>
          <cell r="C1043">
            <v>0</v>
          </cell>
          <cell r="D1043" t="str">
            <v>SUBTOTAL</v>
          </cell>
          <cell r="E1043">
            <v>0</v>
          </cell>
          <cell r="F1043">
            <v>0</v>
          </cell>
          <cell r="G1043">
            <v>0</v>
          </cell>
          <cell r="H1043">
            <v>0</v>
          </cell>
          <cell r="I1043">
            <v>0</v>
          </cell>
          <cell r="J1043">
            <v>300000</v>
          </cell>
        </row>
        <row r="1044">
          <cell r="A1044">
            <v>0</v>
          </cell>
          <cell r="B1044">
            <v>0</v>
          </cell>
          <cell r="C1044">
            <v>0</v>
          </cell>
          <cell r="D1044">
            <v>0</v>
          </cell>
          <cell r="E1044">
            <v>0</v>
          </cell>
          <cell r="F1044">
            <v>0</v>
          </cell>
          <cell r="G1044">
            <v>0</v>
          </cell>
          <cell r="H1044">
            <v>0</v>
          </cell>
          <cell r="I1044">
            <v>0</v>
          </cell>
          <cell r="J1044">
            <v>0</v>
          </cell>
        </row>
        <row r="1045">
          <cell r="A1045" t="str">
            <v>1.9.1</v>
          </cell>
          <cell r="B1045">
            <v>0</v>
          </cell>
          <cell r="C1045">
            <v>0</v>
          </cell>
          <cell r="D1045" t="str">
            <v>TOTAL COSTO UNITARIO</v>
          </cell>
          <cell r="E1045">
            <v>0</v>
          </cell>
          <cell r="F1045">
            <v>0</v>
          </cell>
          <cell r="G1045">
            <v>0</v>
          </cell>
          <cell r="H1045">
            <v>0</v>
          </cell>
          <cell r="I1045">
            <v>0</v>
          </cell>
          <cell r="J1045">
            <v>8964272</v>
          </cell>
        </row>
        <row r="1046">
          <cell r="A1046">
            <v>0</v>
          </cell>
          <cell r="B1046">
            <v>0</v>
          </cell>
          <cell r="C1046">
            <v>0</v>
          </cell>
          <cell r="E1046">
            <v>0</v>
          </cell>
          <cell r="F1046">
            <v>0</v>
          </cell>
          <cell r="H1046">
            <v>0</v>
          </cell>
          <cell r="I1046">
            <v>0</v>
          </cell>
        </row>
        <row r="1047">
          <cell r="A1047">
            <v>0</v>
          </cell>
          <cell r="B1047">
            <v>0</v>
          </cell>
          <cell r="C1047">
            <v>0</v>
          </cell>
          <cell r="D1047">
            <v>0</v>
          </cell>
          <cell r="E1047">
            <v>0</v>
          </cell>
          <cell r="F1047">
            <v>0</v>
          </cell>
          <cell r="G1047">
            <v>0</v>
          </cell>
          <cell r="H1047">
            <v>0</v>
          </cell>
          <cell r="I1047">
            <v>0</v>
          </cell>
        </row>
        <row r="1048">
          <cell r="A1048">
            <v>0</v>
          </cell>
          <cell r="B1048">
            <v>0</v>
          </cell>
          <cell r="C1048">
            <v>0</v>
          </cell>
          <cell r="D1048">
            <v>0</v>
          </cell>
          <cell r="E1048" t="str">
            <v>ADECUACION DE LAS INSTALACIONES DE LA INSTITUCION EDUCATIVA JESUS MARIA AGUIRRE CHARRY 
DEL MUNICIPIO DE AIPE, HUILA</v>
          </cell>
          <cell r="F1048">
            <v>0</v>
          </cell>
          <cell r="G1048">
            <v>0</v>
          </cell>
          <cell r="H1048">
            <v>0</v>
          </cell>
          <cell r="I1048">
            <v>0</v>
          </cell>
          <cell r="J1048">
            <v>0</v>
          </cell>
        </row>
        <row r="1049">
          <cell r="A1049">
            <v>0</v>
          </cell>
          <cell r="B1049">
            <v>0</v>
          </cell>
          <cell r="C1049">
            <v>0</v>
          </cell>
          <cell r="D1049">
            <v>0</v>
          </cell>
          <cell r="E1049" t="str">
            <v>ANÁLISIS DE PRECIOS UNITARIOS      A.P.U.</v>
          </cell>
          <cell r="F1049">
            <v>0</v>
          </cell>
          <cell r="G1049">
            <v>0</v>
          </cell>
          <cell r="H1049">
            <v>0</v>
          </cell>
          <cell r="I1049">
            <v>0</v>
          </cell>
          <cell r="J1049">
            <v>0</v>
          </cell>
        </row>
        <row r="1050">
          <cell r="A1050">
            <v>0</v>
          </cell>
          <cell r="B1050">
            <v>0</v>
          </cell>
          <cell r="C1050">
            <v>0</v>
          </cell>
          <cell r="D1050">
            <v>0</v>
          </cell>
          <cell r="E1050">
            <v>0</v>
          </cell>
          <cell r="F1050">
            <v>0</v>
          </cell>
          <cell r="G1050">
            <v>0</v>
          </cell>
          <cell r="H1050">
            <v>0</v>
          </cell>
          <cell r="I1050">
            <v>0</v>
          </cell>
          <cell r="J1050">
            <v>0</v>
          </cell>
        </row>
        <row r="1051">
          <cell r="A1051">
            <v>0</v>
          </cell>
          <cell r="B1051">
            <v>0</v>
          </cell>
          <cell r="C1051">
            <v>0</v>
          </cell>
          <cell r="D1051">
            <v>0</v>
          </cell>
          <cell r="E1051">
            <v>0</v>
          </cell>
          <cell r="F1051">
            <v>0</v>
          </cell>
          <cell r="G1051">
            <v>0</v>
          </cell>
          <cell r="H1051">
            <v>0</v>
          </cell>
          <cell r="I1051">
            <v>0</v>
          </cell>
          <cell r="J1051">
            <v>0</v>
          </cell>
        </row>
        <row r="1052">
          <cell r="A1052">
            <v>0</v>
          </cell>
          <cell r="B1052">
            <v>0</v>
          </cell>
          <cell r="C1052">
            <v>0</v>
          </cell>
          <cell r="D1052" t="str">
            <v>CAPITULO</v>
          </cell>
          <cell r="E1052" t="str">
            <v>ITEM</v>
          </cell>
          <cell r="F1052" t="str">
            <v>DESCRIPCION</v>
          </cell>
          <cell r="G1052">
            <v>0</v>
          </cell>
          <cell r="H1052">
            <v>0</v>
          </cell>
          <cell r="I1052">
            <v>0</v>
          </cell>
          <cell r="J1052" t="str">
            <v>UNIDAD</v>
          </cell>
        </row>
        <row r="1053">
          <cell r="B1053" t="str">
            <v>Partida</v>
          </cell>
          <cell r="C1053">
            <v>0</v>
          </cell>
          <cell r="D1053" t="str">
            <v>2.1</v>
          </cell>
          <cell r="E1053" t="str">
            <v>2.1.1</v>
          </cell>
          <cell r="F1053" t="str">
            <v>DESMONTE DE TEJA TERMOACUSTICA EXISTENTE</v>
          </cell>
          <cell r="G1053">
            <v>0</v>
          </cell>
          <cell r="H1053">
            <v>0</v>
          </cell>
          <cell r="I1053">
            <v>0</v>
          </cell>
          <cell r="J1053" t="str">
            <v>M2</v>
          </cell>
        </row>
        <row r="1054">
          <cell r="A1054">
            <v>0</v>
          </cell>
          <cell r="B1054">
            <v>0</v>
          </cell>
          <cell r="C1054">
            <v>0</v>
          </cell>
          <cell r="D1054" t="str">
            <v>MAQUINARIA, HERRAMIENTA Y EQUIPO PUESTO EN OBRA</v>
          </cell>
          <cell r="E1054">
            <v>0</v>
          </cell>
          <cell r="F1054">
            <v>0</v>
          </cell>
          <cell r="G1054">
            <v>0</v>
          </cell>
          <cell r="H1054">
            <v>0</v>
          </cell>
          <cell r="I1054">
            <v>0</v>
          </cell>
          <cell r="J1054">
            <v>0</v>
          </cell>
        </row>
        <row r="1055">
          <cell r="A1055">
            <v>0</v>
          </cell>
          <cell r="B1055">
            <v>0</v>
          </cell>
          <cell r="C1055">
            <v>0</v>
          </cell>
          <cell r="D1055" t="str">
            <v>DESCRIPCION</v>
          </cell>
          <cell r="E1055">
            <v>0</v>
          </cell>
          <cell r="F1055" t="str">
            <v>UND</v>
          </cell>
          <cell r="G1055" t="str">
            <v>Vr. Unitario</v>
          </cell>
          <cell r="H1055" t="str">
            <v>Redndim.</v>
          </cell>
          <cell r="I1055" t="str">
            <v>Vr Total</v>
          </cell>
          <cell r="J1055">
            <v>0</v>
          </cell>
        </row>
        <row r="1056">
          <cell r="A1056" t="str">
            <v xml:space="preserve">HM           </v>
          </cell>
          <cell r="B1056" t="str">
            <v>Maquinaria</v>
          </cell>
          <cell r="C1056">
            <v>0</v>
          </cell>
          <cell r="D1056" t="str">
            <v>HERRAMIENTA MENOR</v>
          </cell>
          <cell r="E1056">
            <v>0</v>
          </cell>
          <cell r="F1056" t="str">
            <v>UND</v>
          </cell>
          <cell r="G1056">
            <v>1300</v>
          </cell>
          <cell r="H1056">
            <v>0.5</v>
          </cell>
          <cell r="I1056">
            <v>650</v>
          </cell>
          <cell r="J1056">
            <v>0</v>
          </cell>
        </row>
        <row r="1057">
          <cell r="A1057" t="str">
            <v xml:space="preserve">ANDAMIO      </v>
          </cell>
          <cell r="B1057" t="str">
            <v>Maquinaria</v>
          </cell>
          <cell r="C1057">
            <v>0</v>
          </cell>
          <cell r="D1057" t="str">
            <v>ANDAMIO INCLUYE TABLON</v>
          </cell>
          <cell r="E1057">
            <v>0</v>
          </cell>
          <cell r="F1057" t="str">
            <v>DIA</v>
          </cell>
          <cell r="G1057">
            <v>3000</v>
          </cell>
          <cell r="H1057">
            <v>0.7</v>
          </cell>
          <cell r="I1057">
            <v>2100</v>
          </cell>
          <cell r="J1057">
            <v>0</v>
          </cell>
        </row>
        <row r="1058">
          <cell r="A1058">
            <v>0</v>
          </cell>
          <cell r="B1058">
            <v>0</v>
          </cell>
          <cell r="C1058">
            <v>0</v>
          </cell>
          <cell r="D1058">
            <v>0</v>
          </cell>
          <cell r="E1058">
            <v>0</v>
          </cell>
          <cell r="F1058">
            <v>0</v>
          </cell>
          <cell r="G1058">
            <v>0</v>
          </cell>
          <cell r="H1058">
            <v>0</v>
          </cell>
          <cell r="I1058">
            <v>0</v>
          </cell>
          <cell r="J1058">
            <v>0</v>
          </cell>
        </row>
        <row r="1059">
          <cell r="A1059">
            <v>0</v>
          </cell>
          <cell r="B1059">
            <v>0</v>
          </cell>
          <cell r="C1059">
            <v>0</v>
          </cell>
          <cell r="D1059">
            <v>0</v>
          </cell>
          <cell r="E1059">
            <v>0</v>
          </cell>
          <cell r="F1059">
            <v>0</v>
          </cell>
          <cell r="G1059">
            <v>0</v>
          </cell>
          <cell r="H1059">
            <v>0</v>
          </cell>
          <cell r="I1059">
            <v>0</v>
          </cell>
          <cell r="J1059">
            <v>0</v>
          </cell>
        </row>
        <row r="1060">
          <cell r="A1060">
            <v>0</v>
          </cell>
          <cell r="B1060">
            <v>0</v>
          </cell>
          <cell r="C1060">
            <v>0</v>
          </cell>
          <cell r="D1060" t="str">
            <v>SUBTOTAL</v>
          </cell>
          <cell r="E1060">
            <v>0</v>
          </cell>
          <cell r="F1060">
            <v>0</v>
          </cell>
          <cell r="G1060">
            <v>0</v>
          </cell>
          <cell r="H1060">
            <v>0</v>
          </cell>
          <cell r="I1060">
            <v>0</v>
          </cell>
          <cell r="J1060">
            <v>2750</v>
          </cell>
        </row>
        <row r="1061">
          <cell r="A1061">
            <v>0</v>
          </cell>
          <cell r="B1061">
            <v>0</v>
          </cell>
          <cell r="C1061">
            <v>0</v>
          </cell>
          <cell r="D1061" t="str">
            <v>MATERIALES</v>
          </cell>
          <cell r="E1061">
            <v>0</v>
          </cell>
          <cell r="F1061">
            <v>0</v>
          </cell>
          <cell r="G1061">
            <v>0</v>
          </cell>
          <cell r="H1061">
            <v>0</v>
          </cell>
          <cell r="I1061">
            <v>0</v>
          </cell>
          <cell r="J1061">
            <v>0</v>
          </cell>
        </row>
        <row r="1062">
          <cell r="A1062">
            <v>0</v>
          </cell>
          <cell r="B1062">
            <v>0</v>
          </cell>
          <cell r="C1062">
            <v>0</v>
          </cell>
          <cell r="D1062" t="str">
            <v>DESCRIPCION</v>
          </cell>
          <cell r="E1062">
            <v>0</v>
          </cell>
          <cell r="F1062" t="str">
            <v>UND</v>
          </cell>
          <cell r="G1062" t="str">
            <v>Vr. Unitario</v>
          </cell>
          <cell r="H1062" t="str">
            <v>Redndim.</v>
          </cell>
          <cell r="I1062" t="str">
            <v>Vr Total</v>
          </cell>
          <cell r="J1062">
            <v>0</v>
          </cell>
        </row>
        <row r="1063">
          <cell r="A1063">
            <v>0</v>
          </cell>
          <cell r="B1063">
            <v>0</v>
          </cell>
          <cell r="C1063">
            <v>0</v>
          </cell>
          <cell r="D1063">
            <v>0</v>
          </cell>
          <cell r="E1063">
            <v>0</v>
          </cell>
          <cell r="F1063">
            <v>0</v>
          </cell>
          <cell r="G1063">
            <v>0</v>
          </cell>
          <cell r="H1063">
            <v>0</v>
          </cell>
          <cell r="I1063">
            <v>0</v>
          </cell>
          <cell r="J1063">
            <v>0</v>
          </cell>
        </row>
        <row r="1064">
          <cell r="A1064">
            <v>0</v>
          </cell>
          <cell r="B1064">
            <v>0</v>
          </cell>
          <cell r="C1064">
            <v>0</v>
          </cell>
          <cell r="D1064">
            <v>0</v>
          </cell>
          <cell r="E1064">
            <v>0</v>
          </cell>
          <cell r="F1064">
            <v>0</v>
          </cell>
          <cell r="G1064">
            <v>0</v>
          </cell>
          <cell r="H1064">
            <v>0</v>
          </cell>
          <cell r="I1064">
            <v>0</v>
          </cell>
          <cell r="J1064">
            <v>0</v>
          </cell>
        </row>
        <row r="1065">
          <cell r="A1065">
            <v>0</v>
          </cell>
          <cell r="B1065">
            <v>0</v>
          </cell>
          <cell r="C1065">
            <v>0</v>
          </cell>
          <cell r="D1065">
            <v>0</v>
          </cell>
          <cell r="E1065">
            <v>0</v>
          </cell>
          <cell r="F1065">
            <v>0</v>
          </cell>
          <cell r="G1065">
            <v>0</v>
          </cell>
          <cell r="H1065">
            <v>0</v>
          </cell>
          <cell r="I1065">
            <v>0</v>
          </cell>
          <cell r="J1065">
            <v>0</v>
          </cell>
        </row>
        <row r="1066">
          <cell r="A1066">
            <v>0</v>
          </cell>
          <cell r="B1066">
            <v>0</v>
          </cell>
          <cell r="C1066">
            <v>0</v>
          </cell>
          <cell r="D1066">
            <v>0</v>
          </cell>
          <cell r="E1066">
            <v>0</v>
          </cell>
          <cell r="F1066">
            <v>0</v>
          </cell>
          <cell r="G1066">
            <v>0</v>
          </cell>
          <cell r="H1066">
            <v>0</v>
          </cell>
          <cell r="I1066">
            <v>0</v>
          </cell>
          <cell r="J1066">
            <v>0</v>
          </cell>
        </row>
        <row r="1067">
          <cell r="A1067">
            <v>0</v>
          </cell>
          <cell r="B1067">
            <v>0</v>
          </cell>
          <cell r="C1067">
            <v>0</v>
          </cell>
          <cell r="D1067" t="str">
            <v>SUBTOTAL</v>
          </cell>
          <cell r="E1067">
            <v>0</v>
          </cell>
          <cell r="F1067">
            <v>0</v>
          </cell>
          <cell r="G1067">
            <v>0</v>
          </cell>
          <cell r="H1067">
            <v>0</v>
          </cell>
          <cell r="I1067">
            <v>0</v>
          </cell>
          <cell r="J1067">
            <v>0</v>
          </cell>
        </row>
        <row r="1068">
          <cell r="A1068">
            <v>0</v>
          </cell>
          <cell r="B1068">
            <v>0</v>
          </cell>
          <cell r="C1068">
            <v>0</v>
          </cell>
          <cell r="D1068" t="str">
            <v>MANO DE OBRA</v>
          </cell>
          <cell r="E1068">
            <v>0</v>
          </cell>
          <cell r="F1068">
            <v>0</v>
          </cell>
          <cell r="G1068">
            <v>0</v>
          </cell>
          <cell r="H1068">
            <v>0</v>
          </cell>
          <cell r="I1068">
            <v>0</v>
          </cell>
          <cell r="J1068">
            <v>0</v>
          </cell>
        </row>
        <row r="1069">
          <cell r="A1069">
            <v>0</v>
          </cell>
          <cell r="B1069">
            <v>0</v>
          </cell>
          <cell r="C1069">
            <v>0</v>
          </cell>
          <cell r="D1069" t="str">
            <v>DESCRIPCION</v>
          </cell>
          <cell r="E1069">
            <v>0</v>
          </cell>
          <cell r="F1069" t="str">
            <v>UND</v>
          </cell>
          <cell r="G1069" t="str">
            <v>Vr. Unitario</v>
          </cell>
          <cell r="H1069" t="str">
            <v>Redndim.</v>
          </cell>
          <cell r="I1069" t="str">
            <v>Vr Total</v>
          </cell>
          <cell r="J1069">
            <v>0</v>
          </cell>
        </row>
        <row r="1070">
          <cell r="A1070" t="str">
            <v xml:space="preserve">1OF1AY       </v>
          </cell>
          <cell r="B1070" t="str">
            <v>Mano de obra</v>
          </cell>
          <cell r="C1070">
            <v>0</v>
          </cell>
          <cell r="D1070" t="str">
            <v>MANO DE OBRA ALBAÑILERIA (1 OFICIAL - 1 AYUDANTE)</v>
          </cell>
          <cell r="E1070">
            <v>0</v>
          </cell>
          <cell r="F1070" t="str">
            <v>HR</v>
          </cell>
          <cell r="G1070">
            <v>16784</v>
          </cell>
          <cell r="H1070">
            <v>0.75</v>
          </cell>
          <cell r="I1070">
            <v>12588</v>
          </cell>
          <cell r="J1070">
            <v>0</v>
          </cell>
        </row>
        <row r="1071">
          <cell r="A1071">
            <v>0</v>
          </cell>
          <cell r="B1071">
            <v>0</v>
          </cell>
          <cell r="C1071">
            <v>0</v>
          </cell>
          <cell r="D1071">
            <v>0</v>
          </cell>
          <cell r="E1071">
            <v>0</v>
          </cell>
          <cell r="F1071">
            <v>0</v>
          </cell>
          <cell r="G1071">
            <v>0</v>
          </cell>
          <cell r="H1071">
            <v>0</v>
          </cell>
          <cell r="I1071">
            <v>0</v>
          </cell>
          <cell r="J1071">
            <v>0</v>
          </cell>
        </row>
        <row r="1072">
          <cell r="A1072">
            <v>0</v>
          </cell>
          <cell r="B1072">
            <v>0</v>
          </cell>
          <cell r="C1072">
            <v>0</v>
          </cell>
          <cell r="D1072">
            <v>0</v>
          </cell>
          <cell r="E1072">
            <v>0</v>
          </cell>
          <cell r="F1072">
            <v>0</v>
          </cell>
          <cell r="G1072">
            <v>0</v>
          </cell>
          <cell r="H1072">
            <v>0</v>
          </cell>
          <cell r="I1072">
            <v>0</v>
          </cell>
          <cell r="J1072">
            <v>0</v>
          </cell>
        </row>
        <row r="1073">
          <cell r="A1073">
            <v>0</v>
          </cell>
          <cell r="B1073">
            <v>0</v>
          </cell>
          <cell r="C1073">
            <v>0</v>
          </cell>
          <cell r="D1073">
            <v>0</v>
          </cell>
          <cell r="E1073">
            <v>0</v>
          </cell>
          <cell r="F1073">
            <v>0</v>
          </cell>
          <cell r="G1073">
            <v>0</v>
          </cell>
          <cell r="H1073">
            <v>0</v>
          </cell>
          <cell r="I1073">
            <v>0</v>
          </cell>
          <cell r="J1073">
            <v>0</v>
          </cell>
        </row>
        <row r="1074">
          <cell r="A1074">
            <v>0</v>
          </cell>
          <cell r="B1074">
            <v>0</v>
          </cell>
          <cell r="C1074">
            <v>0</v>
          </cell>
          <cell r="D1074" t="str">
            <v>SUBTOTAL</v>
          </cell>
          <cell r="E1074">
            <v>0</v>
          </cell>
          <cell r="F1074">
            <v>0</v>
          </cell>
          <cell r="G1074">
            <v>0</v>
          </cell>
          <cell r="H1074">
            <v>0</v>
          </cell>
          <cell r="I1074">
            <v>0</v>
          </cell>
          <cell r="J1074">
            <v>12588</v>
          </cell>
        </row>
        <row r="1075">
          <cell r="A1075">
            <v>0</v>
          </cell>
          <cell r="B1075">
            <v>0</v>
          </cell>
          <cell r="C1075">
            <v>0</v>
          </cell>
          <cell r="D1075" t="str">
            <v>TRANSPORTE</v>
          </cell>
          <cell r="E1075">
            <v>0</v>
          </cell>
          <cell r="F1075">
            <v>0</v>
          </cell>
          <cell r="G1075">
            <v>0</v>
          </cell>
          <cell r="H1075">
            <v>0</v>
          </cell>
          <cell r="I1075">
            <v>0</v>
          </cell>
          <cell r="J1075">
            <v>0</v>
          </cell>
        </row>
        <row r="1076">
          <cell r="A1076">
            <v>0</v>
          </cell>
          <cell r="B1076">
            <v>0</v>
          </cell>
          <cell r="C1076">
            <v>0</v>
          </cell>
          <cell r="D1076" t="str">
            <v>DESCRIPCION</v>
          </cell>
          <cell r="E1076">
            <v>0</v>
          </cell>
          <cell r="F1076" t="str">
            <v>UND</v>
          </cell>
          <cell r="G1076" t="str">
            <v>Vr. Unitario</v>
          </cell>
          <cell r="H1076" t="str">
            <v>Redndim.</v>
          </cell>
          <cell r="I1076" t="str">
            <v>Vr Total</v>
          </cell>
          <cell r="J1076">
            <v>0</v>
          </cell>
        </row>
        <row r="1077">
          <cell r="A1077">
            <v>0</v>
          </cell>
          <cell r="B1077">
            <v>0</v>
          </cell>
          <cell r="C1077">
            <v>0</v>
          </cell>
          <cell r="D1077">
            <v>0</v>
          </cell>
          <cell r="E1077">
            <v>0</v>
          </cell>
          <cell r="F1077">
            <v>0</v>
          </cell>
          <cell r="G1077">
            <v>0</v>
          </cell>
          <cell r="H1077">
            <v>0</v>
          </cell>
          <cell r="I1077">
            <v>0</v>
          </cell>
          <cell r="J1077">
            <v>0</v>
          </cell>
        </row>
        <row r="1078">
          <cell r="A1078">
            <v>0</v>
          </cell>
          <cell r="B1078">
            <v>0</v>
          </cell>
          <cell r="C1078">
            <v>0</v>
          </cell>
          <cell r="D1078">
            <v>0</v>
          </cell>
          <cell r="E1078">
            <v>0</v>
          </cell>
          <cell r="F1078">
            <v>0</v>
          </cell>
          <cell r="G1078">
            <v>0</v>
          </cell>
          <cell r="H1078">
            <v>0</v>
          </cell>
          <cell r="I1078">
            <v>0</v>
          </cell>
          <cell r="J1078">
            <v>0</v>
          </cell>
        </row>
        <row r="1079">
          <cell r="A1079">
            <v>0</v>
          </cell>
          <cell r="B1079">
            <v>0</v>
          </cell>
          <cell r="C1079">
            <v>0</v>
          </cell>
          <cell r="D1079">
            <v>0</v>
          </cell>
          <cell r="E1079">
            <v>0</v>
          </cell>
          <cell r="F1079">
            <v>0</v>
          </cell>
          <cell r="G1079">
            <v>0</v>
          </cell>
          <cell r="H1079">
            <v>0</v>
          </cell>
          <cell r="I1079">
            <v>0</v>
          </cell>
          <cell r="J1079">
            <v>0</v>
          </cell>
        </row>
        <row r="1080">
          <cell r="A1080">
            <v>0</v>
          </cell>
          <cell r="B1080">
            <v>0</v>
          </cell>
          <cell r="C1080">
            <v>0</v>
          </cell>
          <cell r="D1080">
            <v>0</v>
          </cell>
          <cell r="E1080">
            <v>0</v>
          </cell>
          <cell r="F1080">
            <v>0</v>
          </cell>
          <cell r="G1080">
            <v>0</v>
          </cell>
          <cell r="H1080">
            <v>0</v>
          </cell>
          <cell r="I1080">
            <v>0</v>
          </cell>
          <cell r="J1080">
            <v>0</v>
          </cell>
        </row>
        <row r="1081">
          <cell r="A1081">
            <v>0</v>
          </cell>
          <cell r="B1081">
            <v>0</v>
          </cell>
          <cell r="C1081">
            <v>0</v>
          </cell>
          <cell r="D1081" t="str">
            <v>SUBTOTAL</v>
          </cell>
          <cell r="E1081">
            <v>0</v>
          </cell>
          <cell r="F1081">
            <v>0</v>
          </cell>
          <cell r="G1081">
            <v>0</v>
          </cell>
          <cell r="H1081">
            <v>0</v>
          </cell>
          <cell r="I1081">
            <v>0</v>
          </cell>
          <cell r="J1081">
            <v>0</v>
          </cell>
        </row>
        <row r="1082">
          <cell r="A1082">
            <v>0</v>
          </cell>
          <cell r="B1082">
            <v>0</v>
          </cell>
          <cell r="C1082">
            <v>0</v>
          </cell>
          <cell r="D1082">
            <v>0</v>
          </cell>
          <cell r="E1082">
            <v>0</v>
          </cell>
          <cell r="F1082">
            <v>0</v>
          </cell>
          <cell r="G1082">
            <v>0</v>
          </cell>
          <cell r="H1082">
            <v>0</v>
          </cell>
          <cell r="I1082">
            <v>0</v>
          </cell>
          <cell r="J1082">
            <v>0</v>
          </cell>
        </row>
        <row r="1083">
          <cell r="A1083" t="str">
            <v>2.1.1</v>
          </cell>
          <cell r="B1083">
            <v>0</v>
          </cell>
          <cell r="C1083">
            <v>0</v>
          </cell>
          <cell r="D1083" t="str">
            <v>TOTAL COSTO UNITARIO</v>
          </cell>
          <cell r="E1083">
            <v>0</v>
          </cell>
          <cell r="F1083">
            <v>0</v>
          </cell>
          <cell r="G1083">
            <v>0</v>
          </cell>
          <cell r="H1083">
            <v>0</v>
          </cell>
          <cell r="I1083">
            <v>0</v>
          </cell>
          <cell r="J1083">
            <v>15338</v>
          </cell>
        </row>
        <row r="1084">
          <cell r="A1084">
            <v>0</v>
          </cell>
          <cell r="B1084">
            <v>0</v>
          </cell>
          <cell r="C1084">
            <v>0</v>
          </cell>
          <cell r="E1084">
            <v>0</v>
          </cell>
          <cell r="F1084">
            <v>0</v>
          </cell>
          <cell r="H1084">
            <v>0</v>
          </cell>
          <cell r="I1084">
            <v>0</v>
          </cell>
        </row>
        <row r="1085">
          <cell r="A1085">
            <v>0</v>
          </cell>
          <cell r="B1085">
            <v>0</v>
          </cell>
          <cell r="C1085">
            <v>0</v>
          </cell>
          <cell r="D1085">
            <v>0</v>
          </cell>
          <cell r="E1085">
            <v>0</v>
          </cell>
          <cell r="F1085">
            <v>0</v>
          </cell>
          <cell r="G1085">
            <v>0</v>
          </cell>
          <cell r="H1085">
            <v>0</v>
          </cell>
          <cell r="I1085">
            <v>0</v>
          </cell>
        </row>
        <row r="1086">
          <cell r="A1086">
            <v>0</v>
          </cell>
          <cell r="B1086">
            <v>0</v>
          </cell>
          <cell r="C1086">
            <v>0</v>
          </cell>
          <cell r="D1086">
            <v>0</v>
          </cell>
          <cell r="E1086" t="str">
            <v>ADECUACION DE LAS INSTALACIONES DE LA INSTITUCION EDUCATIVA JESUS MARIA AGUIRRE CHARRY 
DEL MUNICIPIO DE AIPE, HUILA</v>
          </cell>
          <cell r="F1086">
            <v>0</v>
          </cell>
          <cell r="G1086">
            <v>0</v>
          </cell>
          <cell r="H1086">
            <v>0</v>
          </cell>
          <cell r="I1086">
            <v>0</v>
          </cell>
          <cell r="J1086">
            <v>0</v>
          </cell>
        </row>
        <row r="1087">
          <cell r="A1087">
            <v>0</v>
          </cell>
          <cell r="B1087">
            <v>0</v>
          </cell>
          <cell r="C1087">
            <v>0</v>
          </cell>
          <cell r="D1087">
            <v>0</v>
          </cell>
          <cell r="E1087" t="str">
            <v>ANÁLISIS DE PRECIOS UNITARIOS      A.P.U.</v>
          </cell>
          <cell r="F1087">
            <v>0</v>
          </cell>
          <cell r="G1087">
            <v>0</v>
          </cell>
          <cell r="H1087">
            <v>0</v>
          </cell>
          <cell r="I1087">
            <v>0</v>
          </cell>
          <cell r="J1087">
            <v>0</v>
          </cell>
        </row>
        <row r="1088">
          <cell r="A1088">
            <v>0</v>
          </cell>
          <cell r="B1088">
            <v>0</v>
          </cell>
          <cell r="C1088">
            <v>0</v>
          </cell>
          <cell r="D1088">
            <v>0</v>
          </cell>
          <cell r="E1088">
            <v>0</v>
          </cell>
          <cell r="F1088">
            <v>0</v>
          </cell>
          <cell r="G1088">
            <v>0</v>
          </cell>
          <cell r="H1088">
            <v>0</v>
          </cell>
          <cell r="I1088">
            <v>0</v>
          </cell>
          <cell r="J1088">
            <v>0</v>
          </cell>
        </row>
        <row r="1089">
          <cell r="A1089">
            <v>0</v>
          </cell>
          <cell r="B1089">
            <v>0</v>
          </cell>
          <cell r="C1089">
            <v>0</v>
          </cell>
          <cell r="D1089">
            <v>0</v>
          </cell>
          <cell r="E1089">
            <v>0</v>
          </cell>
          <cell r="F1089">
            <v>0</v>
          </cell>
          <cell r="G1089">
            <v>0</v>
          </cell>
          <cell r="H1089">
            <v>0</v>
          </cell>
          <cell r="I1089">
            <v>0</v>
          </cell>
          <cell r="J1089">
            <v>0</v>
          </cell>
        </row>
        <row r="1090">
          <cell r="A1090">
            <v>0</v>
          </cell>
          <cell r="B1090">
            <v>0</v>
          </cell>
          <cell r="C1090">
            <v>0</v>
          </cell>
          <cell r="D1090" t="str">
            <v>CAPITULO</v>
          </cell>
          <cell r="E1090" t="str">
            <v>ITEM</v>
          </cell>
          <cell r="F1090" t="str">
            <v>DESCRIPCION</v>
          </cell>
          <cell r="G1090">
            <v>0</v>
          </cell>
          <cell r="H1090">
            <v>0</v>
          </cell>
          <cell r="I1090">
            <v>0</v>
          </cell>
          <cell r="J1090" t="str">
            <v>UNIDAD</v>
          </cell>
        </row>
        <row r="1091">
          <cell r="B1091" t="str">
            <v>Partida</v>
          </cell>
          <cell r="C1091">
            <v>0</v>
          </cell>
          <cell r="D1091" t="str">
            <v>2.1</v>
          </cell>
          <cell r="E1091" t="str">
            <v>2.1.2</v>
          </cell>
          <cell r="F1091" t="str">
            <v>SUMINISTRO E INSTALACION DE TEJA TIPO ARQUITECTONICA CAL 26</v>
          </cell>
          <cell r="G1091">
            <v>0</v>
          </cell>
          <cell r="H1091">
            <v>0</v>
          </cell>
          <cell r="I1091">
            <v>0</v>
          </cell>
          <cell r="J1091" t="str">
            <v>M2</v>
          </cell>
        </row>
        <row r="1092">
          <cell r="A1092">
            <v>0</v>
          </cell>
          <cell r="B1092">
            <v>0</v>
          </cell>
          <cell r="C1092">
            <v>0</v>
          </cell>
          <cell r="D1092" t="str">
            <v>MAQUINARIA, HERRAMIENTA Y EQUIPO PUESTO EN OBRA</v>
          </cell>
          <cell r="E1092">
            <v>0</v>
          </cell>
          <cell r="F1092">
            <v>0</v>
          </cell>
          <cell r="G1092">
            <v>0</v>
          </cell>
          <cell r="H1092">
            <v>0</v>
          </cell>
          <cell r="I1092">
            <v>0</v>
          </cell>
          <cell r="J1092">
            <v>0</v>
          </cell>
        </row>
        <row r="1093">
          <cell r="A1093">
            <v>0</v>
          </cell>
          <cell r="B1093">
            <v>0</v>
          </cell>
          <cell r="C1093">
            <v>0</v>
          </cell>
          <cell r="D1093" t="str">
            <v>DESCRIPCION</v>
          </cell>
          <cell r="E1093">
            <v>0</v>
          </cell>
          <cell r="F1093" t="str">
            <v>UND</v>
          </cell>
          <cell r="G1093" t="str">
            <v>Vr. Unitario</v>
          </cell>
          <cell r="H1093" t="str">
            <v>Redndim.</v>
          </cell>
          <cell r="I1093" t="str">
            <v>Vr Total</v>
          </cell>
          <cell r="J1093">
            <v>0</v>
          </cell>
        </row>
        <row r="1094">
          <cell r="A1094" t="str">
            <v xml:space="preserve">HM           </v>
          </cell>
          <cell r="B1094" t="str">
            <v>Maquinaria</v>
          </cell>
          <cell r="C1094">
            <v>0</v>
          </cell>
          <cell r="D1094" t="str">
            <v>HERRAMIENTA MENOR</v>
          </cell>
          <cell r="E1094">
            <v>0</v>
          </cell>
          <cell r="F1094" t="str">
            <v>UND</v>
          </cell>
          <cell r="G1094">
            <v>1300</v>
          </cell>
          <cell r="H1094">
            <v>1.5</v>
          </cell>
          <cell r="I1094">
            <v>1950</v>
          </cell>
          <cell r="J1094">
            <v>0</v>
          </cell>
        </row>
        <row r="1095">
          <cell r="A1095" t="str">
            <v xml:space="preserve">ANDAMIO      </v>
          </cell>
          <cell r="B1095" t="str">
            <v>Maquinaria</v>
          </cell>
          <cell r="C1095">
            <v>0</v>
          </cell>
          <cell r="D1095" t="str">
            <v>ANDAMIO INCLUYE TABLON</v>
          </cell>
          <cell r="E1095">
            <v>0</v>
          </cell>
          <cell r="F1095" t="str">
            <v>DIA</v>
          </cell>
          <cell r="G1095">
            <v>3000</v>
          </cell>
          <cell r="H1095">
            <v>0.4</v>
          </cell>
          <cell r="I1095">
            <v>1200</v>
          </cell>
          <cell r="J1095">
            <v>0</v>
          </cell>
        </row>
        <row r="1096">
          <cell r="A1096">
            <v>0</v>
          </cell>
          <cell r="B1096">
            <v>0</v>
          </cell>
          <cell r="C1096">
            <v>0</v>
          </cell>
          <cell r="D1096">
            <v>0</v>
          </cell>
          <cell r="E1096">
            <v>0</v>
          </cell>
          <cell r="F1096">
            <v>0</v>
          </cell>
          <cell r="G1096">
            <v>0</v>
          </cell>
          <cell r="H1096">
            <v>0</v>
          </cell>
          <cell r="I1096">
            <v>0</v>
          </cell>
          <cell r="J1096">
            <v>0</v>
          </cell>
        </row>
        <row r="1097">
          <cell r="A1097">
            <v>0</v>
          </cell>
          <cell r="B1097">
            <v>0</v>
          </cell>
          <cell r="C1097">
            <v>0</v>
          </cell>
          <cell r="D1097">
            <v>0</v>
          </cell>
          <cell r="E1097">
            <v>0</v>
          </cell>
          <cell r="F1097">
            <v>0</v>
          </cell>
          <cell r="G1097">
            <v>0</v>
          </cell>
          <cell r="H1097">
            <v>0</v>
          </cell>
          <cell r="I1097">
            <v>0</v>
          </cell>
          <cell r="J1097">
            <v>0</v>
          </cell>
        </row>
        <row r="1098">
          <cell r="A1098">
            <v>0</v>
          </cell>
          <cell r="B1098">
            <v>0</v>
          </cell>
          <cell r="C1098">
            <v>0</v>
          </cell>
          <cell r="D1098" t="str">
            <v>SUBTOTAL</v>
          </cell>
          <cell r="E1098">
            <v>0</v>
          </cell>
          <cell r="F1098">
            <v>0</v>
          </cell>
          <cell r="G1098">
            <v>0</v>
          </cell>
          <cell r="H1098">
            <v>0</v>
          </cell>
          <cell r="I1098">
            <v>0</v>
          </cell>
          <cell r="J1098">
            <v>3150</v>
          </cell>
        </row>
        <row r="1099">
          <cell r="A1099">
            <v>0</v>
          </cell>
          <cell r="B1099">
            <v>0</v>
          </cell>
          <cell r="C1099">
            <v>0</v>
          </cell>
          <cell r="D1099" t="str">
            <v>MATERIALES</v>
          </cell>
          <cell r="E1099">
            <v>0</v>
          </cell>
          <cell r="F1099">
            <v>0</v>
          </cell>
          <cell r="G1099">
            <v>0</v>
          </cell>
          <cell r="H1099">
            <v>0</v>
          </cell>
          <cell r="I1099">
            <v>0</v>
          </cell>
          <cell r="J1099">
            <v>0</v>
          </cell>
        </row>
        <row r="1100">
          <cell r="A1100">
            <v>0</v>
          </cell>
          <cell r="B1100">
            <v>0</v>
          </cell>
          <cell r="C1100">
            <v>0</v>
          </cell>
          <cell r="D1100" t="str">
            <v>DESCRIPCION</v>
          </cell>
          <cell r="E1100">
            <v>0</v>
          </cell>
          <cell r="F1100" t="str">
            <v>UND</v>
          </cell>
          <cell r="G1100" t="str">
            <v>Vr. Unitario</v>
          </cell>
          <cell r="H1100" t="str">
            <v>Redndim.</v>
          </cell>
          <cell r="I1100" t="str">
            <v>Vr Total</v>
          </cell>
          <cell r="J1100">
            <v>0</v>
          </cell>
        </row>
        <row r="1101">
          <cell r="A1101" t="str">
            <v xml:space="preserve">TEJAARQCAL22 </v>
          </cell>
          <cell r="B1101" t="str">
            <v>Material</v>
          </cell>
          <cell r="C1101">
            <v>0</v>
          </cell>
          <cell r="D1101" t="str">
            <v>TEJA TIPO ARQUITECTONICA CAL 26 INCLUYE TRANSPORTE</v>
          </cell>
          <cell r="E1101">
            <v>0</v>
          </cell>
          <cell r="F1101" t="str">
            <v>M2</v>
          </cell>
          <cell r="G1101">
            <v>27500</v>
          </cell>
          <cell r="H1101">
            <v>1.05</v>
          </cell>
          <cell r="I1101">
            <v>28875</v>
          </cell>
          <cell r="J1101">
            <v>0</v>
          </cell>
        </row>
        <row r="1102">
          <cell r="A1102" t="str">
            <v>TONILLOCUBIER</v>
          </cell>
          <cell r="B1102" t="str">
            <v>Material</v>
          </cell>
          <cell r="C1102">
            <v>0</v>
          </cell>
          <cell r="D1102" t="str">
            <v>TORNILLO CUBIERTA</v>
          </cell>
          <cell r="E1102">
            <v>0</v>
          </cell>
          <cell r="F1102" t="str">
            <v>UND</v>
          </cell>
          <cell r="G1102">
            <v>450</v>
          </cell>
          <cell r="H1102">
            <v>2</v>
          </cell>
          <cell r="I1102">
            <v>900</v>
          </cell>
          <cell r="J1102">
            <v>0</v>
          </cell>
        </row>
        <row r="1103">
          <cell r="A1103">
            <v>0</v>
          </cell>
          <cell r="B1103">
            <v>0</v>
          </cell>
          <cell r="C1103">
            <v>0</v>
          </cell>
          <cell r="D1103">
            <v>0</v>
          </cell>
          <cell r="E1103">
            <v>0</v>
          </cell>
          <cell r="F1103">
            <v>0</v>
          </cell>
          <cell r="G1103">
            <v>0</v>
          </cell>
          <cell r="H1103">
            <v>0</v>
          </cell>
          <cell r="I1103">
            <v>0</v>
          </cell>
          <cell r="J1103">
            <v>0</v>
          </cell>
        </row>
        <row r="1104">
          <cell r="A1104">
            <v>0</v>
          </cell>
          <cell r="B1104">
            <v>0</v>
          </cell>
          <cell r="C1104">
            <v>0</v>
          </cell>
          <cell r="D1104">
            <v>0</v>
          </cell>
          <cell r="E1104">
            <v>0</v>
          </cell>
          <cell r="F1104">
            <v>0</v>
          </cell>
          <cell r="G1104">
            <v>0</v>
          </cell>
          <cell r="H1104">
            <v>0</v>
          </cell>
          <cell r="I1104">
            <v>0</v>
          </cell>
          <cell r="J1104">
            <v>0</v>
          </cell>
        </row>
        <row r="1105">
          <cell r="A1105">
            <v>0</v>
          </cell>
          <cell r="B1105">
            <v>0</v>
          </cell>
          <cell r="C1105">
            <v>0</v>
          </cell>
          <cell r="D1105" t="str">
            <v>SUBTOTAL</v>
          </cell>
          <cell r="E1105">
            <v>0</v>
          </cell>
          <cell r="F1105">
            <v>0</v>
          </cell>
          <cell r="G1105">
            <v>0</v>
          </cell>
          <cell r="H1105">
            <v>0</v>
          </cell>
          <cell r="I1105">
            <v>0</v>
          </cell>
          <cell r="J1105">
            <v>29775</v>
          </cell>
        </row>
        <row r="1106">
          <cell r="A1106">
            <v>0</v>
          </cell>
          <cell r="B1106">
            <v>0</v>
          </cell>
          <cell r="C1106">
            <v>0</v>
          </cell>
          <cell r="D1106" t="str">
            <v>MANO DE OBRA</v>
          </cell>
          <cell r="E1106">
            <v>0</v>
          </cell>
          <cell r="F1106">
            <v>0</v>
          </cell>
          <cell r="G1106">
            <v>0</v>
          </cell>
          <cell r="H1106">
            <v>0</v>
          </cell>
          <cell r="I1106">
            <v>0</v>
          </cell>
          <cell r="J1106">
            <v>0</v>
          </cell>
        </row>
        <row r="1107">
          <cell r="A1107">
            <v>0</v>
          </cell>
          <cell r="B1107">
            <v>0</v>
          </cell>
          <cell r="C1107">
            <v>0</v>
          </cell>
          <cell r="D1107" t="str">
            <v>DESCRIPCION</v>
          </cell>
          <cell r="E1107">
            <v>0</v>
          </cell>
          <cell r="F1107" t="str">
            <v>UND</v>
          </cell>
          <cell r="G1107" t="str">
            <v>Vr. Unitario</v>
          </cell>
          <cell r="H1107" t="str">
            <v>Redndim.</v>
          </cell>
          <cell r="I1107" t="str">
            <v>Vr Total</v>
          </cell>
          <cell r="J1107">
            <v>0</v>
          </cell>
        </row>
        <row r="1108">
          <cell r="A1108" t="str">
            <v xml:space="preserve">1OF1AY       </v>
          </cell>
          <cell r="B1108" t="str">
            <v>Mano de obra</v>
          </cell>
          <cell r="C1108">
            <v>0</v>
          </cell>
          <cell r="D1108" t="str">
            <v>MANO DE OBRA ALBAÑILERIA (1 OFICIAL - 1 AYUDANTE)</v>
          </cell>
          <cell r="E1108">
            <v>0</v>
          </cell>
          <cell r="F1108" t="str">
            <v>HR</v>
          </cell>
          <cell r="G1108">
            <v>16784</v>
          </cell>
          <cell r="H1108">
            <v>0.72</v>
          </cell>
          <cell r="I1108">
            <v>12084</v>
          </cell>
          <cell r="J1108">
            <v>0</v>
          </cell>
        </row>
        <row r="1109">
          <cell r="A1109">
            <v>0</v>
          </cell>
          <cell r="B1109">
            <v>0</v>
          </cell>
          <cell r="C1109">
            <v>0</v>
          </cell>
          <cell r="D1109">
            <v>0</v>
          </cell>
          <cell r="E1109">
            <v>0</v>
          </cell>
          <cell r="F1109">
            <v>0</v>
          </cell>
          <cell r="G1109">
            <v>0</v>
          </cell>
          <cell r="H1109">
            <v>0</v>
          </cell>
          <cell r="I1109">
            <v>0</v>
          </cell>
          <cell r="J1109">
            <v>0</v>
          </cell>
        </row>
        <row r="1110">
          <cell r="A1110">
            <v>0</v>
          </cell>
          <cell r="B1110">
            <v>0</v>
          </cell>
          <cell r="C1110">
            <v>0</v>
          </cell>
          <cell r="D1110">
            <v>0</v>
          </cell>
          <cell r="E1110">
            <v>0</v>
          </cell>
          <cell r="F1110">
            <v>0</v>
          </cell>
          <cell r="G1110">
            <v>0</v>
          </cell>
          <cell r="H1110">
            <v>0</v>
          </cell>
          <cell r="I1110">
            <v>0</v>
          </cell>
          <cell r="J1110">
            <v>0</v>
          </cell>
        </row>
        <row r="1111">
          <cell r="A1111">
            <v>0</v>
          </cell>
          <cell r="B1111">
            <v>0</v>
          </cell>
          <cell r="C1111">
            <v>0</v>
          </cell>
          <cell r="D1111">
            <v>0</v>
          </cell>
          <cell r="E1111">
            <v>0</v>
          </cell>
          <cell r="F1111">
            <v>0</v>
          </cell>
          <cell r="G1111">
            <v>0</v>
          </cell>
          <cell r="H1111">
            <v>0</v>
          </cell>
          <cell r="I1111">
            <v>0</v>
          </cell>
          <cell r="J1111">
            <v>0</v>
          </cell>
        </row>
        <row r="1112">
          <cell r="A1112">
            <v>0</v>
          </cell>
          <cell r="B1112">
            <v>0</v>
          </cell>
          <cell r="C1112">
            <v>0</v>
          </cell>
          <cell r="D1112" t="str">
            <v>SUBTOTAL</v>
          </cell>
          <cell r="E1112">
            <v>0</v>
          </cell>
          <cell r="F1112">
            <v>0</v>
          </cell>
          <cell r="G1112">
            <v>0</v>
          </cell>
          <cell r="H1112">
            <v>0</v>
          </cell>
          <cell r="I1112">
            <v>0</v>
          </cell>
          <cell r="J1112">
            <v>12084</v>
          </cell>
        </row>
        <row r="1113">
          <cell r="A1113">
            <v>0</v>
          </cell>
          <cell r="B1113">
            <v>0</v>
          </cell>
          <cell r="C1113">
            <v>0</v>
          </cell>
          <cell r="D1113" t="str">
            <v>TRANSPORTE</v>
          </cell>
          <cell r="E1113">
            <v>0</v>
          </cell>
          <cell r="F1113">
            <v>0</v>
          </cell>
          <cell r="G1113">
            <v>0</v>
          </cell>
          <cell r="H1113">
            <v>0</v>
          </cell>
          <cell r="I1113">
            <v>0</v>
          </cell>
          <cell r="J1113">
            <v>0</v>
          </cell>
        </row>
        <row r="1114">
          <cell r="A1114">
            <v>0</v>
          </cell>
          <cell r="B1114">
            <v>0</v>
          </cell>
          <cell r="C1114">
            <v>0</v>
          </cell>
          <cell r="D1114" t="str">
            <v>DESCRIPCION</v>
          </cell>
          <cell r="E1114">
            <v>0</v>
          </cell>
          <cell r="F1114" t="str">
            <v>UND</v>
          </cell>
          <cell r="G1114" t="str">
            <v>Vr. Unitario</v>
          </cell>
          <cell r="H1114" t="str">
            <v>Redndim.</v>
          </cell>
          <cell r="I1114" t="str">
            <v>Vr Total</v>
          </cell>
          <cell r="J1114">
            <v>0</v>
          </cell>
        </row>
        <row r="1115">
          <cell r="A1115">
            <v>0</v>
          </cell>
          <cell r="B1115">
            <v>0</v>
          </cell>
          <cell r="C1115">
            <v>0</v>
          </cell>
          <cell r="D1115">
            <v>0</v>
          </cell>
          <cell r="E1115">
            <v>0</v>
          </cell>
          <cell r="F1115">
            <v>0</v>
          </cell>
          <cell r="G1115">
            <v>0</v>
          </cell>
          <cell r="H1115">
            <v>0</v>
          </cell>
          <cell r="I1115">
            <v>0</v>
          </cell>
          <cell r="J1115">
            <v>0</v>
          </cell>
        </row>
        <row r="1116">
          <cell r="A1116">
            <v>0</v>
          </cell>
          <cell r="B1116">
            <v>0</v>
          </cell>
          <cell r="C1116">
            <v>0</v>
          </cell>
          <cell r="D1116">
            <v>0</v>
          </cell>
          <cell r="E1116">
            <v>0</v>
          </cell>
          <cell r="F1116">
            <v>0</v>
          </cell>
          <cell r="G1116">
            <v>0</v>
          </cell>
          <cell r="H1116">
            <v>0</v>
          </cell>
          <cell r="I1116">
            <v>0</v>
          </cell>
          <cell r="J1116">
            <v>0</v>
          </cell>
        </row>
        <row r="1117">
          <cell r="A1117">
            <v>0</v>
          </cell>
          <cell r="B1117">
            <v>0</v>
          </cell>
          <cell r="C1117">
            <v>0</v>
          </cell>
          <cell r="D1117">
            <v>0</v>
          </cell>
          <cell r="E1117">
            <v>0</v>
          </cell>
          <cell r="F1117">
            <v>0</v>
          </cell>
          <cell r="G1117">
            <v>0</v>
          </cell>
          <cell r="H1117">
            <v>0</v>
          </cell>
          <cell r="I1117">
            <v>0</v>
          </cell>
          <cell r="J1117">
            <v>0</v>
          </cell>
        </row>
        <row r="1118">
          <cell r="A1118">
            <v>0</v>
          </cell>
          <cell r="B1118">
            <v>0</v>
          </cell>
          <cell r="C1118">
            <v>0</v>
          </cell>
          <cell r="D1118">
            <v>0</v>
          </cell>
          <cell r="E1118">
            <v>0</v>
          </cell>
          <cell r="F1118">
            <v>0</v>
          </cell>
          <cell r="G1118">
            <v>0</v>
          </cell>
          <cell r="H1118">
            <v>0</v>
          </cell>
          <cell r="I1118">
            <v>0</v>
          </cell>
          <cell r="J1118">
            <v>0</v>
          </cell>
        </row>
        <row r="1119">
          <cell r="A1119">
            <v>0</v>
          </cell>
          <cell r="B1119">
            <v>0</v>
          </cell>
          <cell r="C1119">
            <v>0</v>
          </cell>
          <cell r="D1119" t="str">
            <v>SUBTOTAL</v>
          </cell>
          <cell r="E1119">
            <v>0</v>
          </cell>
          <cell r="F1119">
            <v>0</v>
          </cell>
          <cell r="G1119">
            <v>0</v>
          </cell>
          <cell r="H1119">
            <v>0</v>
          </cell>
          <cell r="I1119">
            <v>0</v>
          </cell>
          <cell r="J1119">
            <v>0</v>
          </cell>
        </row>
        <row r="1120">
          <cell r="A1120">
            <v>0</v>
          </cell>
          <cell r="B1120">
            <v>0</v>
          </cell>
          <cell r="C1120">
            <v>0</v>
          </cell>
          <cell r="D1120">
            <v>0</v>
          </cell>
          <cell r="E1120">
            <v>0</v>
          </cell>
          <cell r="F1120">
            <v>0</v>
          </cell>
          <cell r="G1120">
            <v>0</v>
          </cell>
          <cell r="H1120">
            <v>0</v>
          </cell>
          <cell r="I1120">
            <v>0</v>
          </cell>
          <cell r="J1120">
            <v>0</v>
          </cell>
        </row>
        <row r="1121">
          <cell r="A1121" t="str">
            <v>2.1.2</v>
          </cell>
          <cell r="B1121">
            <v>0</v>
          </cell>
          <cell r="C1121">
            <v>0</v>
          </cell>
          <cell r="D1121" t="str">
            <v>TOTAL COSTO UNITARIO</v>
          </cell>
          <cell r="E1121">
            <v>0</v>
          </cell>
          <cell r="F1121">
            <v>0</v>
          </cell>
          <cell r="G1121">
            <v>0</v>
          </cell>
          <cell r="H1121">
            <v>0</v>
          </cell>
          <cell r="I1121">
            <v>0</v>
          </cell>
          <cell r="J1121">
            <v>45009</v>
          </cell>
        </row>
        <row r="1122">
          <cell r="A1122">
            <v>0</v>
          </cell>
          <cell r="B1122">
            <v>0</v>
          </cell>
          <cell r="C1122">
            <v>0</v>
          </cell>
          <cell r="E1122">
            <v>0</v>
          </cell>
          <cell r="F1122">
            <v>0</v>
          </cell>
          <cell r="H1122">
            <v>0</v>
          </cell>
          <cell r="I1122">
            <v>0</v>
          </cell>
        </row>
        <row r="1123">
          <cell r="A1123">
            <v>0</v>
          </cell>
          <cell r="B1123">
            <v>0</v>
          </cell>
          <cell r="C1123">
            <v>0</v>
          </cell>
          <cell r="D1123">
            <v>0</v>
          </cell>
          <cell r="E1123">
            <v>0</v>
          </cell>
          <cell r="F1123">
            <v>0</v>
          </cell>
          <cell r="G1123">
            <v>0</v>
          </cell>
          <cell r="H1123">
            <v>0</v>
          </cell>
          <cell r="I1123">
            <v>0</v>
          </cell>
        </row>
        <row r="1124">
          <cell r="A1124">
            <v>0</v>
          </cell>
          <cell r="B1124">
            <v>0</v>
          </cell>
          <cell r="C1124">
            <v>0</v>
          </cell>
          <cell r="D1124">
            <v>0</v>
          </cell>
          <cell r="E1124" t="str">
            <v>ADECUACION DE LAS INSTALACIONES DE LA INSTITUCION EDUCATIVA JESUS MARIA AGUIRRE CHARRY 
DEL MUNICIPIO DE AIPE, HUILA</v>
          </cell>
          <cell r="F1124">
            <v>0</v>
          </cell>
          <cell r="G1124">
            <v>0</v>
          </cell>
          <cell r="H1124">
            <v>0</v>
          </cell>
          <cell r="I1124">
            <v>0</v>
          </cell>
          <cell r="J1124">
            <v>0</v>
          </cell>
        </row>
        <row r="1125">
          <cell r="A1125">
            <v>0</v>
          </cell>
          <cell r="B1125">
            <v>0</v>
          </cell>
          <cell r="C1125">
            <v>0</v>
          </cell>
          <cell r="D1125">
            <v>0</v>
          </cell>
          <cell r="E1125" t="str">
            <v>ANÁLISIS DE PRECIOS UNITARIOS      A.P.U.</v>
          </cell>
          <cell r="F1125">
            <v>0</v>
          </cell>
          <cell r="G1125">
            <v>0</v>
          </cell>
          <cell r="H1125">
            <v>0</v>
          </cell>
          <cell r="I1125">
            <v>0</v>
          </cell>
          <cell r="J1125">
            <v>0</v>
          </cell>
        </row>
        <row r="1126">
          <cell r="A1126">
            <v>0</v>
          </cell>
          <cell r="B1126">
            <v>0</v>
          </cell>
          <cell r="C1126">
            <v>0</v>
          </cell>
          <cell r="D1126">
            <v>0</v>
          </cell>
          <cell r="E1126">
            <v>0</v>
          </cell>
          <cell r="F1126">
            <v>0</v>
          </cell>
          <cell r="G1126">
            <v>0</v>
          </cell>
          <cell r="H1126">
            <v>0</v>
          </cell>
          <cell r="I1126">
            <v>0</v>
          </cell>
          <cell r="J1126">
            <v>0</v>
          </cell>
        </row>
        <row r="1127">
          <cell r="A1127">
            <v>0</v>
          </cell>
          <cell r="B1127">
            <v>0</v>
          </cell>
          <cell r="C1127">
            <v>0</v>
          </cell>
          <cell r="D1127">
            <v>0</v>
          </cell>
          <cell r="E1127">
            <v>0</v>
          </cell>
          <cell r="F1127">
            <v>0</v>
          </cell>
          <cell r="G1127">
            <v>0</v>
          </cell>
          <cell r="H1127">
            <v>0</v>
          </cell>
          <cell r="I1127">
            <v>0</v>
          </cell>
          <cell r="J1127">
            <v>0</v>
          </cell>
        </row>
        <row r="1128">
          <cell r="A1128">
            <v>0</v>
          </cell>
          <cell r="B1128">
            <v>0</v>
          </cell>
          <cell r="C1128">
            <v>0</v>
          </cell>
          <cell r="D1128" t="str">
            <v>CAPITULO</v>
          </cell>
          <cell r="E1128" t="str">
            <v>ITEM</v>
          </cell>
          <cell r="F1128" t="str">
            <v>DESCRIPCION</v>
          </cell>
          <cell r="G1128">
            <v>0</v>
          </cell>
          <cell r="H1128">
            <v>0</v>
          </cell>
          <cell r="I1128">
            <v>0</v>
          </cell>
          <cell r="J1128" t="str">
            <v>UNIDAD</v>
          </cell>
        </row>
        <row r="1129">
          <cell r="B1129" t="str">
            <v>Partida</v>
          </cell>
          <cell r="C1129">
            <v>0</v>
          </cell>
          <cell r="D1129">
            <v>2.1</v>
          </cell>
          <cell r="E1129" t="str">
            <v>2.1.3</v>
          </cell>
          <cell r="F1129" t="str">
            <v>SUMINISTRO E INSTALACION DE CABALLETE EN LAMINA GALVANIZADA CAL 26</v>
          </cell>
          <cell r="G1129">
            <v>0</v>
          </cell>
          <cell r="H1129">
            <v>0</v>
          </cell>
          <cell r="I1129">
            <v>0</v>
          </cell>
          <cell r="J1129" t="str">
            <v>M</v>
          </cell>
        </row>
        <row r="1130">
          <cell r="A1130">
            <v>0</v>
          </cell>
          <cell r="B1130">
            <v>0</v>
          </cell>
          <cell r="C1130">
            <v>0</v>
          </cell>
          <cell r="D1130" t="str">
            <v>MAQUINARIA, HERRAMIENTA Y EQUIPO PUESTO EN OBRA</v>
          </cell>
          <cell r="E1130">
            <v>0</v>
          </cell>
          <cell r="F1130">
            <v>0</v>
          </cell>
          <cell r="G1130">
            <v>0</v>
          </cell>
          <cell r="H1130">
            <v>0</v>
          </cell>
          <cell r="I1130">
            <v>0</v>
          </cell>
          <cell r="J1130">
            <v>0</v>
          </cell>
        </row>
        <row r="1131">
          <cell r="A1131">
            <v>0</v>
          </cell>
          <cell r="B1131">
            <v>0</v>
          </cell>
          <cell r="C1131">
            <v>0</v>
          </cell>
          <cell r="D1131" t="str">
            <v>DESCRIPCION</v>
          </cell>
          <cell r="E1131">
            <v>0</v>
          </cell>
          <cell r="F1131" t="str">
            <v>UND</v>
          </cell>
          <cell r="G1131" t="str">
            <v>Vr. Unitario</v>
          </cell>
          <cell r="H1131" t="str">
            <v>Redndim.</v>
          </cell>
          <cell r="I1131" t="str">
            <v>Vr Total</v>
          </cell>
          <cell r="J1131">
            <v>0</v>
          </cell>
        </row>
        <row r="1132">
          <cell r="A1132" t="str">
            <v xml:space="preserve">ANDAMIO      </v>
          </cell>
          <cell r="B1132" t="str">
            <v>Maquinaria</v>
          </cell>
          <cell r="C1132">
            <v>0</v>
          </cell>
          <cell r="D1132" t="str">
            <v>ANDAMIO INCLUYE TABLON</v>
          </cell>
          <cell r="E1132">
            <v>0</v>
          </cell>
          <cell r="F1132" t="str">
            <v>DIA</v>
          </cell>
          <cell r="G1132">
            <v>3000</v>
          </cell>
          <cell r="H1132">
            <v>0.1</v>
          </cell>
          <cell r="I1132">
            <v>300</v>
          </cell>
          <cell r="J1132">
            <v>0</v>
          </cell>
        </row>
        <row r="1133">
          <cell r="A1133" t="str">
            <v xml:space="preserve">HM           </v>
          </cell>
          <cell r="B1133" t="str">
            <v>Maquinaria</v>
          </cell>
          <cell r="C1133">
            <v>0</v>
          </cell>
          <cell r="D1133" t="str">
            <v>HERRAMIENTA MENOR</v>
          </cell>
          <cell r="E1133">
            <v>0</v>
          </cell>
          <cell r="F1133" t="str">
            <v>UND</v>
          </cell>
          <cell r="G1133">
            <v>1300</v>
          </cell>
          <cell r="H1133">
            <v>0.2</v>
          </cell>
          <cell r="I1133">
            <v>260</v>
          </cell>
          <cell r="J1133">
            <v>0</v>
          </cell>
        </row>
        <row r="1134">
          <cell r="A1134">
            <v>0</v>
          </cell>
          <cell r="B1134">
            <v>0</v>
          </cell>
          <cell r="C1134">
            <v>0</v>
          </cell>
          <cell r="D1134">
            <v>0</v>
          </cell>
          <cell r="E1134">
            <v>0</v>
          </cell>
          <cell r="F1134">
            <v>0</v>
          </cell>
          <cell r="G1134">
            <v>0</v>
          </cell>
          <cell r="H1134">
            <v>0</v>
          </cell>
          <cell r="I1134">
            <v>0</v>
          </cell>
          <cell r="J1134">
            <v>0</v>
          </cell>
        </row>
        <row r="1135">
          <cell r="A1135">
            <v>0</v>
          </cell>
          <cell r="B1135">
            <v>0</v>
          </cell>
          <cell r="C1135">
            <v>0</v>
          </cell>
          <cell r="D1135">
            <v>0</v>
          </cell>
          <cell r="E1135">
            <v>0</v>
          </cell>
          <cell r="F1135">
            <v>0</v>
          </cell>
          <cell r="G1135">
            <v>0</v>
          </cell>
          <cell r="H1135">
            <v>0</v>
          </cell>
          <cell r="I1135">
            <v>0</v>
          </cell>
          <cell r="J1135">
            <v>0</v>
          </cell>
        </row>
        <row r="1136">
          <cell r="A1136">
            <v>0</v>
          </cell>
          <cell r="B1136">
            <v>0</v>
          </cell>
          <cell r="C1136">
            <v>0</v>
          </cell>
          <cell r="D1136" t="str">
            <v>SUBTOTAL</v>
          </cell>
          <cell r="E1136">
            <v>0</v>
          </cell>
          <cell r="F1136">
            <v>0</v>
          </cell>
          <cell r="G1136">
            <v>0</v>
          </cell>
          <cell r="H1136">
            <v>0</v>
          </cell>
          <cell r="I1136">
            <v>0</v>
          </cell>
          <cell r="J1136">
            <v>560</v>
          </cell>
        </row>
        <row r="1137">
          <cell r="A1137">
            <v>0</v>
          </cell>
          <cell r="B1137">
            <v>0</v>
          </cell>
          <cell r="C1137">
            <v>0</v>
          </cell>
          <cell r="D1137" t="str">
            <v>MATERIALES</v>
          </cell>
          <cell r="E1137">
            <v>0</v>
          </cell>
          <cell r="F1137">
            <v>0</v>
          </cell>
          <cell r="G1137">
            <v>0</v>
          </cell>
          <cell r="H1137">
            <v>0</v>
          </cell>
          <cell r="I1137">
            <v>0</v>
          </cell>
          <cell r="J1137">
            <v>0</v>
          </cell>
        </row>
        <row r="1138">
          <cell r="A1138">
            <v>0</v>
          </cell>
          <cell r="B1138">
            <v>0</v>
          </cell>
          <cell r="C1138">
            <v>0</v>
          </cell>
          <cell r="D1138" t="str">
            <v>DESCRIPCION</v>
          </cell>
          <cell r="E1138">
            <v>0</v>
          </cell>
          <cell r="F1138" t="str">
            <v>UND</v>
          </cell>
          <cell r="G1138" t="str">
            <v>Vr. Unitario</v>
          </cell>
          <cell r="H1138" t="str">
            <v>Redndim.</v>
          </cell>
          <cell r="I1138" t="str">
            <v>Vr Total</v>
          </cell>
          <cell r="J1138">
            <v>0</v>
          </cell>
        </row>
        <row r="1139">
          <cell r="A1139" t="str">
            <v xml:space="preserve">LAMGALCAL26  </v>
          </cell>
          <cell r="B1139" t="str">
            <v>Material</v>
          </cell>
          <cell r="C1139">
            <v>0</v>
          </cell>
          <cell r="D1139" t="str">
            <v>LAMINA GALVANIZADA CAL 26 4X8</v>
          </cell>
          <cell r="E1139">
            <v>0</v>
          </cell>
          <cell r="F1139" t="str">
            <v>UND</v>
          </cell>
          <cell r="G1139">
            <v>40800</v>
          </cell>
          <cell r="H1139">
            <v>0.54</v>
          </cell>
          <cell r="I1139">
            <v>22032</v>
          </cell>
          <cell r="J1139">
            <v>0</v>
          </cell>
        </row>
        <row r="1140">
          <cell r="A1140">
            <v>0</v>
          </cell>
          <cell r="B1140">
            <v>0</v>
          </cell>
          <cell r="C1140">
            <v>0</v>
          </cell>
          <cell r="D1140">
            <v>0</v>
          </cell>
          <cell r="E1140">
            <v>0</v>
          </cell>
          <cell r="F1140">
            <v>0</v>
          </cell>
          <cell r="G1140">
            <v>0</v>
          </cell>
          <cell r="H1140">
            <v>0</v>
          </cell>
          <cell r="I1140">
            <v>0</v>
          </cell>
          <cell r="J1140">
            <v>0</v>
          </cell>
        </row>
        <row r="1141">
          <cell r="A1141">
            <v>0</v>
          </cell>
          <cell r="B1141">
            <v>0</v>
          </cell>
          <cell r="C1141">
            <v>0</v>
          </cell>
          <cell r="D1141">
            <v>0</v>
          </cell>
          <cell r="E1141">
            <v>0</v>
          </cell>
          <cell r="F1141">
            <v>0</v>
          </cell>
          <cell r="G1141">
            <v>0</v>
          </cell>
          <cell r="H1141">
            <v>0</v>
          </cell>
          <cell r="I1141">
            <v>0</v>
          </cell>
          <cell r="J1141">
            <v>0</v>
          </cell>
        </row>
        <row r="1142">
          <cell r="A1142">
            <v>0</v>
          </cell>
          <cell r="B1142">
            <v>0</v>
          </cell>
          <cell r="C1142">
            <v>0</v>
          </cell>
          <cell r="D1142">
            <v>0</v>
          </cell>
          <cell r="E1142">
            <v>0</v>
          </cell>
          <cell r="F1142">
            <v>0</v>
          </cell>
          <cell r="G1142">
            <v>0</v>
          </cell>
          <cell r="H1142">
            <v>0</v>
          </cell>
          <cell r="I1142">
            <v>0</v>
          </cell>
          <cell r="J1142">
            <v>0</v>
          </cell>
        </row>
        <row r="1143">
          <cell r="A1143">
            <v>0</v>
          </cell>
          <cell r="B1143">
            <v>0</v>
          </cell>
          <cell r="C1143">
            <v>0</v>
          </cell>
          <cell r="D1143" t="str">
            <v>SUBTOTAL</v>
          </cell>
          <cell r="E1143">
            <v>0</v>
          </cell>
          <cell r="F1143">
            <v>0</v>
          </cell>
          <cell r="G1143">
            <v>0</v>
          </cell>
          <cell r="H1143">
            <v>0</v>
          </cell>
          <cell r="I1143">
            <v>0</v>
          </cell>
          <cell r="J1143">
            <v>22032</v>
          </cell>
        </row>
        <row r="1144">
          <cell r="A1144">
            <v>0</v>
          </cell>
          <cell r="B1144">
            <v>0</v>
          </cell>
          <cell r="C1144">
            <v>0</v>
          </cell>
          <cell r="D1144" t="str">
            <v>MANO DE OBRA</v>
          </cell>
          <cell r="E1144">
            <v>0</v>
          </cell>
          <cell r="F1144">
            <v>0</v>
          </cell>
          <cell r="G1144">
            <v>0</v>
          </cell>
          <cell r="H1144">
            <v>0</v>
          </cell>
          <cell r="I1144">
            <v>0</v>
          </cell>
          <cell r="J1144">
            <v>0</v>
          </cell>
        </row>
        <row r="1145">
          <cell r="A1145">
            <v>0</v>
          </cell>
          <cell r="B1145">
            <v>0</v>
          </cell>
          <cell r="C1145">
            <v>0</v>
          </cell>
          <cell r="D1145" t="str">
            <v>DESCRIPCION</v>
          </cell>
          <cell r="E1145">
            <v>0</v>
          </cell>
          <cell r="F1145" t="str">
            <v>UND</v>
          </cell>
          <cell r="G1145" t="str">
            <v>Vr. Unitario</v>
          </cell>
          <cell r="H1145" t="str">
            <v>Redndim.</v>
          </cell>
          <cell r="I1145" t="str">
            <v>Vr Total</v>
          </cell>
          <cell r="J1145">
            <v>0</v>
          </cell>
        </row>
        <row r="1146">
          <cell r="A1146" t="str">
            <v xml:space="preserve">1OF1AY       </v>
          </cell>
          <cell r="B1146" t="str">
            <v>Mano de obra</v>
          </cell>
          <cell r="C1146">
            <v>0</v>
          </cell>
          <cell r="D1146" t="str">
            <v>MANO DE OBRA ALBAÑILERIA (1 OFICIAL - 1 AYUDANTE)</v>
          </cell>
          <cell r="E1146">
            <v>0</v>
          </cell>
          <cell r="F1146" t="str">
            <v>HR</v>
          </cell>
          <cell r="G1146">
            <v>16784</v>
          </cell>
          <cell r="H1146">
            <v>0.75</v>
          </cell>
          <cell r="I1146">
            <v>12588</v>
          </cell>
          <cell r="J1146">
            <v>0</v>
          </cell>
        </row>
        <row r="1147">
          <cell r="A1147">
            <v>0</v>
          </cell>
          <cell r="B1147">
            <v>0</v>
          </cell>
          <cell r="C1147">
            <v>0</v>
          </cell>
          <cell r="D1147">
            <v>0</v>
          </cell>
          <cell r="E1147">
            <v>0</v>
          </cell>
          <cell r="F1147">
            <v>0</v>
          </cell>
          <cell r="G1147">
            <v>0</v>
          </cell>
          <cell r="H1147">
            <v>0</v>
          </cell>
          <cell r="I1147">
            <v>0</v>
          </cell>
          <cell r="J1147">
            <v>0</v>
          </cell>
        </row>
        <row r="1148">
          <cell r="A1148">
            <v>0</v>
          </cell>
          <cell r="B1148">
            <v>0</v>
          </cell>
          <cell r="C1148">
            <v>0</v>
          </cell>
          <cell r="D1148">
            <v>0</v>
          </cell>
          <cell r="E1148">
            <v>0</v>
          </cell>
          <cell r="F1148">
            <v>0</v>
          </cell>
          <cell r="G1148">
            <v>0</v>
          </cell>
          <cell r="H1148">
            <v>0</v>
          </cell>
          <cell r="I1148">
            <v>0</v>
          </cell>
          <cell r="J1148">
            <v>0</v>
          </cell>
        </row>
        <row r="1149">
          <cell r="A1149">
            <v>0</v>
          </cell>
          <cell r="B1149">
            <v>0</v>
          </cell>
          <cell r="C1149">
            <v>0</v>
          </cell>
          <cell r="D1149">
            <v>0</v>
          </cell>
          <cell r="E1149">
            <v>0</v>
          </cell>
          <cell r="F1149">
            <v>0</v>
          </cell>
          <cell r="G1149">
            <v>0</v>
          </cell>
          <cell r="H1149">
            <v>0</v>
          </cell>
          <cell r="I1149">
            <v>0</v>
          </cell>
          <cell r="J1149">
            <v>0</v>
          </cell>
        </row>
        <row r="1150">
          <cell r="A1150">
            <v>0</v>
          </cell>
          <cell r="B1150">
            <v>0</v>
          </cell>
          <cell r="C1150">
            <v>0</v>
          </cell>
          <cell r="D1150" t="str">
            <v>SUBTOTAL</v>
          </cell>
          <cell r="E1150">
            <v>0</v>
          </cell>
          <cell r="F1150">
            <v>0</v>
          </cell>
          <cell r="G1150">
            <v>0</v>
          </cell>
          <cell r="H1150">
            <v>0</v>
          </cell>
          <cell r="I1150">
            <v>0</v>
          </cell>
          <cell r="J1150">
            <v>12588</v>
          </cell>
        </row>
        <row r="1151">
          <cell r="A1151">
            <v>0</v>
          </cell>
          <cell r="B1151">
            <v>0</v>
          </cell>
          <cell r="C1151">
            <v>0</v>
          </cell>
          <cell r="D1151" t="str">
            <v>TRANSPORTE</v>
          </cell>
          <cell r="E1151">
            <v>0</v>
          </cell>
          <cell r="F1151">
            <v>0</v>
          </cell>
          <cell r="G1151">
            <v>0</v>
          </cell>
          <cell r="H1151">
            <v>0</v>
          </cell>
          <cell r="I1151">
            <v>0</v>
          </cell>
          <cell r="J1151">
            <v>0</v>
          </cell>
        </row>
        <row r="1152">
          <cell r="A1152">
            <v>0</v>
          </cell>
          <cell r="B1152">
            <v>0</v>
          </cell>
          <cell r="C1152">
            <v>0</v>
          </cell>
          <cell r="D1152" t="str">
            <v>DESCRIPCION</v>
          </cell>
          <cell r="E1152">
            <v>0</v>
          </cell>
          <cell r="F1152" t="str">
            <v>UND</v>
          </cell>
          <cell r="G1152" t="str">
            <v>Vr. Unitario</v>
          </cell>
          <cell r="H1152" t="str">
            <v>Redndim.</v>
          </cell>
          <cell r="I1152" t="str">
            <v>Vr Total</v>
          </cell>
          <cell r="J1152">
            <v>0</v>
          </cell>
        </row>
        <row r="1153">
          <cell r="A1153">
            <v>0</v>
          </cell>
          <cell r="B1153">
            <v>0</v>
          </cell>
          <cell r="C1153">
            <v>0</v>
          </cell>
          <cell r="D1153">
            <v>0</v>
          </cell>
          <cell r="E1153">
            <v>0</v>
          </cell>
          <cell r="F1153">
            <v>0</v>
          </cell>
          <cell r="G1153">
            <v>0</v>
          </cell>
          <cell r="H1153">
            <v>0</v>
          </cell>
          <cell r="I1153">
            <v>0</v>
          </cell>
          <cell r="J1153">
            <v>0</v>
          </cell>
        </row>
        <row r="1154">
          <cell r="A1154">
            <v>0</v>
          </cell>
          <cell r="B1154">
            <v>0</v>
          </cell>
          <cell r="C1154">
            <v>0</v>
          </cell>
          <cell r="D1154">
            <v>0</v>
          </cell>
          <cell r="E1154">
            <v>0</v>
          </cell>
          <cell r="F1154">
            <v>0</v>
          </cell>
          <cell r="G1154">
            <v>0</v>
          </cell>
          <cell r="H1154">
            <v>0</v>
          </cell>
          <cell r="I1154">
            <v>0</v>
          </cell>
          <cell r="J1154">
            <v>0</v>
          </cell>
        </row>
        <row r="1155">
          <cell r="A1155">
            <v>0</v>
          </cell>
          <cell r="B1155">
            <v>0</v>
          </cell>
          <cell r="C1155">
            <v>0</v>
          </cell>
          <cell r="D1155">
            <v>0</v>
          </cell>
          <cell r="E1155">
            <v>0</v>
          </cell>
          <cell r="F1155">
            <v>0</v>
          </cell>
          <cell r="G1155">
            <v>0</v>
          </cell>
          <cell r="H1155">
            <v>0</v>
          </cell>
          <cell r="I1155">
            <v>0</v>
          </cell>
          <cell r="J1155">
            <v>0</v>
          </cell>
        </row>
        <row r="1156">
          <cell r="A1156">
            <v>0</v>
          </cell>
          <cell r="B1156">
            <v>0</v>
          </cell>
          <cell r="C1156">
            <v>0</v>
          </cell>
          <cell r="D1156">
            <v>0</v>
          </cell>
          <cell r="E1156">
            <v>0</v>
          </cell>
          <cell r="F1156">
            <v>0</v>
          </cell>
          <cell r="G1156">
            <v>0</v>
          </cell>
          <cell r="H1156">
            <v>0</v>
          </cell>
          <cell r="I1156">
            <v>0</v>
          </cell>
          <cell r="J1156">
            <v>0</v>
          </cell>
        </row>
        <row r="1157">
          <cell r="A1157">
            <v>0</v>
          </cell>
          <cell r="B1157">
            <v>0</v>
          </cell>
          <cell r="C1157">
            <v>0</v>
          </cell>
          <cell r="D1157" t="str">
            <v>SUBTOTAL</v>
          </cell>
          <cell r="E1157">
            <v>0</v>
          </cell>
          <cell r="F1157">
            <v>0</v>
          </cell>
          <cell r="G1157">
            <v>0</v>
          </cell>
          <cell r="H1157">
            <v>0</v>
          </cell>
          <cell r="I1157">
            <v>0</v>
          </cell>
          <cell r="J1157">
            <v>0</v>
          </cell>
        </row>
        <row r="1158">
          <cell r="A1158">
            <v>0</v>
          </cell>
          <cell r="B1158">
            <v>0</v>
          </cell>
          <cell r="C1158">
            <v>0</v>
          </cell>
          <cell r="D1158">
            <v>0</v>
          </cell>
          <cell r="E1158">
            <v>0</v>
          </cell>
          <cell r="F1158">
            <v>0</v>
          </cell>
          <cell r="G1158">
            <v>0</v>
          </cell>
          <cell r="H1158">
            <v>0</v>
          </cell>
          <cell r="I1158">
            <v>0</v>
          </cell>
          <cell r="J1158">
            <v>0</v>
          </cell>
        </row>
        <row r="1159">
          <cell r="A1159" t="str">
            <v>2.1.3</v>
          </cell>
          <cell r="B1159">
            <v>0</v>
          </cell>
          <cell r="C1159">
            <v>0</v>
          </cell>
          <cell r="D1159" t="str">
            <v>TOTAL COSTO UNITARIO</v>
          </cell>
          <cell r="E1159">
            <v>0</v>
          </cell>
          <cell r="F1159">
            <v>0</v>
          </cell>
          <cell r="G1159">
            <v>0</v>
          </cell>
          <cell r="H1159">
            <v>0</v>
          </cell>
          <cell r="I1159">
            <v>0</v>
          </cell>
          <cell r="J1159">
            <v>35180</v>
          </cell>
        </row>
        <row r="1160">
          <cell r="A1160">
            <v>0</v>
          </cell>
          <cell r="B1160">
            <v>0</v>
          </cell>
          <cell r="C1160">
            <v>0</v>
          </cell>
          <cell r="E1160">
            <v>0</v>
          </cell>
          <cell r="F1160">
            <v>0</v>
          </cell>
          <cell r="H1160">
            <v>0</v>
          </cell>
          <cell r="I1160">
            <v>0</v>
          </cell>
        </row>
        <row r="1161">
          <cell r="A1161">
            <v>0</v>
          </cell>
          <cell r="B1161">
            <v>0</v>
          </cell>
          <cell r="C1161">
            <v>0</v>
          </cell>
          <cell r="D1161">
            <v>0</v>
          </cell>
          <cell r="E1161">
            <v>0</v>
          </cell>
          <cell r="F1161">
            <v>0</v>
          </cell>
          <cell r="G1161">
            <v>0</v>
          </cell>
          <cell r="H1161">
            <v>0</v>
          </cell>
          <cell r="I1161">
            <v>0</v>
          </cell>
        </row>
        <row r="1162">
          <cell r="A1162">
            <v>0</v>
          </cell>
          <cell r="B1162">
            <v>0</v>
          </cell>
          <cell r="C1162">
            <v>0</v>
          </cell>
          <cell r="D1162">
            <v>0</v>
          </cell>
          <cell r="E1162" t="str">
            <v>ADECUACION DE LAS INSTALACIONES DE LA INSTITUCION EDUCATIVA JESUS MARIA AGUIRRE CHARRY 
DEL MUNICIPIO DE AIPE, HUILA</v>
          </cell>
          <cell r="F1162">
            <v>0</v>
          </cell>
          <cell r="G1162">
            <v>0</v>
          </cell>
          <cell r="H1162">
            <v>0</v>
          </cell>
          <cell r="I1162">
            <v>0</v>
          </cell>
          <cell r="J1162">
            <v>0</v>
          </cell>
        </row>
        <row r="1163">
          <cell r="A1163">
            <v>0</v>
          </cell>
          <cell r="B1163">
            <v>0</v>
          </cell>
          <cell r="C1163">
            <v>0</v>
          </cell>
          <cell r="D1163">
            <v>0</v>
          </cell>
          <cell r="E1163" t="str">
            <v>ANÁLISIS DE PRECIOS UNITARIOS      A.P.U.</v>
          </cell>
          <cell r="F1163">
            <v>0</v>
          </cell>
          <cell r="G1163">
            <v>0</v>
          </cell>
          <cell r="H1163">
            <v>0</v>
          </cell>
          <cell r="I1163">
            <v>0</v>
          </cell>
          <cell r="J1163">
            <v>0</v>
          </cell>
        </row>
        <row r="1164">
          <cell r="A1164">
            <v>0</v>
          </cell>
          <cell r="B1164">
            <v>0</v>
          </cell>
          <cell r="C1164">
            <v>0</v>
          </cell>
          <cell r="D1164">
            <v>0</v>
          </cell>
          <cell r="E1164">
            <v>0</v>
          </cell>
          <cell r="F1164">
            <v>0</v>
          </cell>
          <cell r="G1164">
            <v>0</v>
          </cell>
          <cell r="H1164">
            <v>0</v>
          </cell>
          <cell r="I1164">
            <v>0</v>
          </cell>
          <cell r="J1164">
            <v>0</v>
          </cell>
        </row>
        <row r="1165">
          <cell r="A1165">
            <v>0</v>
          </cell>
          <cell r="B1165">
            <v>0</v>
          </cell>
          <cell r="C1165">
            <v>0</v>
          </cell>
          <cell r="D1165">
            <v>0</v>
          </cell>
          <cell r="E1165">
            <v>0</v>
          </cell>
          <cell r="F1165">
            <v>0</v>
          </cell>
          <cell r="G1165">
            <v>0</v>
          </cell>
          <cell r="H1165">
            <v>0</v>
          </cell>
          <cell r="I1165">
            <v>0</v>
          </cell>
          <cell r="J1165">
            <v>0</v>
          </cell>
        </row>
        <row r="1166">
          <cell r="A1166">
            <v>0</v>
          </cell>
          <cell r="B1166">
            <v>0</v>
          </cell>
          <cell r="C1166">
            <v>0</v>
          </cell>
          <cell r="D1166" t="str">
            <v>CAPITULO</v>
          </cell>
          <cell r="E1166" t="str">
            <v>ITEM</v>
          </cell>
          <cell r="F1166" t="str">
            <v>DESCRIPCION</v>
          </cell>
          <cell r="G1166">
            <v>0</v>
          </cell>
          <cell r="H1166">
            <v>0</v>
          </cell>
          <cell r="I1166">
            <v>0</v>
          </cell>
          <cell r="J1166" t="str">
            <v>UNIDAD</v>
          </cell>
        </row>
        <row r="1167">
          <cell r="B1167" t="str">
            <v>Partida</v>
          </cell>
          <cell r="C1167">
            <v>0</v>
          </cell>
          <cell r="D1167" t="str">
            <v>2.1</v>
          </cell>
          <cell r="E1167" t="str">
            <v>2.1.4</v>
          </cell>
          <cell r="F1167" t="str">
            <v>SUMINISTRO E INSTALACION DE CUBIERTA EN POLICARBOTANO INCLUYE ESTRUCTURA</v>
          </cell>
          <cell r="G1167">
            <v>0</v>
          </cell>
          <cell r="H1167">
            <v>0</v>
          </cell>
          <cell r="I1167">
            <v>0</v>
          </cell>
          <cell r="J1167" t="str">
            <v>M2</v>
          </cell>
        </row>
        <row r="1168">
          <cell r="A1168">
            <v>0</v>
          </cell>
          <cell r="B1168">
            <v>0</v>
          </cell>
          <cell r="C1168">
            <v>0</v>
          </cell>
          <cell r="D1168" t="str">
            <v>MAQUINARIA, HERRAMIENTA Y EQUIPO PUESTO EN OBRA</v>
          </cell>
          <cell r="E1168">
            <v>0</v>
          </cell>
          <cell r="F1168">
            <v>0</v>
          </cell>
          <cell r="G1168">
            <v>0</v>
          </cell>
          <cell r="H1168">
            <v>0</v>
          </cell>
          <cell r="I1168">
            <v>0</v>
          </cell>
          <cell r="J1168">
            <v>0</v>
          </cell>
        </row>
        <row r="1169">
          <cell r="A1169">
            <v>0</v>
          </cell>
          <cell r="B1169">
            <v>0</v>
          </cell>
          <cell r="C1169">
            <v>0</v>
          </cell>
          <cell r="D1169" t="str">
            <v>DESCRIPCION</v>
          </cell>
          <cell r="E1169">
            <v>0</v>
          </cell>
          <cell r="F1169" t="str">
            <v>UND</v>
          </cell>
          <cell r="G1169" t="str">
            <v>Vr. Unitario</v>
          </cell>
          <cell r="H1169" t="str">
            <v>Redndim.</v>
          </cell>
          <cell r="I1169" t="str">
            <v>Vr Total</v>
          </cell>
          <cell r="J1169">
            <v>0</v>
          </cell>
        </row>
        <row r="1170">
          <cell r="A1170" t="str">
            <v xml:space="preserve">PULIDORA     </v>
          </cell>
          <cell r="B1170" t="str">
            <v>Maquinaria</v>
          </cell>
          <cell r="C1170">
            <v>0</v>
          </cell>
          <cell r="D1170" t="str">
            <v>PULIDORA INDUSTRIAL 9"</v>
          </cell>
          <cell r="E1170">
            <v>0</v>
          </cell>
          <cell r="F1170" t="str">
            <v>DIA</v>
          </cell>
          <cell r="G1170">
            <v>15000</v>
          </cell>
          <cell r="H1170">
            <v>0.16</v>
          </cell>
          <cell r="I1170">
            <v>2400</v>
          </cell>
          <cell r="J1170">
            <v>0</v>
          </cell>
        </row>
        <row r="1171">
          <cell r="A1171" t="str">
            <v xml:space="preserve">EQSOLDADURA  </v>
          </cell>
          <cell r="B1171" t="str">
            <v>Maquinaria</v>
          </cell>
          <cell r="C1171">
            <v>0</v>
          </cell>
          <cell r="D1171" t="str">
            <v>EQUIPO DE SOLDADURA</v>
          </cell>
          <cell r="E1171">
            <v>0</v>
          </cell>
          <cell r="F1171" t="str">
            <v>DIA</v>
          </cell>
          <cell r="G1171">
            <v>40000</v>
          </cell>
          <cell r="H1171">
            <v>0.16</v>
          </cell>
          <cell r="I1171">
            <v>6400</v>
          </cell>
          <cell r="J1171">
            <v>0</v>
          </cell>
        </row>
        <row r="1172">
          <cell r="A1172" t="str">
            <v xml:space="preserve">HM           </v>
          </cell>
          <cell r="B1172" t="str">
            <v>Maquinaria</v>
          </cell>
          <cell r="C1172">
            <v>0</v>
          </cell>
          <cell r="D1172" t="str">
            <v>HERRAMIENTA MENOR</v>
          </cell>
          <cell r="E1172">
            <v>0</v>
          </cell>
          <cell r="F1172" t="str">
            <v>UND</v>
          </cell>
          <cell r="G1172">
            <v>1300</v>
          </cell>
          <cell r="H1172">
            <v>0.41</v>
          </cell>
          <cell r="I1172">
            <v>533</v>
          </cell>
          <cell r="J1172">
            <v>0</v>
          </cell>
        </row>
        <row r="1173">
          <cell r="A1173" t="str">
            <v xml:space="preserve">ANDAMIO      </v>
          </cell>
          <cell r="B1173" t="str">
            <v>Maquinaria</v>
          </cell>
          <cell r="C1173">
            <v>0</v>
          </cell>
          <cell r="D1173" t="str">
            <v>ANDAMIO INCLUYE TABLON</v>
          </cell>
          <cell r="E1173">
            <v>0</v>
          </cell>
          <cell r="F1173" t="str">
            <v>DIA</v>
          </cell>
          <cell r="G1173">
            <v>3000</v>
          </cell>
          <cell r="H1173">
            <v>4.1000000000000002E-2</v>
          </cell>
          <cell r="I1173">
            <v>123</v>
          </cell>
          <cell r="J1173">
            <v>0</v>
          </cell>
        </row>
        <row r="1174">
          <cell r="A1174">
            <v>0</v>
          </cell>
          <cell r="B1174">
            <v>0</v>
          </cell>
          <cell r="C1174">
            <v>0</v>
          </cell>
          <cell r="D1174" t="str">
            <v>SUBTOTAL</v>
          </cell>
          <cell r="E1174">
            <v>0</v>
          </cell>
          <cell r="F1174">
            <v>0</v>
          </cell>
          <cell r="G1174">
            <v>0</v>
          </cell>
          <cell r="H1174">
            <v>0</v>
          </cell>
          <cell r="I1174">
            <v>0</v>
          </cell>
          <cell r="J1174">
            <v>9456</v>
          </cell>
        </row>
        <row r="1175">
          <cell r="A1175">
            <v>0</v>
          </cell>
          <cell r="B1175">
            <v>0</v>
          </cell>
          <cell r="C1175">
            <v>0</v>
          </cell>
          <cell r="D1175" t="str">
            <v>MATERIALES</v>
          </cell>
          <cell r="E1175">
            <v>0</v>
          </cell>
          <cell r="F1175">
            <v>0</v>
          </cell>
          <cell r="G1175">
            <v>0</v>
          </cell>
          <cell r="H1175">
            <v>0</v>
          </cell>
          <cell r="I1175">
            <v>0</v>
          </cell>
          <cell r="J1175">
            <v>0</v>
          </cell>
        </row>
        <row r="1176">
          <cell r="A1176">
            <v>0</v>
          </cell>
          <cell r="B1176">
            <v>0</v>
          </cell>
          <cell r="C1176">
            <v>0</v>
          </cell>
          <cell r="D1176" t="str">
            <v>DESCRIPCION</v>
          </cell>
          <cell r="E1176">
            <v>0</v>
          </cell>
          <cell r="F1176" t="str">
            <v>UND</v>
          </cell>
          <cell r="G1176" t="str">
            <v>Vr. Unitario</v>
          </cell>
          <cell r="H1176" t="str">
            <v>Redndim.</v>
          </cell>
          <cell r="I1176" t="str">
            <v>Vr Total</v>
          </cell>
          <cell r="J1176">
            <v>0</v>
          </cell>
        </row>
        <row r="1177">
          <cell r="A1177" t="str">
            <v xml:space="preserve">ACEROA36     </v>
          </cell>
          <cell r="B1177" t="str">
            <v>Material</v>
          </cell>
          <cell r="C1177">
            <v>0</v>
          </cell>
          <cell r="D1177" t="str">
            <v>PERFILERIA ESTRUCTURAL A36</v>
          </cell>
          <cell r="E1177">
            <v>0</v>
          </cell>
          <cell r="F1177" t="str">
            <v>KG</v>
          </cell>
          <cell r="G1177">
            <v>3640</v>
          </cell>
          <cell r="H1177">
            <v>4.3</v>
          </cell>
          <cell r="I1177">
            <v>15652</v>
          </cell>
          <cell r="J1177">
            <v>0</v>
          </cell>
        </row>
        <row r="1178">
          <cell r="A1178" t="str">
            <v>SOLDA6011X1-8</v>
          </cell>
          <cell r="B1178" t="str">
            <v>Material</v>
          </cell>
          <cell r="C1178">
            <v>0</v>
          </cell>
          <cell r="D1178" t="str">
            <v>SOLDADURA 6011X1/8"</v>
          </cell>
          <cell r="E1178">
            <v>0</v>
          </cell>
          <cell r="F1178" t="str">
            <v>KG</v>
          </cell>
          <cell r="G1178">
            <v>12350</v>
          </cell>
          <cell r="H1178">
            <v>0.16</v>
          </cell>
          <cell r="I1178">
            <v>1976</v>
          </cell>
          <cell r="J1178">
            <v>0</v>
          </cell>
        </row>
        <row r="1179">
          <cell r="A1179" t="str">
            <v xml:space="preserve">POLICARBO6MM </v>
          </cell>
          <cell r="B1179" t="str">
            <v>Material</v>
          </cell>
          <cell r="C1179">
            <v>0</v>
          </cell>
          <cell r="D1179" t="str">
            <v>LAMINA ALVOLAR POLICARBONATO 6MM 5.9X2.1</v>
          </cell>
          <cell r="E1179">
            <v>0</v>
          </cell>
          <cell r="F1179" t="str">
            <v>UN</v>
          </cell>
          <cell r="G1179">
            <v>700000</v>
          </cell>
          <cell r="H1179">
            <v>0.09</v>
          </cell>
          <cell r="I1179">
            <v>63000</v>
          </cell>
          <cell r="J1179">
            <v>0</v>
          </cell>
        </row>
        <row r="1180">
          <cell r="A1180" t="str">
            <v xml:space="preserve">CONECTOR     </v>
          </cell>
          <cell r="B1180" t="str">
            <v>Material</v>
          </cell>
          <cell r="C1180">
            <v>0</v>
          </cell>
          <cell r="D1180" t="str">
            <v>CONECTOR 5.9M</v>
          </cell>
          <cell r="E1180">
            <v>0</v>
          </cell>
          <cell r="F1180" t="str">
            <v>UN</v>
          </cell>
          <cell r="G1180">
            <v>120000</v>
          </cell>
          <cell r="H1180">
            <v>0.18</v>
          </cell>
          <cell r="I1180">
            <v>21600</v>
          </cell>
          <cell r="J1180">
            <v>0</v>
          </cell>
        </row>
        <row r="1181">
          <cell r="A1181" t="str">
            <v xml:space="preserve">TORNILLOS    </v>
          </cell>
          <cell r="B1181" t="str">
            <v>Material</v>
          </cell>
          <cell r="C1181">
            <v>0</v>
          </cell>
          <cell r="D1181" t="str">
            <v>TORNILLOS</v>
          </cell>
          <cell r="E1181">
            <v>0</v>
          </cell>
          <cell r="F1181" t="str">
            <v>UN</v>
          </cell>
          <cell r="G1181">
            <v>500</v>
          </cell>
          <cell r="H1181">
            <v>4</v>
          </cell>
          <cell r="I1181">
            <v>2000</v>
          </cell>
          <cell r="J1181">
            <v>0</v>
          </cell>
        </row>
        <row r="1182">
          <cell r="A1182" t="str">
            <v xml:space="preserve">PLATINA2X6   </v>
          </cell>
          <cell r="B1182" t="str">
            <v>Material</v>
          </cell>
          <cell r="C1182">
            <v>0</v>
          </cell>
          <cell r="D1182" t="str">
            <v>PLATINA 2"X1/8"X6"</v>
          </cell>
          <cell r="E1182">
            <v>0</v>
          </cell>
          <cell r="F1182" t="str">
            <v>UND</v>
          </cell>
          <cell r="G1182">
            <v>21000</v>
          </cell>
          <cell r="H1182">
            <v>2.5000000000000001E-2</v>
          </cell>
          <cell r="I1182">
            <v>525</v>
          </cell>
          <cell r="J1182">
            <v>0</v>
          </cell>
        </row>
        <row r="1183">
          <cell r="A1183" t="str">
            <v xml:space="preserve">LAMINA3-8    </v>
          </cell>
          <cell r="B1183" t="str">
            <v>Material</v>
          </cell>
          <cell r="C1183">
            <v>0</v>
          </cell>
          <cell r="D1183" t="str">
            <v>LAMINA 3/8 4X8</v>
          </cell>
          <cell r="E1183">
            <v>0</v>
          </cell>
          <cell r="F1183" t="str">
            <v>UN</v>
          </cell>
          <cell r="G1183">
            <v>644000</v>
          </cell>
          <cell r="H1183">
            <v>0.01</v>
          </cell>
          <cell r="I1183">
            <v>6440</v>
          </cell>
          <cell r="J1183">
            <v>0</v>
          </cell>
        </row>
        <row r="1184">
          <cell r="A1184" t="str">
            <v>CHAZOEXP4X1-2</v>
          </cell>
          <cell r="B1184" t="str">
            <v>Material</v>
          </cell>
          <cell r="C1184">
            <v>0</v>
          </cell>
          <cell r="D1184" t="str">
            <v>CHAZO EXPANSIVO 4X1/2"</v>
          </cell>
          <cell r="E1184">
            <v>0</v>
          </cell>
          <cell r="F1184" t="str">
            <v>UN</v>
          </cell>
          <cell r="G1184">
            <v>3000</v>
          </cell>
          <cell r="H1184">
            <v>1.6</v>
          </cell>
          <cell r="I1184">
            <v>4800</v>
          </cell>
          <cell r="J1184">
            <v>0</v>
          </cell>
        </row>
        <row r="1185">
          <cell r="A1185" t="str">
            <v>ANTICORROSIVO</v>
          </cell>
          <cell r="B1185" t="str">
            <v>Material</v>
          </cell>
          <cell r="C1185">
            <v>0</v>
          </cell>
          <cell r="D1185" t="str">
            <v>ANTICORROSIVO</v>
          </cell>
          <cell r="E1185">
            <v>0</v>
          </cell>
          <cell r="F1185" t="str">
            <v>GLN</v>
          </cell>
          <cell r="G1185">
            <v>36300</v>
          </cell>
          <cell r="H1185">
            <v>0.02</v>
          </cell>
          <cell r="I1185">
            <v>726</v>
          </cell>
          <cell r="J1185">
            <v>0</v>
          </cell>
        </row>
        <row r="1186">
          <cell r="A1186" t="str">
            <v xml:space="preserve">THINER       </v>
          </cell>
          <cell r="B1186" t="str">
            <v>Material</v>
          </cell>
          <cell r="C1186">
            <v>0</v>
          </cell>
          <cell r="D1186" t="str">
            <v>THINNER</v>
          </cell>
          <cell r="E1186">
            <v>0</v>
          </cell>
          <cell r="F1186" t="str">
            <v>GLN</v>
          </cell>
          <cell r="G1186">
            <v>15000</v>
          </cell>
          <cell r="H1186">
            <v>0.04</v>
          </cell>
          <cell r="I1186">
            <v>600</v>
          </cell>
          <cell r="J1186">
            <v>0</v>
          </cell>
        </row>
        <row r="1187">
          <cell r="A1187" t="str">
            <v xml:space="preserve">ESMALTEEXT   </v>
          </cell>
          <cell r="B1187" t="str">
            <v>Material</v>
          </cell>
          <cell r="C1187">
            <v>0</v>
          </cell>
          <cell r="D1187" t="str">
            <v>ESMALTE PARA EXTERIORES</v>
          </cell>
          <cell r="E1187">
            <v>0</v>
          </cell>
          <cell r="F1187" t="str">
            <v>GLN</v>
          </cell>
          <cell r="G1187">
            <v>70000</v>
          </cell>
          <cell r="H1187">
            <v>0.02</v>
          </cell>
          <cell r="I1187">
            <v>1400</v>
          </cell>
          <cell r="J1187">
            <v>0</v>
          </cell>
        </row>
        <row r="1188">
          <cell r="A1188">
            <v>0</v>
          </cell>
          <cell r="B1188">
            <v>0</v>
          </cell>
          <cell r="C1188">
            <v>0</v>
          </cell>
          <cell r="D1188" t="str">
            <v>SUBTOTAL</v>
          </cell>
          <cell r="E1188">
            <v>0</v>
          </cell>
          <cell r="F1188">
            <v>0</v>
          </cell>
          <cell r="G1188">
            <v>0</v>
          </cell>
          <cell r="H1188">
            <v>0</v>
          </cell>
          <cell r="I1188">
            <v>0</v>
          </cell>
          <cell r="J1188">
            <v>118719</v>
          </cell>
        </row>
        <row r="1189">
          <cell r="A1189">
            <v>0</v>
          </cell>
          <cell r="B1189">
            <v>0</v>
          </cell>
          <cell r="C1189">
            <v>0</v>
          </cell>
          <cell r="D1189" t="str">
            <v>MANO DE OBRA</v>
          </cell>
          <cell r="E1189">
            <v>0</v>
          </cell>
          <cell r="F1189">
            <v>0</v>
          </cell>
          <cell r="G1189">
            <v>0</v>
          </cell>
          <cell r="H1189">
            <v>0</v>
          </cell>
          <cell r="I1189">
            <v>0</v>
          </cell>
          <cell r="J1189">
            <v>0</v>
          </cell>
        </row>
        <row r="1190">
          <cell r="A1190">
            <v>0</v>
          </cell>
          <cell r="B1190">
            <v>0</v>
          </cell>
          <cell r="C1190">
            <v>0</v>
          </cell>
          <cell r="D1190" t="str">
            <v>DESCRIPCION</v>
          </cell>
          <cell r="E1190">
            <v>0</v>
          </cell>
          <cell r="F1190" t="str">
            <v>UND</v>
          </cell>
          <cell r="G1190" t="str">
            <v>Vr. Unitario</v>
          </cell>
          <cell r="H1190" t="str">
            <v>Redndim.</v>
          </cell>
          <cell r="I1190" t="str">
            <v>Vr Total</v>
          </cell>
          <cell r="J1190">
            <v>0</v>
          </cell>
        </row>
        <row r="1191">
          <cell r="A1191" t="str">
            <v>1OF5AYMETALIC</v>
          </cell>
          <cell r="B1191" t="str">
            <v>Mano de obra</v>
          </cell>
          <cell r="C1191">
            <v>0</v>
          </cell>
          <cell r="D1191" t="str">
            <v>MANO DE OBRA CARPINTERIA (5 AYUDANTES - 1 OFICIAL)</v>
          </cell>
          <cell r="E1191">
            <v>0</v>
          </cell>
          <cell r="F1191" t="str">
            <v>HR</v>
          </cell>
          <cell r="G1191">
            <v>45144</v>
          </cell>
          <cell r="H1191">
            <v>0.49</v>
          </cell>
          <cell r="I1191">
            <v>22121</v>
          </cell>
          <cell r="J1191">
            <v>0</v>
          </cell>
        </row>
        <row r="1192">
          <cell r="A1192" t="str">
            <v xml:space="preserve">1OF1AY       </v>
          </cell>
          <cell r="B1192" t="str">
            <v>Mano de obra</v>
          </cell>
          <cell r="C1192">
            <v>0</v>
          </cell>
          <cell r="D1192" t="str">
            <v>MANO DE OBRA ALBAÑILERIA (1 OFICIAL - 1 AYUDANTE)</v>
          </cell>
          <cell r="E1192">
            <v>0</v>
          </cell>
          <cell r="F1192" t="str">
            <v>HR</v>
          </cell>
          <cell r="G1192">
            <v>16784</v>
          </cell>
          <cell r="H1192">
            <v>0.8</v>
          </cell>
          <cell r="I1192">
            <v>13427</v>
          </cell>
          <cell r="J1192">
            <v>0</v>
          </cell>
        </row>
        <row r="1193">
          <cell r="A1193">
            <v>0</v>
          </cell>
          <cell r="B1193">
            <v>0</v>
          </cell>
          <cell r="C1193">
            <v>0</v>
          </cell>
          <cell r="D1193">
            <v>0</v>
          </cell>
          <cell r="E1193">
            <v>0</v>
          </cell>
          <cell r="F1193">
            <v>0</v>
          </cell>
          <cell r="G1193">
            <v>0</v>
          </cell>
          <cell r="H1193">
            <v>0</v>
          </cell>
          <cell r="I1193">
            <v>0</v>
          </cell>
          <cell r="J1193">
            <v>0</v>
          </cell>
        </row>
        <row r="1194">
          <cell r="A1194">
            <v>0</v>
          </cell>
          <cell r="B1194">
            <v>0</v>
          </cell>
          <cell r="C1194">
            <v>0</v>
          </cell>
          <cell r="D1194">
            <v>0</v>
          </cell>
          <cell r="E1194">
            <v>0</v>
          </cell>
          <cell r="F1194">
            <v>0</v>
          </cell>
          <cell r="G1194">
            <v>0</v>
          </cell>
          <cell r="H1194">
            <v>0</v>
          </cell>
          <cell r="I1194">
            <v>0</v>
          </cell>
          <cell r="J1194">
            <v>0</v>
          </cell>
        </row>
        <row r="1195">
          <cell r="A1195">
            <v>0</v>
          </cell>
          <cell r="B1195">
            <v>0</v>
          </cell>
          <cell r="C1195">
            <v>0</v>
          </cell>
          <cell r="D1195" t="str">
            <v>SUBTOTAL</v>
          </cell>
          <cell r="E1195">
            <v>0</v>
          </cell>
          <cell r="F1195">
            <v>0</v>
          </cell>
          <cell r="G1195">
            <v>0</v>
          </cell>
          <cell r="H1195">
            <v>0</v>
          </cell>
          <cell r="I1195">
            <v>0</v>
          </cell>
          <cell r="J1195">
            <v>35548</v>
          </cell>
        </row>
        <row r="1196">
          <cell r="A1196">
            <v>0</v>
          </cell>
          <cell r="B1196">
            <v>0</v>
          </cell>
          <cell r="C1196">
            <v>0</v>
          </cell>
          <cell r="D1196" t="str">
            <v>TRANSPORTE</v>
          </cell>
          <cell r="E1196">
            <v>0</v>
          </cell>
          <cell r="F1196">
            <v>0</v>
          </cell>
          <cell r="G1196">
            <v>0</v>
          </cell>
          <cell r="H1196">
            <v>0</v>
          </cell>
          <cell r="I1196">
            <v>0</v>
          </cell>
          <cell r="J1196">
            <v>0</v>
          </cell>
        </row>
        <row r="1197">
          <cell r="A1197">
            <v>0</v>
          </cell>
          <cell r="B1197">
            <v>0</v>
          </cell>
          <cell r="C1197">
            <v>0</v>
          </cell>
          <cell r="D1197" t="str">
            <v>DESCRIPCION</v>
          </cell>
          <cell r="E1197">
            <v>0</v>
          </cell>
          <cell r="F1197" t="str">
            <v>UND</v>
          </cell>
          <cell r="G1197" t="str">
            <v>Vr. Unitario</v>
          </cell>
          <cell r="H1197" t="str">
            <v>Redndim.</v>
          </cell>
          <cell r="I1197" t="str">
            <v>Vr Total</v>
          </cell>
          <cell r="J1197">
            <v>0</v>
          </cell>
        </row>
        <row r="1198">
          <cell r="A1198">
            <v>0</v>
          </cell>
          <cell r="B1198">
            <v>0</v>
          </cell>
          <cell r="C1198">
            <v>0</v>
          </cell>
          <cell r="D1198">
            <v>0</v>
          </cell>
          <cell r="E1198">
            <v>0</v>
          </cell>
          <cell r="F1198">
            <v>0</v>
          </cell>
          <cell r="G1198">
            <v>0</v>
          </cell>
          <cell r="H1198">
            <v>0</v>
          </cell>
          <cell r="I1198">
            <v>0</v>
          </cell>
          <cell r="J1198">
            <v>0</v>
          </cell>
        </row>
        <row r="1199">
          <cell r="A1199">
            <v>0</v>
          </cell>
          <cell r="B1199">
            <v>0</v>
          </cell>
          <cell r="C1199">
            <v>0</v>
          </cell>
          <cell r="D1199">
            <v>0</v>
          </cell>
          <cell r="E1199">
            <v>0</v>
          </cell>
          <cell r="F1199">
            <v>0</v>
          </cell>
          <cell r="G1199">
            <v>0</v>
          </cell>
          <cell r="H1199">
            <v>0</v>
          </cell>
          <cell r="I1199">
            <v>0</v>
          </cell>
          <cell r="J1199">
            <v>0</v>
          </cell>
        </row>
        <row r="1200">
          <cell r="A1200">
            <v>0</v>
          </cell>
          <cell r="B1200">
            <v>0</v>
          </cell>
          <cell r="C1200">
            <v>0</v>
          </cell>
          <cell r="D1200">
            <v>0</v>
          </cell>
          <cell r="E1200">
            <v>0</v>
          </cell>
          <cell r="F1200">
            <v>0</v>
          </cell>
          <cell r="G1200">
            <v>0</v>
          </cell>
          <cell r="H1200">
            <v>0</v>
          </cell>
          <cell r="I1200">
            <v>0</v>
          </cell>
          <cell r="J1200">
            <v>0</v>
          </cell>
        </row>
        <row r="1201">
          <cell r="A1201">
            <v>0</v>
          </cell>
          <cell r="B1201">
            <v>0</v>
          </cell>
          <cell r="C1201">
            <v>0</v>
          </cell>
          <cell r="D1201">
            <v>0</v>
          </cell>
          <cell r="E1201">
            <v>0</v>
          </cell>
          <cell r="F1201">
            <v>0</v>
          </cell>
          <cell r="G1201">
            <v>0</v>
          </cell>
          <cell r="H1201">
            <v>0</v>
          </cell>
          <cell r="I1201">
            <v>0</v>
          </cell>
          <cell r="J1201">
            <v>0</v>
          </cell>
        </row>
        <row r="1202">
          <cell r="A1202">
            <v>0</v>
          </cell>
          <cell r="B1202">
            <v>0</v>
          </cell>
          <cell r="C1202">
            <v>0</v>
          </cell>
          <cell r="D1202" t="str">
            <v>SUBTOTAL</v>
          </cell>
          <cell r="E1202">
            <v>0</v>
          </cell>
          <cell r="F1202">
            <v>0</v>
          </cell>
          <cell r="G1202">
            <v>0</v>
          </cell>
          <cell r="H1202">
            <v>0</v>
          </cell>
          <cell r="I1202">
            <v>0</v>
          </cell>
          <cell r="J1202">
            <v>0</v>
          </cell>
        </row>
        <row r="1203">
          <cell r="A1203">
            <v>0</v>
          </cell>
          <cell r="B1203">
            <v>0</v>
          </cell>
          <cell r="C1203">
            <v>0</v>
          </cell>
          <cell r="D1203">
            <v>0</v>
          </cell>
          <cell r="E1203">
            <v>0</v>
          </cell>
          <cell r="F1203">
            <v>0</v>
          </cell>
          <cell r="G1203">
            <v>0</v>
          </cell>
          <cell r="H1203">
            <v>0</v>
          </cell>
          <cell r="I1203">
            <v>0</v>
          </cell>
          <cell r="J1203">
            <v>0</v>
          </cell>
        </row>
        <row r="1204">
          <cell r="A1204" t="str">
            <v>2.1.4</v>
          </cell>
          <cell r="B1204">
            <v>0</v>
          </cell>
          <cell r="C1204">
            <v>0</v>
          </cell>
          <cell r="D1204" t="str">
            <v>TOTAL COSTO UNITARIO</v>
          </cell>
          <cell r="E1204">
            <v>0</v>
          </cell>
          <cell r="F1204">
            <v>0</v>
          </cell>
          <cell r="G1204">
            <v>0</v>
          </cell>
          <cell r="H1204">
            <v>0</v>
          </cell>
          <cell r="I1204">
            <v>0</v>
          </cell>
          <cell r="J1204">
            <v>163723</v>
          </cell>
        </row>
        <row r="1205">
          <cell r="A1205">
            <v>0</v>
          </cell>
          <cell r="B1205">
            <v>0</v>
          </cell>
          <cell r="C1205">
            <v>0</v>
          </cell>
          <cell r="E1205">
            <v>0</v>
          </cell>
          <cell r="F1205">
            <v>0</v>
          </cell>
          <cell r="H1205">
            <v>0</v>
          </cell>
          <cell r="I1205">
            <v>0</v>
          </cell>
        </row>
        <row r="1206">
          <cell r="A1206">
            <v>0</v>
          </cell>
          <cell r="B1206">
            <v>0</v>
          </cell>
          <cell r="C1206">
            <v>0</v>
          </cell>
          <cell r="D1206">
            <v>0</v>
          </cell>
          <cell r="E1206">
            <v>0</v>
          </cell>
          <cell r="F1206">
            <v>0</v>
          </cell>
          <cell r="G1206">
            <v>0</v>
          </cell>
          <cell r="H1206">
            <v>0</v>
          </cell>
          <cell r="I1206">
            <v>0</v>
          </cell>
        </row>
        <row r="1207">
          <cell r="A1207">
            <v>0</v>
          </cell>
          <cell r="B1207">
            <v>0</v>
          </cell>
          <cell r="C1207">
            <v>0</v>
          </cell>
          <cell r="D1207">
            <v>0</v>
          </cell>
          <cell r="E1207" t="str">
            <v>ADECUACION DE LAS INSTALACIONES DE LA INSTITUCION EDUCATIVA JESUS MARIA AGUIRRE CHARRY 
DEL MUNICIPIO DE AIPE, HUILA</v>
          </cell>
          <cell r="F1207">
            <v>0</v>
          </cell>
          <cell r="G1207">
            <v>0</v>
          </cell>
          <cell r="H1207">
            <v>0</v>
          </cell>
          <cell r="I1207">
            <v>0</v>
          </cell>
          <cell r="J1207">
            <v>0</v>
          </cell>
        </row>
        <row r="1208">
          <cell r="A1208">
            <v>0</v>
          </cell>
          <cell r="B1208">
            <v>0</v>
          </cell>
          <cell r="C1208">
            <v>0</v>
          </cell>
          <cell r="D1208">
            <v>0</v>
          </cell>
          <cell r="E1208" t="str">
            <v>ANÁLISIS DE PRECIOS UNITARIOS      A.P.U.</v>
          </cell>
          <cell r="F1208">
            <v>0</v>
          </cell>
          <cell r="G1208">
            <v>0</v>
          </cell>
          <cell r="H1208">
            <v>0</v>
          </cell>
          <cell r="I1208">
            <v>0</v>
          </cell>
          <cell r="J1208">
            <v>0</v>
          </cell>
        </row>
        <row r="1209">
          <cell r="A1209">
            <v>0</v>
          </cell>
          <cell r="B1209">
            <v>0</v>
          </cell>
          <cell r="C1209">
            <v>0</v>
          </cell>
          <cell r="D1209">
            <v>0</v>
          </cell>
          <cell r="E1209">
            <v>0</v>
          </cell>
          <cell r="F1209">
            <v>0</v>
          </cell>
          <cell r="G1209">
            <v>0</v>
          </cell>
          <cell r="H1209">
            <v>0</v>
          </cell>
          <cell r="I1209">
            <v>0</v>
          </cell>
          <cell r="J1209">
            <v>0</v>
          </cell>
        </row>
        <row r="1210">
          <cell r="A1210">
            <v>0</v>
          </cell>
          <cell r="B1210">
            <v>0</v>
          </cell>
          <cell r="C1210">
            <v>0</v>
          </cell>
          <cell r="D1210">
            <v>0</v>
          </cell>
          <cell r="E1210">
            <v>0</v>
          </cell>
          <cell r="F1210">
            <v>0</v>
          </cell>
          <cell r="G1210">
            <v>0</v>
          </cell>
          <cell r="H1210">
            <v>0</v>
          </cell>
          <cell r="I1210">
            <v>0</v>
          </cell>
          <cell r="J1210">
            <v>0</v>
          </cell>
        </row>
        <row r="1211">
          <cell r="A1211">
            <v>0</v>
          </cell>
          <cell r="B1211">
            <v>0</v>
          </cell>
          <cell r="C1211">
            <v>0</v>
          </cell>
          <cell r="D1211" t="str">
            <v>CAPITULO</v>
          </cell>
          <cell r="E1211" t="str">
            <v>ITEM</v>
          </cell>
          <cell r="F1211" t="str">
            <v>DESCRIPCION</v>
          </cell>
          <cell r="G1211">
            <v>0</v>
          </cell>
          <cell r="H1211">
            <v>0</v>
          </cell>
          <cell r="I1211">
            <v>0</v>
          </cell>
          <cell r="J1211" t="str">
            <v>UNIDAD</v>
          </cell>
        </row>
        <row r="1212">
          <cell r="B1212" t="str">
            <v>Partida</v>
          </cell>
          <cell r="C1212">
            <v>0</v>
          </cell>
          <cell r="D1212" t="str">
            <v>2.1</v>
          </cell>
          <cell r="E1212" t="str">
            <v>2.1.5</v>
          </cell>
          <cell r="F1212" t="str">
            <v>VIGA CANAL TIPO PAVCO</v>
          </cell>
          <cell r="G1212">
            <v>0</v>
          </cell>
          <cell r="H1212">
            <v>0</v>
          </cell>
          <cell r="I1212">
            <v>0</v>
          </cell>
          <cell r="J1212" t="str">
            <v>M</v>
          </cell>
        </row>
        <row r="1213">
          <cell r="A1213">
            <v>0</v>
          </cell>
          <cell r="B1213">
            <v>0</v>
          </cell>
          <cell r="C1213">
            <v>0</v>
          </cell>
          <cell r="D1213" t="str">
            <v>MAQUINARIA, HERRAMIENTA Y EQUIPO PUESTO EN OBRA</v>
          </cell>
          <cell r="E1213">
            <v>0</v>
          </cell>
          <cell r="F1213">
            <v>0</v>
          </cell>
          <cell r="G1213">
            <v>0</v>
          </cell>
          <cell r="H1213">
            <v>0</v>
          </cell>
          <cell r="I1213">
            <v>0</v>
          </cell>
          <cell r="J1213">
            <v>0</v>
          </cell>
        </row>
        <row r="1214">
          <cell r="A1214">
            <v>0</v>
          </cell>
          <cell r="B1214">
            <v>0</v>
          </cell>
          <cell r="C1214">
            <v>0</v>
          </cell>
          <cell r="D1214" t="str">
            <v>DESCRIPCION</v>
          </cell>
          <cell r="E1214">
            <v>0</v>
          </cell>
          <cell r="F1214" t="str">
            <v>UND</v>
          </cell>
          <cell r="G1214" t="str">
            <v>Vr. Unitario</v>
          </cell>
          <cell r="H1214" t="str">
            <v>Redndim.</v>
          </cell>
          <cell r="I1214" t="str">
            <v>Vr Total</v>
          </cell>
          <cell r="J1214">
            <v>0</v>
          </cell>
        </row>
        <row r="1215">
          <cell r="A1215" t="str">
            <v xml:space="preserve">HM           </v>
          </cell>
          <cell r="B1215" t="str">
            <v>Maquinaria</v>
          </cell>
          <cell r="C1215">
            <v>0</v>
          </cell>
          <cell r="D1215" t="str">
            <v>HERRAMIENTA MENOR</v>
          </cell>
          <cell r="E1215">
            <v>0</v>
          </cell>
          <cell r="F1215" t="str">
            <v>UND</v>
          </cell>
          <cell r="G1215">
            <v>1300</v>
          </cell>
          <cell r="H1215">
            <v>2</v>
          </cell>
          <cell r="I1215">
            <v>2600</v>
          </cell>
          <cell r="J1215">
            <v>0</v>
          </cell>
        </row>
        <row r="1216">
          <cell r="A1216">
            <v>0</v>
          </cell>
          <cell r="B1216">
            <v>0</v>
          </cell>
          <cell r="C1216">
            <v>0</v>
          </cell>
          <cell r="D1216">
            <v>0</v>
          </cell>
          <cell r="E1216">
            <v>0</v>
          </cell>
          <cell r="F1216">
            <v>0</v>
          </cell>
          <cell r="G1216">
            <v>0</v>
          </cell>
          <cell r="H1216">
            <v>0</v>
          </cell>
          <cell r="I1216">
            <v>0</v>
          </cell>
          <cell r="J1216">
            <v>0</v>
          </cell>
        </row>
        <row r="1217">
          <cell r="A1217">
            <v>0</v>
          </cell>
          <cell r="B1217">
            <v>0</v>
          </cell>
          <cell r="C1217">
            <v>0</v>
          </cell>
          <cell r="D1217">
            <v>0</v>
          </cell>
          <cell r="E1217">
            <v>0</v>
          </cell>
          <cell r="F1217">
            <v>0</v>
          </cell>
          <cell r="G1217">
            <v>0</v>
          </cell>
          <cell r="H1217">
            <v>0</v>
          </cell>
          <cell r="I1217">
            <v>0</v>
          </cell>
          <cell r="J1217">
            <v>0</v>
          </cell>
        </row>
        <row r="1218">
          <cell r="A1218">
            <v>0</v>
          </cell>
          <cell r="B1218">
            <v>0</v>
          </cell>
          <cell r="C1218">
            <v>0</v>
          </cell>
          <cell r="D1218">
            <v>0</v>
          </cell>
          <cell r="E1218">
            <v>0</v>
          </cell>
          <cell r="F1218">
            <v>0</v>
          </cell>
          <cell r="G1218">
            <v>0</v>
          </cell>
          <cell r="H1218">
            <v>0</v>
          </cell>
          <cell r="I1218">
            <v>0</v>
          </cell>
          <cell r="J1218">
            <v>0</v>
          </cell>
        </row>
        <row r="1219">
          <cell r="A1219">
            <v>0</v>
          </cell>
          <cell r="B1219">
            <v>0</v>
          </cell>
          <cell r="C1219">
            <v>0</v>
          </cell>
          <cell r="D1219" t="str">
            <v>SUBTOTAL</v>
          </cell>
          <cell r="E1219">
            <v>0</v>
          </cell>
          <cell r="F1219">
            <v>0</v>
          </cell>
          <cell r="G1219">
            <v>0</v>
          </cell>
          <cell r="H1219">
            <v>0</v>
          </cell>
          <cell r="I1219">
            <v>0</v>
          </cell>
          <cell r="J1219">
            <v>2600</v>
          </cell>
        </row>
        <row r="1220">
          <cell r="A1220">
            <v>0</v>
          </cell>
          <cell r="B1220">
            <v>0</v>
          </cell>
          <cell r="C1220">
            <v>0</v>
          </cell>
          <cell r="D1220" t="str">
            <v>MATERIALES</v>
          </cell>
          <cell r="E1220">
            <v>0</v>
          </cell>
          <cell r="F1220">
            <v>0</v>
          </cell>
          <cell r="G1220">
            <v>0</v>
          </cell>
          <cell r="H1220">
            <v>0</v>
          </cell>
          <cell r="I1220">
            <v>0</v>
          </cell>
          <cell r="J1220">
            <v>0</v>
          </cell>
        </row>
        <row r="1221">
          <cell r="A1221">
            <v>0</v>
          </cell>
          <cell r="B1221">
            <v>0</v>
          </cell>
          <cell r="C1221">
            <v>0</v>
          </cell>
          <cell r="D1221" t="str">
            <v>DESCRIPCION</v>
          </cell>
          <cell r="E1221">
            <v>0</v>
          </cell>
          <cell r="F1221" t="str">
            <v>UND</v>
          </cell>
          <cell r="G1221" t="str">
            <v>Vr. Unitario</v>
          </cell>
          <cell r="H1221" t="str">
            <v>Redndim.</v>
          </cell>
          <cell r="I1221" t="str">
            <v>Vr Total</v>
          </cell>
          <cell r="J1221">
            <v>0</v>
          </cell>
        </row>
        <row r="1222">
          <cell r="A1222" t="str">
            <v>CANALPLASTICO</v>
          </cell>
          <cell r="B1222" t="str">
            <v>Material</v>
          </cell>
          <cell r="C1222">
            <v>0</v>
          </cell>
          <cell r="D1222" t="str">
            <v>CANAL PLASTICO</v>
          </cell>
          <cell r="E1222">
            <v>0</v>
          </cell>
          <cell r="F1222" t="str">
            <v>M</v>
          </cell>
          <cell r="G1222">
            <v>35000</v>
          </cell>
          <cell r="H1222">
            <v>1.05</v>
          </cell>
          <cell r="I1222">
            <v>36750</v>
          </cell>
          <cell r="J1222">
            <v>0</v>
          </cell>
        </row>
        <row r="1223">
          <cell r="A1223">
            <v>0</v>
          </cell>
          <cell r="B1223">
            <v>0</v>
          </cell>
          <cell r="C1223">
            <v>0</v>
          </cell>
          <cell r="D1223">
            <v>0</v>
          </cell>
          <cell r="E1223">
            <v>0</v>
          </cell>
          <cell r="F1223">
            <v>0</v>
          </cell>
          <cell r="G1223">
            <v>0</v>
          </cell>
          <cell r="H1223">
            <v>0</v>
          </cell>
          <cell r="I1223">
            <v>0</v>
          </cell>
          <cell r="J1223">
            <v>0</v>
          </cell>
        </row>
        <row r="1224">
          <cell r="A1224">
            <v>0</v>
          </cell>
          <cell r="B1224">
            <v>0</v>
          </cell>
          <cell r="C1224">
            <v>0</v>
          </cell>
          <cell r="D1224">
            <v>0</v>
          </cell>
          <cell r="E1224">
            <v>0</v>
          </cell>
          <cell r="F1224">
            <v>0</v>
          </cell>
          <cell r="G1224">
            <v>0</v>
          </cell>
          <cell r="H1224">
            <v>0</v>
          </cell>
          <cell r="I1224">
            <v>0</v>
          </cell>
          <cell r="J1224">
            <v>0</v>
          </cell>
        </row>
        <row r="1225">
          <cell r="A1225">
            <v>0</v>
          </cell>
          <cell r="B1225">
            <v>0</v>
          </cell>
          <cell r="C1225">
            <v>0</v>
          </cell>
          <cell r="D1225">
            <v>0</v>
          </cell>
          <cell r="E1225">
            <v>0</v>
          </cell>
          <cell r="F1225">
            <v>0</v>
          </cell>
          <cell r="G1225">
            <v>0</v>
          </cell>
          <cell r="H1225">
            <v>0</v>
          </cell>
          <cell r="I1225">
            <v>0</v>
          </cell>
          <cell r="J1225">
            <v>0</v>
          </cell>
        </row>
        <row r="1226">
          <cell r="A1226">
            <v>0</v>
          </cell>
          <cell r="B1226">
            <v>0</v>
          </cell>
          <cell r="C1226">
            <v>0</v>
          </cell>
          <cell r="D1226" t="str">
            <v>SUBTOTAL</v>
          </cell>
          <cell r="E1226">
            <v>0</v>
          </cell>
          <cell r="F1226">
            <v>0</v>
          </cell>
          <cell r="G1226">
            <v>0</v>
          </cell>
          <cell r="H1226">
            <v>0</v>
          </cell>
          <cell r="I1226">
            <v>0</v>
          </cell>
          <cell r="J1226">
            <v>36750</v>
          </cell>
        </row>
        <row r="1227">
          <cell r="A1227">
            <v>0</v>
          </cell>
          <cell r="B1227">
            <v>0</v>
          </cell>
          <cell r="C1227">
            <v>0</v>
          </cell>
          <cell r="D1227" t="str">
            <v>MANO DE OBRA</v>
          </cell>
          <cell r="E1227">
            <v>0</v>
          </cell>
          <cell r="F1227">
            <v>0</v>
          </cell>
          <cell r="G1227">
            <v>0</v>
          </cell>
          <cell r="H1227">
            <v>0</v>
          </cell>
          <cell r="I1227">
            <v>0</v>
          </cell>
          <cell r="J1227">
            <v>0</v>
          </cell>
        </row>
        <row r="1228">
          <cell r="A1228">
            <v>0</v>
          </cell>
          <cell r="B1228">
            <v>0</v>
          </cell>
          <cell r="C1228">
            <v>0</v>
          </cell>
          <cell r="D1228" t="str">
            <v>DESCRIPCION</v>
          </cell>
          <cell r="E1228">
            <v>0</v>
          </cell>
          <cell r="F1228" t="str">
            <v>UND</v>
          </cell>
          <cell r="G1228" t="str">
            <v>Vr. Unitario</v>
          </cell>
          <cell r="H1228" t="str">
            <v>Redndim.</v>
          </cell>
          <cell r="I1228" t="str">
            <v>Vr Total</v>
          </cell>
          <cell r="J1228">
            <v>0</v>
          </cell>
        </row>
        <row r="1229">
          <cell r="A1229" t="str">
            <v xml:space="preserve">1OF1AY       </v>
          </cell>
          <cell r="B1229" t="str">
            <v>Mano de obra</v>
          </cell>
          <cell r="C1229">
            <v>0</v>
          </cell>
          <cell r="D1229" t="str">
            <v>MANO DE OBRA ALBAÑILERIA (1 OFICIAL - 1 AYUDANTE)</v>
          </cell>
          <cell r="E1229">
            <v>0</v>
          </cell>
          <cell r="F1229" t="str">
            <v>HR</v>
          </cell>
          <cell r="G1229">
            <v>16784</v>
          </cell>
          <cell r="H1229">
            <v>0.4</v>
          </cell>
          <cell r="I1229">
            <v>6714</v>
          </cell>
          <cell r="J1229">
            <v>0</v>
          </cell>
        </row>
        <row r="1230">
          <cell r="A1230">
            <v>0</v>
          </cell>
          <cell r="B1230">
            <v>0</v>
          </cell>
          <cell r="C1230">
            <v>0</v>
          </cell>
          <cell r="D1230">
            <v>0</v>
          </cell>
          <cell r="E1230">
            <v>0</v>
          </cell>
          <cell r="F1230">
            <v>0</v>
          </cell>
          <cell r="G1230">
            <v>0</v>
          </cell>
          <cell r="H1230">
            <v>0</v>
          </cell>
          <cell r="I1230">
            <v>0</v>
          </cell>
          <cell r="J1230">
            <v>0</v>
          </cell>
        </row>
        <row r="1231">
          <cell r="A1231">
            <v>0</v>
          </cell>
          <cell r="B1231">
            <v>0</v>
          </cell>
          <cell r="C1231">
            <v>0</v>
          </cell>
          <cell r="D1231">
            <v>0</v>
          </cell>
          <cell r="E1231">
            <v>0</v>
          </cell>
          <cell r="F1231">
            <v>0</v>
          </cell>
          <cell r="G1231">
            <v>0</v>
          </cell>
          <cell r="H1231">
            <v>0</v>
          </cell>
          <cell r="I1231">
            <v>0</v>
          </cell>
          <cell r="J1231">
            <v>0</v>
          </cell>
        </row>
        <row r="1232">
          <cell r="A1232">
            <v>0</v>
          </cell>
          <cell r="B1232">
            <v>0</v>
          </cell>
          <cell r="C1232">
            <v>0</v>
          </cell>
          <cell r="D1232">
            <v>0</v>
          </cell>
          <cell r="E1232">
            <v>0</v>
          </cell>
          <cell r="F1232">
            <v>0</v>
          </cell>
          <cell r="G1232">
            <v>0</v>
          </cell>
          <cell r="H1232">
            <v>0</v>
          </cell>
          <cell r="I1232">
            <v>0</v>
          </cell>
          <cell r="J1232">
            <v>0</v>
          </cell>
        </row>
        <row r="1233">
          <cell r="A1233">
            <v>0</v>
          </cell>
          <cell r="B1233">
            <v>0</v>
          </cell>
          <cell r="C1233">
            <v>0</v>
          </cell>
          <cell r="D1233" t="str">
            <v>SUBTOTAL</v>
          </cell>
          <cell r="E1233">
            <v>0</v>
          </cell>
          <cell r="F1233">
            <v>0</v>
          </cell>
          <cell r="G1233">
            <v>0</v>
          </cell>
          <cell r="H1233">
            <v>0</v>
          </cell>
          <cell r="I1233">
            <v>0</v>
          </cell>
          <cell r="J1233">
            <v>6714</v>
          </cell>
        </row>
        <row r="1234">
          <cell r="A1234">
            <v>0</v>
          </cell>
          <cell r="B1234">
            <v>0</v>
          </cell>
          <cell r="C1234">
            <v>0</v>
          </cell>
          <cell r="D1234" t="str">
            <v>TRANSPORTE</v>
          </cell>
          <cell r="E1234">
            <v>0</v>
          </cell>
          <cell r="F1234">
            <v>0</v>
          </cell>
          <cell r="G1234">
            <v>0</v>
          </cell>
          <cell r="H1234">
            <v>0</v>
          </cell>
          <cell r="I1234">
            <v>0</v>
          </cell>
          <cell r="J1234">
            <v>0</v>
          </cell>
        </row>
        <row r="1235">
          <cell r="A1235">
            <v>0</v>
          </cell>
          <cell r="B1235">
            <v>0</v>
          </cell>
          <cell r="C1235">
            <v>0</v>
          </cell>
          <cell r="D1235" t="str">
            <v>DESCRIPCION</v>
          </cell>
          <cell r="E1235">
            <v>0</v>
          </cell>
          <cell r="F1235" t="str">
            <v>UND</v>
          </cell>
          <cell r="G1235" t="str">
            <v>Vr. Unitario</v>
          </cell>
          <cell r="H1235" t="str">
            <v>Redndim.</v>
          </cell>
          <cell r="I1235" t="str">
            <v>Vr Total</v>
          </cell>
          <cell r="J1235">
            <v>0</v>
          </cell>
        </row>
        <row r="1236">
          <cell r="A1236">
            <v>0</v>
          </cell>
          <cell r="B1236">
            <v>0</v>
          </cell>
          <cell r="C1236">
            <v>0</v>
          </cell>
          <cell r="D1236">
            <v>0</v>
          </cell>
          <cell r="E1236">
            <v>0</v>
          </cell>
          <cell r="F1236">
            <v>0</v>
          </cell>
          <cell r="G1236">
            <v>0</v>
          </cell>
          <cell r="H1236">
            <v>0</v>
          </cell>
          <cell r="I1236">
            <v>0</v>
          </cell>
          <cell r="J1236">
            <v>0</v>
          </cell>
        </row>
        <row r="1237">
          <cell r="A1237">
            <v>0</v>
          </cell>
          <cell r="B1237">
            <v>0</v>
          </cell>
          <cell r="C1237">
            <v>0</v>
          </cell>
          <cell r="D1237">
            <v>0</v>
          </cell>
          <cell r="E1237">
            <v>0</v>
          </cell>
          <cell r="F1237">
            <v>0</v>
          </cell>
          <cell r="G1237">
            <v>0</v>
          </cell>
          <cell r="H1237">
            <v>0</v>
          </cell>
          <cell r="I1237">
            <v>0</v>
          </cell>
          <cell r="J1237">
            <v>0</v>
          </cell>
        </row>
        <row r="1238">
          <cell r="A1238">
            <v>0</v>
          </cell>
          <cell r="B1238">
            <v>0</v>
          </cell>
          <cell r="C1238">
            <v>0</v>
          </cell>
          <cell r="D1238">
            <v>0</v>
          </cell>
          <cell r="E1238">
            <v>0</v>
          </cell>
          <cell r="F1238">
            <v>0</v>
          </cell>
          <cell r="G1238">
            <v>0</v>
          </cell>
          <cell r="H1238">
            <v>0</v>
          </cell>
          <cell r="I1238">
            <v>0</v>
          </cell>
          <cell r="J1238">
            <v>0</v>
          </cell>
        </row>
        <row r="1239">
          <cell r="A1239">
            <v>0</v>
          </cell>
          <cell r="B1239">
            <v>0</v>
          </cell>
          <cell r="C1239">
            <v>0</v>
          </cell>
          <cell r="D1239">
            <v>0</v>
          </cell>
          <cell r="E1239">
            <v>0</v>
          </cell>
          <cell r="F1239">
            <v>0</v>
          </cell>
          <cell r="G1239">
            <v>0</v>
          </cell>
          <cell r="H1239">
            <v>0</v>
          </cell>
          <cell r="I1239">
            <v>0</v>
          </cell>
          <cell r="J1239">
            <v>0</v>
          </cell>
        </row>
        <row r="1240">
          <cell r="A1240">
            <v>0</v>
          </cell>
          <cell r="B1240">
            <v>0</v>
          </cell>
          <cell r="C1240">
            <v>0</v>
          </cell>
          <cell r="D1240" t="str">
            <v>SUBTOTAL</v>
          </cell>
          <cell r="E1240">
            <v>0</v>
          </cell>
          <cell r="F1240">
            <v>0</v>
          </cell>
          <cell r="G1240">
            <v>0</v>
          </cell>
          <cell r="H1240">
            <v>0</v>
          </cell>
          <cell r="I1240">
            <v>0</v>
          </cell>
          <cell r="J1240">
            <v>0</v>
          </cell>
        </row>
        <row r="1241">
          <cell r="A1241">
            <v>0</v>
          </cell>
          <cell r="B1241">
            <v>0</v>
          </cell>
          <cell r="C1241">
            <v>0</v>
          </cell>
          <cell r="D1241">
            <v>0</v>
          </cell>
          <cell r="E1241">
            <v>0</v>
          </cell>
          <cell r="F1241">
            <v>0</v>
          </cell>
          <cell r="G1241">
            <v>0</v>
          </cell>
          <cell r="H1241">
            <v>0</v>
          </cell>
          <cell r="I1241">
            <v>0</v>
          </cell>
          <cell r="J1241">
            <v>0</v>
          </cell>
        </row>
        <row r="1242">
          <cell r="A1242" t="str">
            <v>2.1.5</v>
          </cell>
          <cell r="B1242">
            <v>0</v>
          </cell>
          <cell r="C1242">
            <v>0</v>
          </cell>
          <cell r="D1242" t="str">
            <v>TOTAL COSTO UNITARIO</v>
          </cell>
          <cell r="E1242">
            <v>0</v>
          </cell>
          <cell r="F1242">
            <v>0</v>
          </cell>
          <cell r="G1242">
            <v>0</v>
          </cell>
          <cell r="H1242">
            <v>0</v>
          </cell>
          <cell r="I1242">
            <v>0</v>
          </cell>
          <cell r="J1242">
            <v>46064</v>
          </cell>
        </row>
        <row r="1243">
          <cell r="A1243">
            <v>0</v>
          </cell>
          <cell r="B1243">
            <v>0</v>
          </cell>
          <cell r="C1243">
            <v>0</v>
          </cell>
          <cell r="E1243">
            <v>0</v>
          </cell>
          <cell r="F1243">
            <v>0</v>
          </cell>
          <cell r="H1243">
            <v>0</v>
          </cell>
          <cell r="I1243">
            <v>0</v>
          </cell>
        </row>
        <row r="1244">
          <cell r="A1244">
            <v>0</v>
          </cell>
          <cell r="B1244">
            <v>0</v>
          </cell>
          <cell r="C1244">
            <v>0</v>
          </cell>
          <cell r="D1244">
            <v>0</v>
          </cell>
          <cell r="E1244">
            <v>0</v>
          </cell>
          <cell r="F1244">
            <v>0</v>
          </cell>
          <cell r="G1244">
            <v>0</v>
          </cell>
          <cell r="H1244">
            <v>0</v>
          </cell>
          <cell r="I1244">
            <v>0</v>
          </cell>
        </row>
        <row r="1245">
          <cell r="A1245">
            <v>0</v>
          </cell>
          <cell r="B1245">
            <v>0</v>
          </cell>
          <cell r="C1245">
            <v>0</v>
          </cell>
          <cell r="D1245">
            <v>0</v>
          </cell>
          <cell r="E1245" t="str">
            <v>ADECUACION DE LAS INSTALACIONES DE LA INSTITUCION EDUCATIVA JESUS MARIA AGUIRRE CHARRY 
DEL MUNICIPIO DE AIPE, HUILA</v>
          </cell>
          <cell r="F1245">
            <v>0</v>
          </cell>
          <cell r="G1245">
            <v>0</v>
          </cell>
          <cell r="H1245">
            <v>0</v>
          </cell>
          <cell r="I1245">
            <v>0</v>
          </cell>
          <cell r="J1245">
            <v>0</v>
          </cell>
        </row>
        <row r="1246">
          <cell r="A1246">
            <v>0</v>
          </cell>
          <cell r="B1246">
            <v>0</v>
          </cell>
          <cell r="C1246">
            <v>0</v>
          </cell>
          <cell r="D1246">
            <v>0</v>
          </cell>
          <cell r="E1246" t="str">
            <v>ANÁLISIS DE PRECIOS UNITARIOS      A.P.U.</v>
          </cell>
          <cell r="F1246">
            <v>0</v>
          </cell>
          <cell r="G1246">
            <v>0</v>
          </cell>
          <cell r="H1246">
            <v>0</v>
          </cell>
          <cell r="I1246">
            <v>0</v>
          </cell>
          <cell r="J1246">
            <v>0</v>
          </cell>
        </row>
        <row r="1247">
          <cell r="A1247">
            <v>0</v>
          </cell>
          <cell r="B1247">
            <v>0</v>
          </cell>
          <cell r="C1247">
            <v>0</v>
          </cell>
          <cell r="D1247">
            <v>0</v>
          </cell>
          <cell r="E1247">
            <v>0</v>
          </cell>
          <cell r="F1247">
            <v>0</v>
          </cell>
          <cell r="G1247">
            <v>0</v>
          </cell>
          <cell r="H1247">
            <v>0</v>
          </cell>
          <cell r="I1247">
            <v>0</v>
          </cell>
          <cell r="J1247">
            <v>0</v>
          </cell>
        </row>
        <row r="1248">
          <cell r="A1248">
            <v>0</v>
          </cell>
          <cell r="B1248">
            <v>0</v>
          </cell>
          <cell r="C1248">
            <v>0</v>
          </cell>
          <cell r="D1248">
            <v>0</v>
          </cell>
          <cell r="E1248">
            <v>0</v>
          </cell>
          <cell r="F1248">
            <v>0</v>
          </cell>
          <cell r="G1248">
            <v>0</v>
          </cell>
          <cell r="H1248">
            <v>0</v>
          </cell>
          <cell r="I1248">
            <v>0</v>
          </cell>
          <cell r="J1248">
            <v>0</v>
          </cell>
        </row>
        <row r="1249">
          <cell r="A1249">
            <v>0</v>
          </cell>
          <cell r="B1249">
            <v>0</v>
          </cell>
          <cell r="C1249">
            <v>0</v>
          </cell>
          <cell r="D1249" t="str">
            <v>CAPITULO</v>
          </cell>
          <cell r="E1249" t="str">
            <v>ITEM</v>
          </cell>
          <cell r="F1249" t="str">
            <v>DESCRIPCION</v>
          </cell>
          <cell r="G1249">
            <v>0</v>
          </cell>
          <cell r="H1249">
            <v>0</v>
          </cell>
          <cell r="I1249">
            <v>0</v>
          </cell>
          <cell r="J1249" t="str">
            <v>UNIDAD</v>
          </cell>
        </row>
        <row r="1250">
          <cell r="B1250" t="str">
            <v>Partida</v>
          </cell>
          <cell r="C1250">
            <v>0</v>
          </cell>
          <cell r="D1250" t="str">
            <v>2.1</v>
          </cell>
          <cell r="E1250" t="str">
            <v>2.1.6</v>
          </cell>
          <cell r="F1250" t="str">
            <v>BAJANTE TIPO PAVCO</v>
          </cell>
          <cell r="G1250">
            <v>0</v>
          </cell>
          <cell r="H1250">
            <v>0</v>
          </cell>
          <cell r="I1250">
            <v>0</v>
          </cell>
          <cell r="J1250" t="str">
            <v>M</v>
          </cell>
        </row>
        <row r="1251">
          <cell r="A1251">
            <v>0</v>
          </cell>
          <cell r="B1251">
            <v>0</v>
          </cell>
          <cell r="C1251">
            <v>0</v>
          </cell>
          <cell r="D1251" t="str">
            <v>MAQUINARIA, HERRAMIENTA Y EQUIPO PUESTO EN OBRA</v>
          </cell>
          <cell r="E1251">
            <v>0</v>
          </cell>
          <cell r="F1251">
            <v>0</v>
          </cell>
          <cell r="G1251">
            <v>0</v>
          </cell>
          <cell r="H1251">
            <v>0</v>
          </cell>
          <cell r="I1251">
            <v>0</v>
          </cell>
          <cell r="J1251">
            <v>0</v>
          </cell>
        </row>
        <row r="1252">
          <cell r="A1252">
            <v>0</v>
          </cell>
          <cell r="B1252">
            <v>0</v>
          </cell>
          <cell r="C1252">
            <v>0</v>
          </cell>
          <cell r="D1252" t="str">
            <v>DESCRIPCION</v>
          </cell>
          <cell r="E1252">
            <v>0</v>
          </cell>
          <cell r="F1252" t="str">
            <v>UND</v>
          </cell>
          <cell r="G1252" t="str">
            <v>Vr. Unitario</v>
          </cell>
          <cell r="H1252" t="str">
            <v>Redndim.</v>
          </cell>
          <cell r="I1252" t="str">
            <v>Vr Total</v>
          </cell>
          <cell r="J1252">
            <v>0</v>
          </cell>
        </row>
        <row r="1253">
          <cell r="A1253" t="str">
            <v xml:space="preserve">HM           </v>
          </cell>
          <cell r="B1253" t="str">
            <v>Maquinaria</v>
          </cell>
          <cell r="C1253">
            <v>0</v>
          </cell>
          <cell r="D1253" t="str">
            <v>HERRAMIENTA MENOR</v>
          </cell>
          <cell r="E1253">
            <v>0</v>
          </cell>
          <cell r="F1253" t="str">
            <v>UND</v>
          </cell>
          <cell r="G1253">
            <v>1300</v>
          </cell>
          <cell r="H1253">
            <v>1</v>
          </cell>
          <cell r="I1253">
            <v>1300</v>
          </cell>
          <cell r="J1253">
            <v>0</v>
          </cell>
        </row>
        <row r="1254">
          <cell r="A1254">
            <v>0</v>
          </cell>
          <cell r="B1254">
            <v>0</v>
          </cell>
          <cell r="C1254">
            <v>0</v>
          </cell>
          <cell r="D1254">
            <v>0</v>
          </cell>
          <cell r="E1254">
            <v>0</v>
          </cell>
          <cell r="F1254">
            <v>0</v>
          </cell>
          <cell r="G1254">
            <v>0</v>
          </cell>
          <cell r="H1254">
            <v>0</v>
          </cell>
          <cell r="I1254">
            <v>0</v>
          </cell>
          <cell r="J1254">
            <v>0</v>
          </cell>
        </row>
        <row r="1255">
          <cell r="A1255">
            <v>0</v>
          </cell>
          <cell r="B1255">
            <v>0</v>
          </cell>
          <cell r="C1255">
            <v>0</v>
          </cell>
          <cell r="D1255">
            <v>0</v>
          </cell>
          <cell r="E1255">
            <v>0</v>
          </cell>
          <cell r="F1255">
            <v>0</v>
          </cell>
          <cell r="G1255">
            <v>0</v>
          </cell>
          <cell r="H1255">
            <v>0</v>
          </cell>
          <cell r="I1255">
            <v>0</v>
          </cell>
          <cell r="J1255">
            <v>0</v>
          </cell>
        </row>
        <row r="1256">
          <cell r="A1256">
            <v>0</v>
          </cell>
          <cell r="B1256">
            <v>0</v>
          </cell>
          <cell r="C1256">
            <v>0</v>
          </cell>
          <cell r="D1256">
            <v>0</v>
          </cell>
          <cell r="E1256">
            <v>0</v>
          </cell>
          <cell r="F1256">
            <v>0</v>
          </cell>
          <cell r="G1256">
            <v>0</v>
          </cell>
          <cell r="H1256">
            <v>0</v>
          </cell>
          <cell r="I1256">
            <v>0</v>
          </cell>
          <cell r="J1256">
            <v>0</v>
          </cell>
        </row>
        <row r="1257">
          <cell r="A1257">
            <v>0</v>
          </cell>
          <cell r="B1257">
            <v>0</v>
          </cell>
          <cell r="C1257">
            <v>0</v>
          </cell>
          <cell r="D1257" t="str">
            <v>SUBTOTAL</v>
          </cell>
          <cell r="E1257">
            <v>0</v>
          </cell>
          <cell r="F1257">
            <v>0</v>
          </cell>
          <cell r="G1257">
            <v>0</v>
          </cell>
          <cell r="H1257">
            <v>0</v>
          </cell>
          <cell r="I1257">
            <v>0</v>
          </cell>
          <cell r="J1257">
            <v>1300</v>
          </cell>
        </row>
        <row r="1258">
          <cell r="A1258">
            <v>0</v>
          </cell>
          <cell r="B1258">
            <v>0</v>
          </cell>
          <cell r="C1258">
            <v>0</v>
          </cell>
          <cell r="D1258" t="str">
            <v>MATERIALES</v>
          </cell>
          <cell r="E1258">
            <v>0</v>
          </cell>
          <cell r="F1258">
            <v>0</v>
          </cell>
          <cell r="G1258">
            <v>0</v>
          </cell>
          <cell r="H1258">
            <v>0</v>
          </cell>
          <cell r="I1258">
            <v>0</v>
          </cell>
          <cell r="J1258">
            <v>0</v>
          </cell>
        </row>
        <row r="1259">
          <cell r="A1259">
            <v>0</v>
          </cell>
          <cell r="B1259">
            <v>0</v>
          </cell>
          <cell r="C1259">
            <v>0</v>
          </cell>
          <cell r="D1259" t="str">
            <v>DESCRIPCION</v>
          </cell>
          <cell r="E1259">
            <v>0</v>
          </cell>
          <cell r="F1259" t="str">
            <v>UND</v>
          </cell>
          <cell r="G1259" t="str">
            <v>Vr. Unitario</v>
          </cell>
          <cell r="H1259" t="str">
            <v>Redndim.</v>
          </cell>
          <cell r="I1259" t="str">
            <v>Vr Total</v>
          </cell>
          <cell r="J1259">
            <v>0</v>
          </cell>
        </row>
        <row r="1260">
          <cell r="A1260" t="str">
            <v xml:space="preserve">BAJANTE      </v>
          </cell>
          <cell r="B1260" t="str">
            <v>Material</v>
          </cell>
          <cell r="C1260">
            <v>0</v>
          </cell>
          <cell r="D1260" t="str">
            <v>BAJANTE TIPO PAVCO</v>
          </cell>
          <cell r="E1260">
            <v>0</v>
          </cell>
          <cell r="F1260" t="str">
            <v>M</v>
          </cell>
          <cell r="G1260">
            <v>34000</v>
          </cell>
          <cell r="H1260">
            <v>1.05</v>
          </cell>
          <cell r="I1260">
            <v>35700</v>
          </cell>
          <cell r="J1260">
            <v>0</v>
          </cell>
        </row>
        <row r="1261">
          <cell r="A1261">
            <v>0</v>
          </cell>
          <cell r="B1261">
            <v>0</v>
          </cell>
          <cell r="C1261">
            <v>0</v>
          </cell>
          <cell r="D1261">
            <v>0</v>
          </cell>
          <cell r="E1261">
            <v>0</v>
          </cell>
          <cell r="F1261">
            <v>0</v>
          </cell>
          <cell r="G1261">
            <v>0</v>
          </cell>
          <cell r="H1261">
            <v>0</v>
          </cell>
          <cell r="I1261">
            <v>0</v>
          </cell>
          <cell r="J1261">
            <v>0</v>
          </cell>
        </row>
        <row r="1262">
          <cell r="A1262">
            <v>0</v>
          </cell>
          <cell r="B1262">
            <v>0</v>
          </cell>
          <cell r="C1262">
            <v>0</v>
          </cell>
          <cell r="D1262">
            <v>0</v>
          </cell>
          <cell r="E1262">
            <v>0</v>
          </cell>
          <cell r="F1262">
            <v>0</v>
          </cell>
          <cell r="G1262">
            <v>0</v>
          </cell>
          <cell r="H1262">
            <v>0</v>
          </cell>
          <cell r="I1262">
            <v>0</v>
          </cell>
          <cell r="J1262">
            <v>0</v>
          </cell>
        </row>
        <row r="1263">
          <cell r="A1263">
            <v>0</v>
          </cell>
          <cell r="B1263">
            <v>0</v>
          </cell>
          <cell r="C1263">
            <v>0</v>
          </cell>
          <cell r="D1263">
            <v>0</v>
          </cell>
          <cell r="E1263">
            <v>0</v>
          </cell>
          <cell r="F1263">
            <v>0</v>
          </cell>
          <cell r="G1263">
            <v>0</v>
          </cell>
          <cell r="H1263">
            <v>0</v>
          </cell>
          <cell r="I1263">
            <v>0</v>
          </cell>
          <cell r="J1263">
            <v>0</v>
          </cell>
        </row>
        <row r="1264">
          <cell r="A1264">
            <v>0</v>
          </cell>
          <cell r="B1264">
            <v>0</v>
          </cell>
          <cell r="C1264">
            <v>0</v>
          </cell>
          <cell r="D1264" t="str">
            <v>SUBTOTAL</v>
          </cell>
          <cell r="E1264">
            <v>0</v>
          </cell>
          <cell r="F1264">
            <v>0</v>
          </cell>
          <cell r="G1264">
            <v>0</v>
          </cell>
          <cell r="H1264">
            <v>0</v>
          </cell>
          <cell r="I1264">
            <v>0</v>
          </cell>
          <cell r="J1264">
            <v>35700</v>
          </cell>
        </row>
        <row r="1265">
          <cell r="A1265">
            <v>0</v>
          </cell>
          <cell r="B1265">
            <v>0</v>
          </cell>
          <cell r="C1265">
            <v>0</v>
          </cell>
          <cell r="D1265" t="str">
            <v>MANO DE OBRA</v>
          </cell>
          <cell r="E1265">
            <v>0</v>
          </cell>
          <cell r="F1265">
            <v>0</v>
          </cell>
          <cell r="G1265">
            <v>0</v>
          </cell>
          <cell r="H1265">
            <v>0</v>
          </cell>
          <cell r="I1265">
            <v>0</v>
          </cell>
          <cell r="J1265">
            <v>0</v>
          </cell>
        </row>
        <row r="1266">
          <cell r="A1266">
            <v>0</v>
          </cell>
          <cell r="B1266">
            <v>0</v>
          </cell>
          <cell r="C1266">
            <v>0</v>
          </cell>
          <cell r="D1266" t="str">
            <v>DESCRIPCION</v>
          </cell>
          <cell r="E1266">
            <v>0</v>
          </cell>
          <cell r="F1266" t="str">
            <v>UND</v>
          </cell>
          <cell r="G1266" t="str">
            <v>Vr. Unitario</v>
          </cell>
          <cell r="H1266" t="str">
            <v>Redndim.</v>
          </cell>
          <cell r="I1266" t="str">
            <v>Vr Total</v>
          </cell>
          <cell r="J1266">
            <v>0</v>
          </cell>
        </row>
        <row r="1267">
          <cell r="A1267" t="str">
            <v xml:space="preserve">1OF1AY       </v>
          </cell>
          <cell r="B1267" t="str">
            <v>Mano de obra</v>
          </cell>
          <cell r="C1267">
            <v>0</v>
          </cell>
          <cell r="D1267" t="str">
            <v>MANO DE OBRA ALBAÑILERIA (1 OFICIAL - 1 AYUDANTE)</v>
          </cell>
          <cell r="E1267">
            <v>0</v>
          </cell>
          <cell r="F1267" t="str">
            <v>HR</v>
          </cell>
          <cell r="G1267">
            <v>16784</v>
          </cell>
          <cell r="H1267">
            <v>0.5</v>
          </cell>
          <cell r="I1267">
            <v>8392</v>
          </cell>
          <cell r="J1267">
            <v>0</v>
          </cell>
        </row>
        <row r="1268">
          <cell r="A1268">
            <v>0</v>
          </cell>
          <cell r="B1268">
            <v>0</v>
          </cell>
          <cell r="C1268">
            <v>0</v>
          </cell>
          <cell r="D1268">
            <v>0</v>
          </cell>
          <cell r="E1268">
            <v>0</v>
          </cell>
          <cell r="F1268">
            <v>0</v>
          </cell>
          <cell r="G1268">
            <v>0</v>
          </cell>
          <cell r="H1268">
            <v>0</v>
          </cell>
          <cell r="I1268">
            <v>0</v>
          </cell>
          <cell r="J1268">
            <v>0</v>
          </cell>
        </row>
        <row r="1269">
          <cell r="A1269">
            <v>0</v>
          </cell>
          <cell r="B1269">
            <v>0</v>
          </cell>
          <cell r="C1269">
            <v>0</v>
          </cell>
          <cell r="D1269">
            <v>0</v>
          </cell>
          <cell r="E1269">
            <v>0</v>
          </cell>
          <cell r="F1269">
            <v>0</v>
          </cell>
          <cell r="G1269">
            <v>0</v>
          </cell>
          <cell r="H1269">
            <v>0</v>
          </cell>
          <cell r="I1269">
            <v>0</v>
          </cell>
          <cell r="J1269">
            <v>0</v>
          </cell>
        </row>
        <row r="1270">
          <cell r="A1270">
            <v>0</v>
          </cell>
          <cell r="B1270">
            <v>0</v>
          </cell>
          <cell r="C1270">
            <v>0</v>
          </cell>
          <cell r="D1270">
            <v>0</v>
          </cell>
          <cell r="E1270">
            <v>0</v>
          </cell>
          <cell r="F1270">
            <v>0</v>
          </cell>
          <cell r="G1270">
            <v>0</v>
          </cell>
          <cell r="H1270">
            <v>0</v>
          </cell>
          <cell r="I1270">
            <v>0</v>
          </cell>
          <cell r="J1270">
            <v>0</v>
          </cell>
        </row>
        <row r="1271">
          <cell r="A1271">
            <v>0</v>
          </cell>
          <cell r="B1271">
            <v>0</v>
          </cell>
          <cell r="C1271">
            <v>0</v>
          </cell>
          <cell r="D1271" t="str">
            <v>SUBTOTAL</v>
          </cell>
          <cell r="E1271">
            <v>0</v>
          </cell>
          <cell r="F1271">
            <v>0</v>
          </cell>
          <cell r="G1271">
            <v>0</v>
          </cell>
          <cell r="H1271">
            <v>0</v>
          </cell>
          <cell r="I1271">
            <v>0</v>
          </cell>
          <cell r="J1271">
            <v>8392</v>
          </cell>
        </row>
        <row r="1272">
          <cell r="A1272">
            <v>0</v>
          </cell>
          <cell r="B1272">
            <v>0</v>
          </cell>
          <cell r="C1272">
            <v>0</v>
          </cell>
          <cell r="D1272" t="str">
            <v>TRANSPORTE</v>
          </cell>
          <cell r="E1272">
            <v>0</v>
          </cell>
          <cell r="F1272">
            <v>0</v>
          </cell>
          <cell r="G1272">
            <v>0</v>
          </cell>
          <cell r="H1272">
            <v>0</v>
          </cell>
          <cell r="I1272">
            <v>0</v>
          </cell>
          <cell r="J1272">
            <v>0</v>
          </cell>
        </row>
        <row r="1273">
          <cell r="A1273">
            <v>0</v>
          </cell>
          <cell r="B1273">
            <v>0</v>
          </cell>
          <cell r="C1273">
            <v>0</v>
          </cell>
          <cell r="D1273" t="str">
            <v>DESCRIPCION</v>
          </cell>
          <cell r="E1273">
            <v>0</v>
          </cell>
          <cell r="F1273" t="str">
            <v>UND</v>
          </cell>
          <cell r="G1273" t="str">
            <v>Vr. Unitario</v>
          </cell>
          <cell r="H1273" t="str">
            <v>Redndim.</v>
          </cell>
          <cell r="I1273" t="str">
            <v>Vr Total</v>
          </cell>
          <cell r="J1273">
            <v>0</v>
          </cell>
        </row>
        <row r="1274">
          <cell r="A1274">
            <v>0</v>
          </cell>
          <cell r="B1274">
            <v>0</v>
          </cell>
          <cell r="C1274">
            <v>0</v>
          </cell>
          <cell r="D1274">
            <v>0</v>
          </cell>
          <cell r="E1274">
            <v>0</v>
          </cell>
          <cell r="F1274">
            <v>0</v>
          </cell>
          <cell r="G1274">
            <v>0</v>
          </cell>
          <cell r="H1274">
            <v>0</v>
          </cell>
          <cell r="I1274">
            <v>0</v>
          </cell>
          <cell r="J1274">
            <v>0</v>
          </cell>
        </row>
        <row r="1275">
          <cell r="A1275">
            <v>0</v>
          </cell>
          <cell r="B1275">
            <v>0</v>
          </cell>
          <cell r="C1275">
            <v>0</v>
          </cell>
          <cell r="D1275">
            <v>0</v>
          </cell>
          <cell r="E1275">
            <v>0</v>
          </cell>
          <cell r="F1275">
            <v>0</v>
          </cell>
          <cell r="G1275">
            <v>0</v>
          </cell>
          <cell r="H1275">
            <v>0</v>
          </cell>
          <cell r="I1275">
            <v>0</v>
          </cell>
          <cell r="J1275">
            <v>0</v>
          </cell>
        </row>
        <row r="1276">
          <cell r="A1276">
            <v>0</v>
          </cell>
          <cell r="B1276">
            <v>0</v>
          </cell>
          <cell r="C1276">
            <v>0</v>
          </cell>
          <cell r="D1276">
            <v>0</v>
          </cell>
          <cell r="E1276">
            <v>0</v>
          </cell>
          <cell r="F1276">
            <v>0</v>
          </cell>
          <cell r="G1276">
            <v>0</v>
          </cell>
          <cell r="H1276">
            <v>0</v>
          </cell>
          <cell r="I1276">
            <v>0</v>
          </cell>
          <cell r="J1276">
            <v>0</v>
          </cell>
        </row>
        <row r="1277">
          <cell r="A1277">
            <v>0</v>
          </cell>
          <cell r="B1277">
            <v>0</v>
          </cell>
          <cell r="C1277">
            <v>0</v>
          </cell>
          <cell r="D1277">
            <v>0</v>
          </cell>
          <cell r="E1277">
            <v>0</v>
          </cell>
          <cell r="F1277">
            <v>0</v>
          </cell>
          <cell r="G1277">
            <v>0</v>
          </cell>
          <cell r="H1277">
            <v>0</v>
          </cell>
          <cell r="I1277">
            <v>0</v>
          </cell>
          <cell r="J1277">
            <v>0</v>
          </cell>
        </row>
        <row r="1278">
          <cell r="A1278">
            <v>0</v>
          </cell>
          <cell r="B1278">
            <v>0</v>
          </cell>
          <cell r="C1278">
            <v>0</v>
          </cell>
          <cell r="D1278" t="str">
            <v>SUBTOTAL</v>
          </cell>
          <cell r="E1278">
            <v>0</v>
          </cell>
          <cell r="F1278">
            <v>0</v>
          </cell>
          <cell r="G1278">
            <v>0</v>
          </cell>
          <cell r="H1278">
            <v>0</v>
          </cell>
          <cell r="I1278">
            <v>0</v>
          </cell>
          <cell r="J1278">
            <v>0</v>
          </cell>
        </row>
        <row r="1279">
          <cell r="A1279">
            <v>0</v>
          </cell>
          <cell r="B1279">
            <v>0</v>
          </cell>
          <cell r="C1279">
            <v>0</v>
          </cell>
          <cell r="D1279">
            <v>0</v>
          </cell>
          <cell r="E1279">
            <v>0</v>
          </cell>
          <cell r="F1279">
            <v>0</v>
          </cell>
          <cell r="G1279">
            <v>0</v>
          </cell>
          <cell r="H1279">
            <v>0</v>
          </cell>
          <cell r="I1279">
            <v>0</v>
          </cell>
          <cell r="J1279">
            <v>0</v>
          </cell>
        </row>
        <row r="1280">
          <cell r="A1280" t="str">
            <v>2.1.6</v>
          </cell>
          <cell r="B1280">
            <v>0</v>
          </cell>
          <cell r="C1280">
            <v>0</v>
          </cell>
          <cell r="D1280" t="str">
            <v>TOTAL COSTO UNITARIO</v>
          </cell>
          <cell r="E1280">
            <v>0</v>
          </cell>
          <cell r="F1280">
            <v>0</v>
          </cell>
          <cell r="G1280">
            <v>0</v>
          </cell>
          <cell r="H1280">
            <v>0</v>
          </cell>
          <cell r="I1280">
            <v>0</v>
          </cell>
          <cell r="J1280">
            <v>45392</v>
          </cell>
        </row>
        <row r="1281">
          <cell r="A1281">
            <v>0</v>
          </cell>
          <cell r="B1281">
            <v>0</v>
          </cell>
          <cell r="C1281">
            <v>0</v>
          </cell>
          <cell r="E1281">
            <v>0</v>
          </cell>
          <cell r="F1281">
            <v>0</v>
          </cell>
          <cell r="H1281">
            <v>0</v>
          </cell>
          <cell r="I1281">
            <v>0</v>
          </cell>
        </row>
        <row r="1282">
          <cell r="A1282">
            <v>0</v>
          </cell>
          <cell r="B1282">
            <v>0</v>
          </cell>
          <cell r="C1282">
            <v>0</v>
          </cell>
          <cell r="D1282">
            <v>0</v>
          </cell>
          <cell r="E1282">
            <v>0</v>
          </cell>
          <cell r="F1282">
            <v>0</v>
          </cell>
          <cell r="G1282">
            <v>0</v>
          </cell>
          <cell r="H1282">
            <v>0</v>
          </cell>
          <cell r="I1282">
            <v>0</v>
          </cell>
        </row>
        <row r="1283">
          <cell r="A1283">
            <v>0</v>
          </cell>
          <cell r="B1283">
            <v>0</v>
          </cell>
          <cell r="C1283">
            <v>0</v>
          </cell>
          <cell r="D1283">
            <v>0</v>
          </cell>
          <cell r="E1283" t="str">
            <v>ADECUACION DE LAS INSTALACIONES DE LA INSTITUCION EDUCATIVA JESUS MARIA AGUIRRE CHARRY 
DEL MUNICIPIO DE AIPE, HUILA</v>
          </cell>
          <cell r="F1283">
            <v>0</v>
          </cell>
          <cell r="G1283">
            <v>0</v>
          </cell>
          <cell r="H1283">
            <v>0</v>
          </cell>
          <cell r="I1283">
            <v>0</v>
          </cell>
          <cell r="J1283">
            <v>0</v>
          </cell>
        </row>
        <row r="1284">
          <cell r="A1284">
            <v>0</v>
          </cell>
          <cell r="B1284">
            <v>0</v>
          </cell>
          <cell r="C1284">
            <v>0</v>
          </cell>
          <cell r="D1284">
            <v>0</v>
          </cell>
          <cell r="E1284" t="str">
            <v>ANÁLISIS DE PRECIOS UNITARIOS      A.P.U.</v>
          </cell>
          <cell r="F1284">
            <v>0</v>
          </cell>
          <cell r="G1284">
            <v>0</v>
          </cell>
          <cell r="H1284">
            <v>0</v>
          </cell>
          <cell r="I1284">
            <v>0</v>
          </cell>
          <cell r="J1284">
            <v>0</v>
          </cell>
        </row>
        <row r="1285">
          <cell r="A1285">
            <v>0</v>
          </cell>
          <cell r="B1285">
            <v>0</v>
          </cell>
          <cell r="C1285">
            <v>0</v>
          </cell>
          <cell r="D1285">
            <v>0</v>
          </cell>
          <cell r="E1285">
            <v>0</v>
          </cell>
          <cell r="F1285">
            <v>0</v>
          </cell>
          <cell r="G1285">
            <v>0</v>
          </cell>
          <cell r="H1285">
            <v>0</v>
          </cell>
          <cell r="I1285">
            <v>0</v>
          </cell>
          <cell r="J1285">
            <v>0</v>
          </cell>
        </row>
        <row r="1286">
          <cell r="A1286">
            <v>0</v>
          </cell>
          <cell r="B1286">
            <v>0</v>
          </cell>
          <cell r="C1286">
            <v>0</v>
          </cell>
          <cell r="D1286">
            <v>0</v>
          </cell>
          <cell r="E1286">
            <v>0</v>
          </cell>
          <cell r="F1286">
            <v>0</v>
          </cell>
          <cell r="G1286">
            <v>0</v>
          </cell>
          <cell r="H1286">
            <v>0</v>
          </cell>
          <cell r="I1286">
            <v>0</v>
          </cell>
          <cell r="J1286">
            <v>0</v>
          </cell>
        </row>
        <row r="1287">
          <cell r="A1287">
            <v>0</v>
          </cell>
          <cell r="B1287">
            <v>0</v>
          </cell>
          <cell r="C1287">
            <v>0</v>
          </cell>
          <cell r="D1287" t="str">
            <v>CAPITULO</v>
          </cell>
          <cell r="E1287" t="str">
            <v>ITEM</v>
          </cell>
          <cell r="F1287" t="str">
            <v>DESCRIPCION</v>
          </cell>
          <cell r="G1287">
            <v>0</v>
          </cell>
          <cell r="H1287">
            <v>0</v>
          </cell>
          <cell r="I1287">
            <v>0</v>
          </cell>
          <cell r="J1287" t="str">
            <v>UNIDAD</v>
          </cell>
        </row>
        <row r="1288">
          <cell r="B1288" t="str">
            <v>Partida</v>
          </cell>
          <cell r="C1288">
            <v>0</v>
          </cell>
          <cell r="D1288" t="str">
            <v>2.1</v>
          </cell>
          <cell r="E1288" t="str">
            <v>2.1.6</v>
          </cell>
          <cell r="F1288" t="str">
            <v>SUMINISTRO E INSTALACION DE MANTO FOIL DE ALUMINIO</v>
          </cell>
          <cell r="G1288">
            <v>0</v>
          </cell>
          <cell r="H1288">
            <v>0</v>
          </cell>
          <cell r="I1288">
            <v>0</v>
          </cell>
          <cell r="J1288" t="str">
            <v>M2</v>
          </cell>
        </row>
        <row r="1289">
          <cell r="A1289">
            <v>0</v>
          </cell>
          <cell r="B1289">
            <v>0</v>
          </cell>
          <cell r="C1289">
            <v>0</v>
          </cell>
          <cell r="D1289" t="str">
            <v>MAQUINARIA, HERRAMIENTA Y EQUIPO PUESTO EN OBRA</v>
          </cell>
          <cell r="E1289">
            <v>0</v>
          </cell>
          <cell r="F1289">
            <v>0</v>
          </cell>
          <cell r="G1289">
            <v>0</v>
          </cell>
          <cell r="H1289">
            <v>0</v>
          </cell>
          <cell r="I1289">
            <v>0</v>
          </cell>
          <cell r="J1289">
            <v>0</v>
          </cell>
        </row>
        <row r="1290">
          <cell r="A1290">
            <v>0</v>
          </cell>
          <cell r="B1290">
            <v>0</v>
          </cell>
          <cell r="C1290">
            <v>0</v>
          </cell>
          <cell r="D1290" t="str">
            <v>DESCRIPCION</v>
          </cell>
          <cell r="E1290">
            <v>0</v>
          </cell>
          <cell r="F1290" t="str">
            <v>UND</v>
          </cell>
          <cell r="G1290" t="str">
            <v>Vr. Unitario</v>
          </cell>
          <cell r="H1290" t="str">
            <v>Redndim.</v>
          </cell>
          <cell r="I1290" t="str">
            <v>Vr Total</v>
          </cell>
          <cell r="J1290">
            <v>0</v>
          </cell>
        </row>
        <row r="1291">
          <cell r="A1291" t="str">
            <v xml:space="preserve">HM           </v>
          </cell>
          <cell r="B1291" t="str">
            <v>Maquinaria</v>
          </cell>
          <cell r="C1291">
            <v>0</v>
          </cell>
          <cell r="D1291" t="str">
            <v>HERRAMIENTA MENOR</v>
          </cell>
          <cell r="E1291">
            <v>0</v>
          </cell>
          <cell r="F1291" t="str">
            <v>UND</v>
          </cell>
          <cell r="G1291">
            <v>1300</v>
          </cell>
          <cell r="H1291">
            <v>0.59499999999999997</v>
          </cell>
          <cell r="I1291">
            <v>774</v>
          </cell>
          <cell r="J1291">
            <v>0</v>
          </cell>
        </row>
        <row r="1292">
          <cell r="A1292" t="str">
            <v xml:space="preserve">ANDAMIO      </v>
          </cell>
          <cell r="B1292" t="str">
            <v>Maquinaria</v>
          </cell>
          <cell r="C1292">
            <v>0</v>
          </cell>
          <cell r="D1292" t="str">
            <v>ANDAMIO INCLUYE TABLON</v>
          </cell>
          <cell r="E1292">
            <v>0</v>
          </cell>
          <cell r="F1292" t="str">
            <v>DIA</v>
          </cell>
          <cell r="G1292">
            <v>3000</v>
          </cell>
          <cell r="H1292">
            <v>0.2</v>
          </cell>
          <cell r="I1292">
            <v>600</v>
          </cell>
          <cell r="J1292">
            <v>0</v>
          </cell>
        </row>
        <row r="1293">
          <cell r="A1293">
            <v>0</v>
          </cell>
          <cell r="B1293">
            <v>0</v>
          </cell>
          <cell r="C1293">
            <v>0</v>
          </cell>
          <cell r="D1293">
            <v>0</v>
          </cell>
          <cell r="E1293">
            <v>0</v>
          </cell>
          <cell r="F1293">
            <v>0</v>
          </cell>
          <cell r="G1293">
            <v>0</v>
          </cell>
          <cell r="H1293">
            <v>0</v>
          </cell>
          <cell r="I1293">
            <v>0</v>
          </cell>
          <cell r="J1293">
            <v>0</v>
          </cell>
        </row>
        <row r="1294">
          <cell r="A1294">
            <v>0</v>
          </cell>
          <cell r="B1294">
            <v>0</v>
          </cell>
          <cell r="C1294">
            <v>0</v>
          </cell>
          <cell r="D1294">
            <v>0</v>
          </cell>
          <cell r="E1294">
            <v>0</v>
          </cell>
          <cell r="F1294">
            <v>0</v>
          </cell>
          <cell r="G1294">
            <v>0</v>
          </cell>
          <cell r="H1294">
            <v>0</v>
          </cell>
          <cell r="I1294">
            <v>0</v>
          </cell>
          <cell r="J1294">
            <v>0</v>
          </cell>
        </row>
        <row r="1295">
          <cell r="A1295">
            <v>0</v>
          </cell>
          <cell r="B1295">
            <v>0</v>
          </cell>
          <cell r="C1295">
            <v>0</v>
          </cell>
          <cell r="D1295" t="str">
            <v>SUBTOTAL</v>
          </cell>
          <cell r="E1295">
            <v>0</v>
          </cell>
          <cell r="F1295">
            <v>0</v>
          </cell>
          <cell r="G1295">
            <v>0</v>
          </cell>
          <cell r="H1295">
            <v>0</v>
          </cell>
          <cell r="I1295">
            <v>0</v>
          </cell>
          <cell r="J1295">
            <v>1374</v>
          </cell>
        </row>
        <row r="1296">
          <cell r="A1296">
            <v>0</v>
          </cell>
          <cell r="B1296">
            <v>0</v>
          </cell>
          <cell r="C1296">
            <v>0</v>
          </cell>
          <cell r="D1296" t="str">
            <v>MATERIALES</v>
          </cell>
          <cell r="E1296">
            <v>0</v>
          </cell>
          <cell r="F1296">
            <v>0</v>
          </cell>
          <cell r="G1296">
            <v>0</v>
          </cell>
          <cell r="H1296">
            <v>0</v>
          </cell>
          <cell r="I1296">
            <v>0</v>
          </cell>
          <cell r="J1296">
            <v>0</v>
          </cell>
        </row>
        <row r="1297">
          <cell r="A1297">
            <v>0</v>
          </cell>
          <cell r="B1297">
            <v>0</v>
          </cell>
          <cell r="C1297">
            <v>0</v>
          </cell>
          <cell r="D1297" t="str">
            <v>DESCRIPCION</v>
          </cell>
          <cell r="E1297">
            <v>0</v>
          </cell>
          <cell r="F1297" t="str">
            <v>UND</v>
          </cell>
          <cell r="G1297" t="str">
            <v>Vr. Unitario</v>
          </cell>
          <cell r="H1297" t="str">
            <v>Redndim.</v>
          </cell>
          <cell r="I1297" t="str">
            <v>Vr Total</v>
          </cell>
          <cell r="J1297">
            <v>0</v>
          </cell>
        </row>
        <row r="1298">
          <cell r="A1298" t="str">
            <v>GAS</v>
          </cell>
          <cell r="B1298" t="str">
            <v>Material</v>
          </cell>
          <cell r="C1298">
            <v>0</v>
          </cell>
          <cell r="D1298" t="str">
            <v>GAS</v>
          </cell>
          <cell r="E1298">
            <v>0</v>
          </cell>
          <cell r="F1298" t="str">
            <v>PIP</v>
          </cell>
          <cell r="G1298">
            <v>55000</v>
          </cell>
          <cell r="H1298">
            <v>1.6E-2</v>
          </cell>
          <cell r="I1298">
            <v>880</v>
          </cell>
          <cell r="J1298">
            <v>0</v>
          </cell>
        </row>
        <row r="1299">
          <cell r="A1299" t="str">
            <v>MANTO</v>
          </cell>
          <cell r="B1299" t="str">
            <v>Material</v>
          </cell>
          <cell r="C1299">
            <v>0</v>
          </cell>
          <cell r="D1299" t="str">
            <v>MANTO FOIL DE ALUMINIO</v>
          </cell>
          <cell r="E1299">
            <v>0</v>
          </cell>
          <cell r="F1299" t="str">
            <v>ROLL</v>
          </cell>
          <cell r="G1299">
            <v>175000</v>
          </cell>
          <cell r="H1299">
            <v>0.12</v>
          </cell>
          <cell r="I1299">
            <v>21000</v>
          </cell>
          <cell r="J1299">
            <v>0</v>
          </cell>
        </row>
        <row r="1300">
          <cell r="A1300" t="str">
            <v>EMULSION</v>
          </cell>
          <cell r="B1300" t="str">
            <v>Material</v>
          </cell>
          <cell r="C1300">
            <v>0</v>
          </cell>
          <cell r="D1300" t="str">
            <v>EMULSION ASFALTICA</v>
          </cell>
          <cell r="E1300">
            <v>0</v>
          </cell>
          <cell r="F1300" t="str">
            <v>CUÑE</v>
          </cell>
          <cell r="G1300">
            <v>125000</v>
          </cell>
          <cell r="H1300">
            <v>1.6E-2</v>
          </cell>
          <cell r="I1300">
            <v>2000</v>
          </cell>
          <cell r="J1300">
            <v>0</v>
          </cell>
        </row>
        <row r="1301">
          <cell r="A1301">
            <v>0</v>
          </cell>
          <cell r="B1301">
            <v>0</v>
          </cell>
          <cell r="C1301">
            <v>0</v>
          </cell>
          <cell r="D1301">
            <v>0</v>
          </cell>
          <cell r="E1301">
            <v>0</v>
          </cell>
          <cell r="F1301">
            <v>0</v>
          </cell>
          <cell r="G1301">
            <v>0</v>
          </cell>
          <cell r="H1301">
            <v>0</v>
          </cell>
          <cell r="I1301">
            <v>0</v>
          </cell>
          <cell r="J1301">
            <v>0</v>
          </cell>
        </row>
        <row r="1302">
          <cell r="A1302">
            <v>0</v>
          </cell>
          <cell r="B1302">
            <v>0</v>
          </cell>
          <cell r="C1302">
            <v>0</v>
          </cell>
          <cell r="D1302" t="str">
            <v>SUBTOTAL</v>
          </cell>
          <cell r="E1302">
            <v>0</v>
          </cell>
          <cell r="F1302">
            <v>0</v>
          </cell>
          <cell r="G1302">
            <v>0</v>
          </cell>
          <cell r="H1302">
            <v>0</v>
          </cell>
          <cell r="I1302">
            <v>0</v>
          </cell>
          <cell r="J1302">
            <v>23880</v>
          </cell>
        </row>
        <row r="1303">
          <cell r="A1303">
            <v>0</v>
          </cell>
          <cell r="B1303">
            <v>0</v>
          </cell>
          <cell r="C1303">
            <v>0</v>
          </cell>
          <cell r="D1303" t="str">
            <v>MANO DE OBRA</v>
          </cell>
          <cell r="E1303">
            <v>0</v>
          </cell>
          <cell r="F1303">
            <v>0</v>
          </cell>
          <cell r="G1303">
            <v>0</v>
          </cell>
          <cell r="H1303">
            <v>0</v>
          </cell>
          <cell r="I1303">
            <v>0</v>
          </cell>
          <cell r="J1303">
            <v>0</v>
          </cell>
        </row>
        <row r="1304">
          <cell r="A1304">
            <v>0</v>
          </cell>
          <cell r="B1304">
            <v>0</v>
          </cell>
          <cell r="C1304">
            <v>0</v>
          </cell>
          <cell r="D1304" t="str">
            <v>DESCRIPCION</v>
          </cell>
          <cell r="E1304">
            <v>0</v>
          </cell>
          <cell r="F1304" t="str">
            <v>UND</v>
          </cell>
          <cell r="G1304" t="str">
            <v>Vr. Unitario</v>
          </cell>
          <cell r="H1304" t="str">
            <v>Redndim.</v>
          </cell>
          <cell r="I1304" t="str">
            <v>Vr Total</v>
          </cell>
          <cell r="J1304">
            <v>0</v>
          </cell>
        </row>
        <row r="1305">
          <cell r="A1305" t="str">
            <v xml:space="preserve">1OF1AY       </v>
          </cell>
          <cell r="B1305" t="str">
            <v>Mano de obra</v>
          </cell>
          <cell r="C1305">
            <v>0</v>
          </cell>
          <cell r="D1305" t="str">
            <v>MANO DE OBRA ALBAÑILERIA (1 OFICIAL - 1 AYUDANTE)</v>
          </cell>
          <cell r="E1305">
            <v>0</v>
          </cell>
          <cell r="F1305" t="str">
            <v>HR</v>
          </cell>
          <cell r="G1305">
            <v>16784</v>
          </cell>
          <cell r="H1305">
            <v>0.85</v>
          </cell>
          <cell r="I1305">
            <v>14266</v>
          </cell>
          <cell r="J1305">
            <v>0</v>
          </cell>
        </row>
        <row r="1306">
          <cell r="A1306">
            <v>0</v>
          </cell>
          <cell r="B1306">
            <v>0</v>
          </cell>
          <cell r="C1306">
            <v>0</v>
          </cell>
          <cell r="D1306">
            <v>0</v>
          </cell>
          <cell r="E1306">
            <v>0</v>
          </cell>
          <cell r="F1306">
            <v>0</v>
          </cell>
          <cell r="G1306">
            <v>0</v>
          </cell>
          <cell r="H1306">
            <v>0</v>
          </cell>
          <cell r="I1306">
            <v>0</v>
          </cell>
          <cell r="J1306">
            <v>0</v>
          </cell>
        </row>
        <row r="1307">
          <cell r="A1307">
            <v>0</v>
          </cell>
          <cell r="B1307">
            <v>0</v>
          </cell>
          <cell r="C1307">
            <v>0</v>
          </cell>
          <cell r="D1307">
            <v>0</v>
          </cell>
          <cell r="E1307">
            <v>0</v>
          </cell>
          <cell r="F1307">
            <v>0</v>
          </cell>
          <cell r="G1307">
            <v>0</v>
          </cell>
          <cell r="H1307">
            <v>0</v>
          </cell>
          <cell r="I1307">
            <v>0</v>
          </cell>
          <cell r="J1307">
            <v>0</v>
          </cell>
        </row>
        <row r="1308">
          <cell r="A1308">
            <v>0</v>
          </cell>
          <cell r="B1308">
            <v>0</v>
          </cell>
          <cell r="C1308">
            <v>0</v>
          </cell>
          <cell r="D1308">
            <v>0</v>
          </cell>
          <cell r="E1308">
            <v>0</v>
          </cell>
          <cell r="F1308">
            <v>0</v>
          </cell>
          <cell r="G1308">
            <v>0</v>
          </cell>
          <cell r="H1308">
            <v>0</v>
          </cell>
          <cell r="I1308">
            <v>0</v>
          </cell>
          <cell r="J1308">
            <v>0</v>
          </cell>
        </row>
        <row r="1309">
          <cell r="A1309">
            <v>0</v>
          </cell>
          <cell r="B1309">
            <v>0</v>
          </cell>
          <cell r="C1309">
            <v>0</v>
          </cell>
          <cell r="D1309" t="str">
            <v>SUBTOTAL</v>
          </cell>
          <cell r="E1309">
            <v>0</v>
          </cell>
          <cell r="F1309">
            <v>0</v>
          </cell>
          <cell r="G1309">
            <v>0</v>
          </cell>
          <cell r="H1309">
            <v>0</v>
          </cell>
          <cell r="I1309">
            <v>0</v>
          </cell>
          <cell r="J1309">
            <v>14266</v>
          </cell>
        </row>
        <row r="1310">
          <cell r="A1310">
            <v>0</v>
          </cell>
          <cell r="B1310">
            <v>0</v>
          </cell>
          <cell r="C1310">
            <v>0</v>
          </cell>
          <cell r="D1310" t="str">
            <v>TRANSPORTE</v>
          </cell>
          <cell r="E1310">
            <v>0</v>
          </cell>
          <cell r="F1310">
            <v>0</v>
          </cell>
          <cell r="G1310">
            <v>0</v>
          </cell>
          <cell r="H1310">
            <v>0</v>
          </cell>
          <cell r="I1310">
            <v>0</v>
          </cell>
          <cell r="J1310">
            <v>0</v>
          </cell>
        </row>
        <row r="1311">
          <cell r="A1311">
            <v>0</v>
          </cell>
          <cell r="B1311">
            <v>0</v>
          </cell>
          <cell r="C1311">
            <v>0</v>
          </cell>
          <cell r="D1311" t="str">
            <v>DESCRIPCION</v>
          </cell>
          <cell r="E1311">
            <v>0</v>
          </cell>
          <cell r="F1311" t="str">
            <v>UND</v>
          </cell>
          <cell r="G1311" t="str">
            <v>Vr. Unitario</v>
          </cell>
          <cell r="H1311" t="str">
            <v>Redndim.</v>
          </cell>
          <cell r="I1311" t="str">
            <v>Vr Total</v>
          </cell>
          <cell r="J1311">
            <v>0</v>
          </cell>
        </row>
        <row r="1312">
          <cell r="A1312">
            <v>0</v>
          </cell>
          <cell r="B1312">
            <v>0</v>
          </cell>
          <cell r="C1312">
            <v>0</v>
          </cell>
          <cell r="D1312">
            <v>0</v>
          </cell>
          <cell r="E1312">
            <v>0</v>
          </cell>
          <cell r="F1312">
            <v>0</v>
          </cell>
          <cell r="G1312">
            <v>0</v>
          </cell>
          <cell r="H1312">
            <v>0</v>
          </cell>
          <cell r="I1312">
            <v>0</v>
          </cell>
          <cell r="J1312">
            <v>0</v>
          </cell>
        </row>
        <row r="1313">
          <cell r="A1313">
            <v>0</v>
          </cell>
          <cell r="B1313">
            <v>0</v>
          </cell>
          <cell r="C1313">
            <v>0</v>
          </cell>
          <cell r="D1313">
            <v>0</v>
          </cell>
          <cell r="E1313">
            <v>0</v>
          </cell>
          <cell r="F1313">
            <v>0</v>
          </cell>
          <cell r="G1313">
            <v>0</v>
          </cell>
          <cell r="H1313">
            <v>0</v>
          </cell>
          <cell r="I1313">
            <v>0</v>
          </cell>
          <cell r="J1313">
            <v>0</v>
          </cell>
        </row>
        <row r="1314">
          <cell r="A1314">
            <v>0</v>
          </cell>
          <cell r="B1314">
            <v>0</v>
          </cell>
          <cell r="C1314">
            <v>0</v>
          </cell>
          <cell r="D1314">
            <v>0</v>
          </cell>
          <cell r="E1314">
            <v>0</v>
          </cell>
          <cell r="F1314">
            <v>0</v>
          </cell>
          <cell r="G1314">
            <v>0</v>
          </cell>
          <cell r="H1314">
            <v>0</v>
          </cell>
          <cell r="I1314">
            <v>0</v>
          </cell>
          <cell r="J1314">
            <v>0</v>
          </cell>
        </row>
        <row r="1315">
          <cell r="A1315">
            <v>0</v>
          </cell>
          <cell r="B1315">
            <v>0</v>
          </cell>
          <cell r="C1315">
            <v>0</v>
          </cell>
          <cell r="D1315">
            <v>0</v>
          </cell>
          <cell r="E1315">
            <v>0</v>
          </cell>
          <cell r="F1315">
            <v>0</v>
          </cell>
          <cell r="G1315">
            <v>0</v>
          </cell>
          <cell r="H1315">
            <v>0</v>
          </cell>
          <cell r="I1315">
            <v>0</v>
          </cell>
          <cell r="J1315">
            <v>0</v>
          </cell>
        </row>
        <row r="1316">
          <cell r="A1316">
            <v>0</v>
          </cell>
          <cell r="B1316">
            <v>0</v>
          </cell>
          <cell r="C1316">
            <v>0</v>
          </cell>
          <cell r="D1316" t="str">
            <v>SUBTOTAL</v>
          </cell>
          <cell r="E1316">
            <v>0</v>
          </cell>
          <cell r="F1316">
            <v>0</v>
          </cell>
          <cell r="G1316">
            <v>0</v>
          </cell>
          <cell r="H1316">
            <v>0</v>
          </cell>
          <cell r="I1316">
            <v>0</v>
          </cell>
          <cell r="J1316">
            <v>0</v>
          </cell>
        </row>
        <row r="1317">
          <cell r="A1317">
            <v>0</v>
          </cell>
          <cell r="B1317">
            <v>0</v>
          </cell>
          <cell r="C1317">
            <v>0</v>
          </cell>
          <cell r="D1317">
            <v>0</v>
          </cell>
          <cell r="E1317">
            <v>0</v>
          </cell>
          <cell r="F1317">
            <v>0</v>
          </cell>
          <cell r="G1317">
            <v>0</v>
          </cell>
          <cell r="H1317">
            <v>0</v>
          </cell>
          <cell r="I1317">
            <v>0</v>
          </cell>
          <cell r="J1317">
            <v>0</v>
          </cell>
        </row>
        <row r="1318">
          <cell r="A1318" t="str">
            <v>2.1.7</v>
          </cell>
          <cell r="B1318">
            <v>0</v>
          </cell>
          <cell r="C1318">
            <v>0</v>
          </cell>
          <cell r="D1318" t="str">
            <v>TOTAL COSTO UNITARIO</v>
          </cell>
          <cell r="E1318">
            <v>0</v>
          </cell>
          <cell r="F1318">
            <v>0</v>
          </cell>
          <cell r="G1318">
            <v>0</v>
          </cell>
          <cell r="H1318">
            <v>0</v>
          </cell>
          <cell r="I1318">
            <v>0</v>
          </cell>
          <cell r="J1318">
            <v>39520</v>
          </cell>
        </row>
        <row r="1319">
          <cell r="A1319">
            <v>0</v>
          </cell>
          <cell r="B1319">
            <v>0</v>
          </cell>
          <cell r="C1319">
            <v>0</v>
          </cell>
          <cell r="E1319">
            <v>0</v>
          </cell>
          <cell r="F1319">
            <v>0</v>
          </cell>
          <cell r="H1319">
            <v>0</v>
          </cell>
          <cell r="I1319">
            <v>0</v>
          </cell>
        </row>
        <row r="1320">
          <cell r="A1320">
            <v>0</v>
          </cell>
          <cell r="B1320">
            <v>0</v>
          </cell>
          <cell r="C1320">
            <v>0</v>
          </cell>
          <cell r="D1320">
            <v>0</v>
          </cell>
          <cell r="E1320">
            <v>0</v>
          </cell>
          <cell r="F1320">
            <v>0</v>
          </cell>
          <cell r="G1320">
            <v>0</v>
          </cell>
          <cell r="H1320">
            <v>0</v>
          </cell>
          <cell r="I1320">
            <v>0</v>
          </cell>
        </row>
        <row r="1321">
          <cell r="A1321">
            <v>0</v>
          </cell>
          <cell r="B1321">
            <v>0</v>
          </cell>
          <cell r="C1321">
            <v>0</v>
          </cell>
          <cell r="D1321">
            <v>0</v>
          </cell>
          <cell r="E1321" t="str">
            <v>ADECUACION DE LAS INSTALACIONES DE LA INSTITUCION EDUCATIVA JESUS MARIA AGUIRRE CHARRY 
DEL MUNICIPIO DE AIPE, HUILA</v>
          </cell>
          <cell r="F1321">
            <v>0</v>
          </cell>
          <cell r="G1321">
            <v>0</v>
          </cell>
          <cell r="H1321">
            <v>0</v>
          </cell>
          <cell r="I1321">
            <v>0</v>
          </cell>
          <cell r="J1321">
            <v>0</v>
          </cell>
        </row>
        <row r="1322">
          <cell r="A1322">
            <v>0</v>
          </cell>
          <cell r="B1322">
            <v>0</v>
          </cell>
          <cell r="C1322">
            <v>0</v>
          </cell>
          <cell r="D1322">
            <v>0</v>
          </cell>
          <cell r="E1322" t="str">
            <v>ANÁLISIS DE PRECIOS UNITARIOS      A.P.U.</v>
          </cell>
          <cell r="F1322">
            <v>0</v>
          </cell>
          <cell r="G1322">
            <v>0</v>
          </cell>
          <cell r="H1322">
            <v>0</v>
          </cell>
          <cell r="I1322">
            <v>0</v>
          </cell>
          <cell r="J1322">
            <v>0</v>
          </cell>
        </row>
        <row r="1323">
          <cell r="A1323">
            <v>0</v>
          </cell>
          <cell r="B1323">
            <v>0</v>
          </cell>
          <cell r="C1323">
            <v>0</v>
          </cell>
          <cell r="D1323">
            <v>0</v>
          </cell>
          <cell r="E1323">
            <v>0</v>
          </cell>
          <cell r="F1323">
            <v>0</v>
          </cell>
          <cell r="G1323">
            <v>0</v>
          </cell>
          <cell r="H1323">
            <v>0</v>
          </cell>
          <cell r="I1323">
            <v>0</v>
          </cell>
          <cell r="J1323">
            <v>0</v>
          </cell>
        </row>
        <row r="1324">
          <cell r="A1324">
            <v>0</v>
          </cell>
          <cell r="B1324">
            <v>0</v>
          </cell>
          <cell r="C1324">
            <v>0</v>
          </cell>
          <cell r="D1324">
            <v>0</v>
          </cell>
          <cell r="E1324">
            <v>0</v>
          </cell>
          <cell r="F1324">
            <v>0</v>
          </cell>
          <cell r="G1324">
            <v>0</v>
          </cell>
          <cell r="H1324">
            <v>0</v>
          </cell>
          <cell r="I1324">
            <v>0</v>
          </cell>
          <cell r="J1324">
            <v>0</v>
          </cell>
        </row>
        <row r="1325">
          <cell r="A1325">
            <v>0</v>
          </cell>
          <cell r="B1325">
            <v>0</v>
          </cell>
          <cell r="C1325">
            <v>0</v>
          </cell>
          <cell r="D1325" t="str">
            <v>CAPITULO</v>
          </cell>
          <cell r="E1325" t="str">
            <v>ITEM</v>
          </cell>
          <cell r="F1325" t="str">
            <v>DESCRIPCION</v>
          </cell>
          <cell r="G1325">
            <v>0</v>
          </cell>
          <cell r="H1325">
            <v>0</v>
          </cell>
          <cell r="I1325">
            <v>0</v>
          </cell>
          <cell r="J1325" t="str">
            <v>UNIDAD</v>
          </cell>
        </row>
        <row r="1326">
          <cell r="B1326" t="str">
            <v>Partida</v>
          </cell>
          <cell r="C1326">
            <v>0</v>
          </cell>
          <cell r="D1326" t="str">
            <v>2.2</v>
          </cell>
          <cell r="E1326" t="str">
            <v>2.2.1</v>
          </cell>
          <cell r="F1326" t="str">
            <v>SUMINISTRO E INSTALACION DE PINTURA TIPO 1 A TRES MANOS</v>
          </cell>
          <cell r="G1326">
            <v>0</v>
          </cell>
          <cell r="H1326">
            <v>0</v>
          </cell>
          <cell r="I1326">
            <v>0</v>
          </cell>
          <cell r="J1326" t="str">
            <v>M2</v>
          </cell>
        </row>
        <row r="1327">
          <cell r="A1327">
            <v>0</v>
          </cell>
          <cell r="B1327">
            <v>0</v>
          </cell>
          <cell r="C1327">
            <v>0</v>
          </cell>
          <cell r="D1327" t="str">
            <v>MAQUINARIA, HERRAMIENTA Y EQUIPO PUESTO EN OBRA</v>
          </cell>
          <cell r="E1327">
            <v>0</v>
          </cell>
          <cell r="F1327">
            <v>0</v>
          </cell>
          <cell r="G1327">
            <v>0</v>
          </cell>
          <cell r="H1327">
            <v>0</v>
          </cell>
          <cell r="I1327">
            <v>0</v>
          </cell>
          <cell r="J1327">
            <v>0</v>
          </cell>
        </row>
        <row r="1328">
          <cell r="A1328">
            <v>0</v>
          </cell>
          <cell r="B1328">
            <v>0</v>
          </cell>
          <cell r="C1328">
            <v>0</v>
          </cell>
          <cell r="D1328" t="str">
            <v>DESCRIPCION</v>
          </cell>
          <cell r="E1328">
            <v>0</v>
          </cell>
          <cell r="F1328" t="str">
            <v>UND</v>
          </cell>
          <cell r="G1328" t="str">
            <v>Vr. Unitario</v>
          </cell>
          <cell r="H1328" t="str">
            <v>Redndim.</v>
          </cell>
          <cell r="I1328" t="str">
            <v>Vr Total</v>
          </cell>
          <cell r="J1328">
            <v>0</v>
          </cell>
        </row>
        <row r="1329">
          <cell r="A1329" t="str">
            <v xml:space="preserve">HM           </v>
          </cell>
          <cell r="B1329" t="str">
            <v>Maquinaria</v>
          </cell>
          <cell r="C1329">
            <v>0</v>
          </cell>
          <cell r="D1329" t="str">
            <v>HERRAMIENTA MENOR</v>
          </cell>
          <cell r="E1329">
            <v>0</v>
          </cell>
          <cell r="F1329" t="str">
            <v>UND</v>
          </cell>
          <cell r="G1329">
            <v>1300</v>
          </cell>
          <cell r="H1329">
            <v>0.1</v>
          </cell>
          <cell r="I1329">
            <v>130</v>
          </cell>
          <cell r="J1329">
            <v>0</v>
          </cell>
        </row>
        <row r="1330">
          <cell r="A1330" t="str">
            <v xml:space="preserve">ANDAMIO      </v>
          </cell>
          <cell r="B1330" t="str">
            <v>Maquinaria</v>
          </cell>
          <cell r="C1330">
            <v>0</v>
          </cell>
          <cell r="D1330" t="str">
            <v>ANDAMIO INCLUYE TABLON</v>
          </cell>
          <cell r="E1330">
            <v>0</v>
          </cell>
          <cell r="F1330" t="str">
            <v>DIA</v>
          </cell>
          <cell r="G1330">
            <v>3000</v>
          </cell>
          <cell r="H1330">
            <v>0.1</v>
          </cell>
          <cell r="I1330">
            <v>300</v>
          </cell>
          <cell r="J1330">
            <v>0</v>
          </cell>
        </row>
        <row r="1331">
          <cell r="A1331">
            <v>0</v>
          </cell>
          <cell r="B1331">
            <v>0</v>
          </cell>
          <cell r="C1331">
            <v>0</v>
          </cell>
          <cell r="D1331">
            <v>0</v>
          </cell>
          <cell r="E1331">
            <v>0</v>
          </cell>
          <cell r="F1331">
            <v>0</v>
          </cell>
          <cell r="G1331">
            <v>0</v>
          </cell>
          <cell r="H1331">
            <v>0</v>
          </cell>
          <cell r="I1331">
            <v>0</v>
          </cell>
          <cell r="J1331">
            <v>0</v>
          </cell>
        </row>
        <row r="1332">
          <cell r="A1332">
            <v>0</v>
          </cell>
          <cell r="B1332">
            <v>0</v>
          </cell>
          <cell r="C1332">
            <v>0</v>
          </cell>
          <cell r="D1332">
            <v>0</v>
          </cell>
          <cell r="E1332">
            <v>0</v>
          </cell>
          <cell r="F1332">
            <v>0</v>
          </cell>
          <cell r="G1332">
            <v>0</v>
          </cell>
          <cell r="H1332">
            <v>0</v>
          </cell>
          <cell r="I1332">
            <v>0</v>
          </cell>
          <cell r="J1332">
            <v>0</v>
          </cell>
        </row>
        <row r="1333">
          <cell r="A1333">
            <v>0</v>
          </cell>
          <cell r="B1333">
            <v>0</v>
          </cell>
          <cell r="C1333">
            <v>0</v>
          </cell>
          <cell r="D1333" t="str">
            <v>SUBTOTAL</v>
          </cell>
          <cell r="E1333">
            <v>0</v>
          </cell>
          <cell r="F1333">
            <v>0</v>
          </cell>
          <cell r="G1333">
            <v>0</v>
          </cell>
          <cell r="H1333">
            <v>0</v>
          </cell>
          <cell r="I1333">
            <v>0</v>
          </cell>
          <cell r="J1333">
            <v>430</v>
          </cell>
        </row>
        <row r="1334">
          <cell r="A1334">
            <v>0</v>
          </cell>
          <cell r="B1334">
            <v>0</v>
          </cell>
          <cell r="C1334">
            <v>0</v>
          </cell>
          <cell r="D1334" t="str">
            <v>MATERIALES</v>
          </cell>
          <cell r="E1334">
            <v>0</v>
          </cell>
          <cell r="F1334">
            <v>0</v>
          </cell>
          <cell r="G1334">
            <v>0</v>
          </cell>
          <cell r="H1334">
            <v>0</v>
          </cell>
          <cell r="I1334">
            <v>0</v>
          </cell>
          <cell r="J1334">
            <v>0</v>
          </cell>
        </row>
        <row r="1335">
          <cell r="A1335">
            <v>0</v>
          </cell>
          <cell r="B1335">
            <v>0</v>
          </cell>
          <cell r="C1335">
            <v>0</v>
          </cell>
          <cell r="D1335" t="str">
            <v>DESCRIPCION</v>
          </cell>
          <cell r="E1335">
            <v>0</v>
          </cell>
          <cell r="F1335" t="str">
            <v>UND</v>
          </cell>
          <cell r="G1335" t="str">
            <v>Vr. Unitario</v>
          </cell>
          <cell r="H1335" t="str">
            <v>Redndim.</v>
          </cell>
          <cell r="I1335" t="str">
            <v>Vr Total</v>
          </cell>
          <cell r="J1335">
            <v>0</v>
          </cell>
        </row>
        <row r="1336">
          <cell r="A1336" t="str">
            <v xml:space="preserve">PINTURAT1    </v>
          </cell>
          <cell r="B1336" t="str">
            <v>Material</v>
          </cell>
          <cell r="C1336">
            <v>0</v>
          </cell>
          <cell r="D1336" t="str">
            <v>PINTURA TIPO 1</v>
          </cell>
          <cell r="E1336">
            <v>0</v>
          </cell>
          <cell r="F1336" t="str">
            <v>GLN</v>
          </cell>
          <cell r="G1336">
            <v>58900</v>
          </cell>
          <cell r="H1336">
            <v>5.1999999999999998E-2</v>
          </cell>
          <cell r="I1336">
            <v>3063</v>
          </cell>
          <cell r="J1336">
            <v>0</v>
          </cell>
        </row>
        <row r="1337">
          <cell r="A1337" t="str">
            <v>CINTAENMASCAR</v>
          </cell>
          <cell r="B1337" t="str">
            <v>Material</v>
          </cell>
          <cell r="C1337">
            <v>0</v>
          </cell>
          <cell r="D1337" t="str">
            <v>CINTA DE ENMASCARAR</v>
          </cell>
          <cell r="E1337">
            <v>0</v>
          </cell>
          <cell r="F1337" t="str">
            <v>ROLL</v>
          </cell>
          <cell r="G1337">
            <v>3500</v>
          </cell>
          <cell r="H1337">
            <v>0.01</v>
          </cell>
          <cell r="I1337">
            <v>35</v>
          </cell>
          <cell r="J1337">
            <v>0</v>
          </cell>
        </row>
        <row r="1338">
          <cell r="A1338" t="str">
            <v xml:space="preserve">MASILLA      </v>
          </cell>
          <cell r="B1338" t="str">
            <v>Material</v>
          </cell>
          <cell r="C1338">
            <v>0</v>
          </cell>
          <cell r="D1338" t="str">
            <v>MASILLA</v>
          </cell>
          <cell r="E1338">
            <v>0</v>
          </cell>
          <cell r="F1338" t="str">
            <v>CUÑ</v>
          </cell>
          <cell r="G1338">
            <v>45000</v>
          </cell>
          <cell r="H1338">
            <v>0.02</v>
          </cell>
          <cell r="I1338">
            <v>900</v>
          </cell>
          <cell r="J1338">
            <v>0</v>
          </cell>
        </row>
        <row r="1339">
          <cell r="A1339" t="str">
            <v xml:space="preserve">RODILLO7     </v>
          </cell>
          <cell r="B1339" t="str">
            <v>Material</v>
          </cell>
          <cell r="C1339">
            <v>0</v>
          </cell>
          <cell r="D1339" t="str">
            <v>RODILLO DE FELPA 7"</v>
          </cell>
          <cell r="E1339">
            <v>0</v>
          </cell>
          <cell r="F1339" t="str">
            <v>UND</v>
          </cell>
          <cell r="G1339">
            <v>8000</v>
          </cell>
          <cell r="H1339">
            <v>0.02</v>
          </cell>
          <cell r="I1339">
            <v>160</v>
          </cell>
          <cell r="J1339">
            <v>0</v>
          </cell>
        </row>
        <row r="1340">
          <cell r="A1340" t="str">
            <v xml:space="preserve">BROCHA2      </v>
          </cell>
          <cell r="B1340" t="str">
            <v>Material</v>
          </cell>
          <cell r="C1340">
            <v>0</v>
          </cell>
          <cell r="D1340" t="str">
            <v>BROCHA DE 2"</v>
          </cell>
          <cell r="E1340">
            <v>0</v>
          </cell>
          <cell r="F1340" t="str">
            <v>UND</v>
          </cell>
          <cell r="G1340">
            <v>5500</v>
          </cell>
          <cell r="H1340">
            <v>0.01</v>
          </cell>
          <cell r="I1340">
            <v>55</v>
          </cell>
          <cell r="J1340">
            <v>0</v>
          </cell>
        </row>
        <row r="1341">
          <cell r="A1341">
            <v>0</v>
          </cell>
          <cell r="B1341">
            <v>0</v>
          </cell>
          <cell r="C1341">
            <v>0</v>
          </cell>
          <cell r="D1341" t="str">
            <v>SUBTOTAL</v>
          </cell>
          <cell r="E1341">
            <v>0</v>
          </cell>
          <cell r="F1341">
            <v>0</v>
          </cell>
          <cell r="G1341">
            <v>0</v>
          </cell>
          <cell r="H1341">
            <v>0</v>
          </cell>
          <cell r="I1341">
            <v>0</v>
          </cell>
          <cell r="J1341">
            <v>4213</v>
          </cell>
        </row>
        <row r="1342">
          <cell r="A1342">
            <v>0</v>
          </cell>
          <cell r="B1342">
            <v>0</v>
          </cell>
          <cell r="C1342">
            <v>0</v>
          </cell>
          <cell r="D1342" t="str">
            <v>MANO DE OBRA</v>
          </cell>
          <cell r="E1342">
            <v>0</v>
          </cell>
          <cell r="F1342">
            <v>0</v>
          </cell>
          <cell r="G1342">
            <v>0</v>
          </cell>
          <cell r="H1342">
            <v>0</v>
          </cell>
          <cell r="I1342">
            <v>0</v>
          </cell>
          <cell r="J1342">
            <v>0</v>
          </cell>
        </row>
        <row r="1343">
          <cell r="A1343">
            <v>0</v>
          </cell>
          <cell r="B1343">
            <v>0</v>
          </cell>
          <cell r="C1343">
            <v>0</v>
          </cell>
          <cell r="D1343" t="str">
            <v>DESCRIPCION</v>
          </cell>
          <cell r="E1343">
            <v>0</v>
          </cell>
          <cell r="F1343" t="str">
            <v>UND</v>
          </cell>
          <cell r="G1343" t="str">
            <v>Vr. Unitario</v>
          </cell>
          <cell r="H1343" t="str">
            <v>Redndim.</v>
          </cell>
          <cell r="I1343" t="str">
            <v>Vr Total</v>
          </cell>
          <cell r="J1343">
            <v>0</v>
          </cell>
        </row>
        <row r="1344">
          <cell r="A1344" t="str">
            <v xml:space="preserve">1OF1AY       </v>
          </cell>
          <cell r="B1344" t="str">
            <v>Mano de obra</v>
          </cell>
          <cell r="C1344">
            <v>0</v>
          </cell>
          <cell r="D1344" t="str">
            <v>MANO DE OBRA ALBAÑILERIA (1 OFICIAL - 1 AYUDANTE)</v>
          </cell>
          <cell r="E1344">
            <v>0</v>
          </cell>
          <cell r="F1344" t="str">
            <v>HR</v>
          </cell>
          <cell r="G1344">
            <v>16784</v>
          </cell>
          <cell r="H1344">
            <v>0.45</v>
          </cell>
          <cell r="I1344">
            <v>7553</v>
          </cell>
          <cell r="J1344">
            <v>0</v>
          </cell>
        </row>
        <row r="1345">
          <cell r="A1345">
            <v>0</v>
          </cell>
          <cell r="B1345">
            <v>0</v>
          </cell>
          <cell r="C1345">
            <v>0</v>
          </cell>
          <cell r="D1345">
            <v>0</v>
          </cell>
          <cell r="E1345">
            <v>0</v>
          </cell>
          <cell r="F1345">
            <v>0</v>
          </cell>
          <cell r="G1345">
            <v>0</v>
          </cell>
          <cell r="H1345">
            <v>0</v>
          </cell>
          <cell r="I1345">
            <v>0</v>
          </cell>
          <cell r="J1345">
            <v>0</v>
          </cell>
        </row>
        <row r="1346">
          <cell r="A1346">
            <v>0</v>
          </cell>
          <cell r="B1346">
            <v>0</v>
          </cell>
          <cell r="C1346">
            <v>0</v>
          </cell>
          <cell r="D1346">
            <v>0</v>
          </cell>
          <cell r="E1346">
            <v>0</v>
          </cell>
          <cell r="F1346">
            <v>0</v>
          </cell>
          <cell r="G1346">
            <v>0</v>
          </cell>
          <cell r="H1346">
            <v>0</v>
          </cell>
          <cell r="I1346">
            <v>0</v>
          </cell>
          <cell r="J1346">
            <v>0</v>
          </cell>
        </row>
        <row r="1347">
          <cell r="A1347">
            <v>0</v>
          </cell>
          <cell r="B1347">
            <v>0</v>
          </cell>
          <cell r="C1347">
            <v>0</v>
          </cell>
          <cell r="D1347">
            <v>0</v>
          </cell>
          <cell r="E1347">
            <v>0</v>
          </cell>
          <cell r="F1347">
            <v>0</v>
          </cell>
          <cell r="G1347">
            <v>0</v>
          </cell>
          <cell r="H1347">
            <v>0</v>
          </cell>
          <cell r="I1347">
            <v>0</v>
          </cell>
          <cell r="J1347">
            <v>0</v>
          </cell>
        </row>
        <row r="1348">
          <cell r="A1348">
            <v>0</v>
          </cell>
          <cell r="B1348">
            <v>0</v>
          </cell>
          <cell r="C1348">
            <v>0</v>
          </cell>
          <cell r="D1348" t="str">
            <v>SUBTOTAL</v>
          </cell>
          <cell r="E1348">
            <v>0</v>
          </cell>
          <cell r="F1348">
            <v>0</v>
          </cell>
          <cell r="G1348">
            <v>0</v>
          </cell>
          <cell r="H1348">
            <v>0</v>
          </cell>
          <cell r="I1348">
            <v>0</v>
          </cell>
          <cell r="J1348">
            <v>7553</v>
          </cell>
        </row>
        <row r="1349">
          <cell r="A1349">
            <v>0</v>
          </cell>
          <cell r="B1349">
            <v>0</v>
          </cell>
          <cell r="C1349">
            <v>0</v>
          </cell>
          <cell r="D1349" t="str">
            <v>TRANSPORTE</v>
          </cell>
          <cell r="E1349">
            <v>0</v>
          </cell>
          <cell r="F1349">
            <v>0</v>
          </cell>
          <cell r="G1349">
            <v>0</v>
          </cell>
          <cell r="H1349">
            <v>0</v>
          </cell>
          <cell r="I1349">
            <v>0</v>
          </cell>
          <cell r="J1349">
            <v>0</v>
          </cell>
        </row>
        <row r="1350">
          <cell r="A1350">
            <v>0</v>
          </cell>
          <cell r="B1350">
            <v>0</v>
          </cell>
          <cell r="C1350">
            <v>0</v>
          </cell>
          <cell r="D1350" t="str">
            <v>DESCRIPCION</v>
          </cell>
          <cell r="E1350">
            <v>0</v>
          </cell>
          <cell r="F1350" t="str">
            <v>UND</v>
          </cell>
          <cell r="G1350" t="str">
            <v>Vr. Unitario</v>
          </cell>
          <cell r="H1350" t="str">
            <v>Redndim.</v>
          </cell>
          <cell r="I1350" t="str">
            <v>Vr Total</v>
          </cell>
          <cell r="J1350">
            <v>0</v>
          </cell>
        </row>
        <row r="1351">
          <cell r="A1351">
            <v>0</v>
          </cell>
          <cell r="B1351">
            <v>0</v>
          </cell>
          <cell r="C1351">
            <v>0</v>
          </cell>
          <cell r="D1351">
            <v>0</v>
          </cell>
          <cell r="E1351">
            <v>0</v>
          </cell>
          <cell r="F1351">
            <v>0</v>
          </cell>
          <cell r="G1351">
            <v>0</v>
          </cell>
          <cell r="H1351">
            <v>0</v>
          </cell>
          <cell r="I1351">
            <v>0</v>
          </cell>
          <cell r="J1351">
            <v>0</v>
          </cell>
        </row>
        <row r="1352">
          <cell r="A1352">
            <v>0</v>
          </cell>
          <cell r="B1352">
            <v>0</v>
          </cell>
          <cell r="C1352">
            <v>0</v>
          </cell>
          <cell r="D1352">
            <v>0</v>
          </cell>
          <cell r="E1352">
            <v>0</v>
          </cell>
          <cell r="F1352">
            <v>0</v>
          </cell>
          <cell r="G1352">
            <v>0</v>
          </cell>
          <cell r="H1352">
            <v>0</v>
          </cell>
          <cell r="I1352">
            <v>0</v>
          </cell>
          <cell r="J1352">
            <v>0</v>
          </cell>
        </row>
        <row r="1353">
          <cell r="A1353">
            <v>0</v>
          </cell>
          <cell r="B1353">
            <v>0</v>
          </cell>
          <cell r="C1353">
            <v>0</v>
          </cell>
          <cell r="D1353">
            <v>0</v>
          </cell>
          <cell r="E1353">
            <v>0</v>
          </cell>
          <cell r="F1353">
            <v>0</v>
          </cell>
          <cell r="G1353">
            <v>0</v>
          </cell>
          <cell r="H1353">
            <v>0</v>
          </cell>
          <cell r="I1353">
            <v>0</v>
          </cell>
          <cell r="J1353">
            <v>0</v>
          </cell>
        </row>
        <row r="1354">
          <cell r="A1354">
            <v>0</v>
          </cell>
          <cell r="B1354">
            <v>0</v>
          </cell>
          <cell r="C1354">
            <v>0</v>
          </cell>
          <cell r="D1354">
            <v>0</v>
          </cell>
          <cell r="E1354">
            <v>0</v>
          </cell>
          <cell r="F1354">
            <v>0</v>
          </cell>
          <cell r="G1354">
            <v>0</v>
          </cell>
          <cell r="H1354">
            <v>0</v>
          </cell>
          <cell r="I1354">
            <v>0</v>
          </cell>
          <cell r="J1354">
            <v>0</v>
          </cell>
        </row>
        <row r="1355">
          <cell r="A1355">
            <v>0</v>
          </cell>
          <cell r="B1355">
            <v>0</v>
          </cell>
          <cell r="C1355">
            <v>0</v>
          </cell>
          <cell r="D1355" t="str">
            <v>SUBTOTAL</v>
          </cell>
          <cell r="E1355">
            <v>0</v>
          </cell>
          <cell r="F1355">
            <v>0</v>
          </cell>
          <cell r="G1355">
            <v>0</v>
          </cell>
          <cell r="H1355">
            <v>0</v>
          </cell>
          <cell r="I1355">
            <v>0</v>
          </cell>
          <cell r="J1355">
            <v>0</v>
          </cell>
        </row>
        <row r="1356">
          <cell r="A1356">
            <v>0</v>
          </cell>
          <cell r="B1356">
            <v>0</v>
          </cell>
          <cell r="C1356">
            <v>0</v>
          </cell>
          <cell r="D1356">
            <v>0</v>
          </cell>
          <cell r="E1356">
            <v>0</v>
          </cell>
          <cell r="F1356">
            <v>0</v>
          </cell>
          <cell r="G1356">
            <v>0</v>
          </cell>
          <cell r="H1356">
            <v>0</v>
          </cell>
          <cell r="I1356">
            <v>0</v>
          </cell>
          <cell r="J1356">
            <v>0</v>
          </cell>
        </row>
        <row r="1357">
          <cell r="A1357" t="str">
            <v>2.2.1</v>
          </cell>
          <cell r="B1357">
            <v>0</v>
          </cell>
          <cell r="C1357">
            <v>0</v>
          </cell>
          <cell r="D1357" t="str">
            <v>TOTAL COSTO UNITARIO</v>
          </cell>
          <cell r="E1357">
            <v>0</v>
          </cell>
          <cell r="F1357">
            <v>0</v>
          </cell>
          <cell r="G1357">
            <v>0</v>
          </cell>
          <cell r="H1357">
            <v>0</v>
          </cell>
          <cell r="I1357">
            <v>0</v>
          </cell>
          <cell r="J1357">
            <v>12196</v>
          </cell>
        </row>
        <row r="1358">
          <cell r="A1358">
            <v>0</v>
          </cell>
          <cell r="B1358">
            <v>0</v>
          </cell>
          <cell r="C1358">
            <v>0</v>
          </cell>
          <cell r="E1358">
            <v>0</v>
          </cell>
          <cell r="F1358">
            <v>0</v>
          </cell>
          <cell r="H1358">
            <v>0</v>
          </cell>
          <cell r="I1358">
            <v>0</v>
          </cell>
        </row>
        <row r="1359">
          <cell r="A1359">
            <v>0</v>
          </cell>
          <cell r="B1359">
            <v>0</v>
          </cell>
          <cell r="C1359">
            <v>0</v>
          </cell>
          <cell r="D1359">
            <v>0</v>
          </cell>
          <cell r="E1359">
            <v>0</v>
          </cell>
          <cell r="F1359">
            <v>0</v>
          </cell>
          <cell r="G1359">
            <v>0</v>
          </cell>
          <cell r="H1359">
            <v>0</v>
          </cell>
          <cell r="I1359">
            <v>0</v>
          </cell>
        </row>
        <row r="1360">
          <cell r="A1360">
            <v>0</v>
          </cell>
          <cell r="B1360">
            <v>0</v>
          </cell>
          <cell r="C1360">
            <v>0</v>
          </cell>
          <cell r="D1360">
            <v>0</v>
          </cell>
          <cell r="E1360" t="str">
            <v>ADECUACION DE LAS INSTALACIONES DE LA INSTITUCION EDUCATIVA JESUS MARIA AGUIRRE CHARRY 
DEL MUNICIPIO DE AIPE, HUILA</v>
          </cell>
          <cell r="F1360">
            <v>0</v>
          </cell>
          <cell r="G1360">
            <v>0</v>
          </cell>
          <cell r="H1360">
            <v>0</v>
          </cell>
          <cell r="I1360">
            <v>0</v>
          </cell>
          <cell r="J1360">
            <v>0</v>
          </cell>
        </row>
        <row r="1361">
          <cell r="A1361">
            <v>0</v>
          </cell>
          <cell r="B1361">
            <v>0</v>
          </cell>
          <cell r="C1361">
            <v>0</v>
          </cell>
          <cell r="D1361">
            <v>0</v>
          </cell>
          <cell r="E1361" t="str">
            <v>ANÁLISIS DE PRECIOS UNITARIOS      A.P.U.</v>
          </cell>
          <cell r="F1361">
            <v>0</v>
          </cell>
          <cell r="G1361">
            <v>0</v>
          </cell>
          <cell r="H1361">
            <v>0</v>
          </cell>
          <cell r="I1361">
            <v>0</v>
          </cell>
          <cell r="J1361">
            <v>0</v>
          </cell>
        </row>
        <row r="1362">
          <cell r="A1362">
            <v>0</v>
          </cell>
          <cell r="B1362">
            <v>0</v>
          </cell>
          <cell r="C1362">
            <v>0</v>
          </cell>
          <cell r="D1362">
            <v>0</v>
          </cell>
          <cell r="E1362">
            <v>0</v>
          </cell>
          <cell r="F1362">
            <v>0</v>
          </cell>
          <cell r="G1362">
            <v>0</v>
          </cell>
          <cell r="H1362">
            <v>0</v>
          </cell>
          <cell r="I1362">
            <v>0</v>
          </cell>
          <cell r="J1362">
            <v>0</v>
          </cell>
        </row>
        <row r="1363">
          <cell r="A1363">
            <v>0</v>
          </cell>
          <cell r="B1363">
            <v>0</v>
          </cell>
          <cell r="C1363">
            <v>0</v>
          </cell>
          <cell r="D1363">
            <v>0</v>
          </cell>
          <cell r="E1363">
            <v>0</v>
          </cell>
          <cell r="F1363">
            <v>0</v>
          </cell>
          <cell r="G1363">
            <v>0</v>
          </cell>
          <cell r="H1363">
            <v>0</v>
          </cell>
          <cell r="I1363">
            <v>0</v>
          </cell>
          <cell r="J1363">
            <v>0</v>
          </cell>
        </row>
        <row r="1364">
          <cell r="A1364">
            <v>0</v>
          </cell>
          <cell r="B1364">
            <v>0</v>
          </cell>
          <cell r="C1364">
            <v>0</v>
          </cell>
          <cell r="D1364" t="str">
            <v>CAPITULO</v>
          </cell>
          <cell r="E1364" t="str">
            <v>ITEM</v>
          </cell>
          <cell r="F1364" t="str">
            <v>DESCRIPCION</v>
          </cell>
          <cell r="G1364">
            <v>0</v>
          </cell>
          <cell r="H1364">
            <v>0</v>
          </cell>
          <cell r="I1364">
            <v>0</v>
          </cell>
          <cell r="J1364" t="str">
            <v>UNIDAD</v>
          </cell>
        </row>
        <row r="1365">
          <cell r="B1365" t="str">
            <v>Partida</v>
          </cell>
          <cell r="C1365">
            <v>0</v>
          </cell>
          <cell r="D1365" t="str">
            <v>2.2</v>
          </cell>
          <cell r="E1365" t="str">
            <v>2.2.2</v>
          </cell>
          <cell r="F1365" t="str">
            <v>SUMINISTRO E INSTALACION DE PINTURA TIPO CORAZA A 3 MANOS</v>
          </cell>
          <cell r="G1365">
            <v>0</v>
          </cell>
          <cell r="H1365">
            <v>0</v>
          </cell>
          <cell r="I1365">
            <v>0</v>
          </cell>
          <cell r="J1365" t="str">
            <v>M2</v>
          </cell>
        </row>
        <row r="1366">
          <cell r="A1366">
            <v>0</v>
          </cell>
          <cell r="B1366">
            <v>0</v>
          </cell>
          <cell r="C1366">
            <v>0</v>
          </cell>
          <cell r="D1366" t="str">
            <v>MAQUINARIA, HERRAMIENTA Y EQUIPO PUESTO EN OBRA</v>
          </cell>
          <cell r="E1366">
            <v>0</v>
          </cell>
          <cell r="F1366">
            <v>0</v>
          </cell>
          <cell r="G1366">
            <v>0</v>
          </cell>
          <cell r="H1366">
            <v>0</v>
          </cell>
          <cell r="I1366">
            <v>0</v>
          </cell>
          <cell r="J1366">
            <v>0</v>
          </cell>
        </row>
        <row r="1367">
          <cell r="A1367">
            <v>0</v>
          </cell>
          <cell r="B1367">
            <v>0</v>
          </cell>
          <cell r="C1367">
            <v>0</v>
          </cell>
          <cell r="D1367" t="str">
            <v>DESCRIPCION</v>
          </cell>
          <cell r="E1367">
            <v>0</v>
          </cell>
          <cell r="F1367" t="str">
            <v>UND</v>
          </cell>
          <cell r="G1367" t="str">
            <v>Vr. Unitario</v>
          </cell>
          <cell r="H1367" t="str">
            <v>Redndim.</v>
          </cell>
          <cell r="I1367" t="str">
            <v>Vr Total</v>
          </cell>
          <cell r="J1367">
            <v>0</v>
          </cell>
        </row>
        <row r="1368">
          <cell r="A1368" t="str">
            <v xml:space="preserve">HM           </v>
          </cell>
          <cell r="B1368" t="str">
            <v>Maquinaria</v>
          </cell>
          <cell r="C1368">
            <v>0</v>
          </cell>
          <cell r="D1368" t="str">
            <v>HERRAMIENTA MENOR</v>
          </cell>
          <cell r="E1368">
            <v>0</v>
          </cell>
          <cell r="F1368" t="str">
            <v>UND</v>
          </cell>
          <cell r="G1368">
            <v>1300</v>
          </cell>
          <cell r="H1368">
            <v>0.1</v>
          </cell>
          <cell r="I1368">
            <v>130</v>
          </cell>
          <cell r="J1368">
            <v>0</v>
          </cell>
        </row>
        <row r="1369">
          <cell r="A1369" t="str">
            <v xml:space="preserve">ANDAMIO      </v>
          </cell>
          <cell r="B1369" t="str">
            <v>Maquinaria</v>
          </cell>
          <cell r="C1369">
            <v>0</v>
          </cell>
          <cell r="D1369" t="str">
            <v>ANDAMIO INCLUYE TABLON</v>
          </cell>
          <cell r="E1369">
            <v>0</v>
          </cell>
          <cell r="F1369" t="str">
            <v>DIA</v>
          </cell>
          <cell r="G1369">
            <v>3000</v>
          </cell>
          <cell r="H1369">
            <v>0.3</v>
          </cell>
          <cell r="I1369">
            <v>900</v>
          </cell>
          <cell r="J1369">
            <v>0</v>
          </cell>
        </row>
        <row r="1370">
          <cell r="A1370">
            <v>0</v>
          </cell>
          <cell r="B1370">
            <v>0</v>
          </cell>
          <cell r="C1370">
            <v>0</v>
          </cell>
          <cell r="D1370">
            <v>0</v>
          </cell>
          <cell r="E1370">
            <v>0</v>
          </cell>
          <cell r="F1370">
            <v>0</v>
          </cell>
          <cell r="G1370">
            <v>0</v>
          </cell>
          <cell r="H1370">
            <v>0</v>
          </cell>
          <cell r="I1370">
            <v>0</v>
          </cell>
          <cell r="J1370">
            <v>0</v>
          </cell>
        </row>
        <row r="1371">
          <cell r="A1371">
            <v>0</v>
          </cell>
          <cell r="B1371">
            <v>0</v>
          </cell>
          <cell r="C1371">
            <v>0</v>
          </cell>
          <cell r="D1371">
            <v>0</v>
          </cell>
          <cell r="E1371">
            <v>0</v>
          </cell>
          <cell r="F1371">
            <v>0</v>
          </cell>
          <cell r="G1371">
            <v>0</v>
          </cell>
          <cell r="H1371">
            <v>0</v>
          </cell>
          <cell r="I1371">
            <v>0</v>
          </cell>
          <cell r="J1371">
            <v>0</v>
          </cell>
        </row>
        <row r="1372">
          <cell r="A1372">
            <v>0</v>
          </cell>
          <cell r="B1372">
            <v>0</v>
          </cell>
          <cell r="C1372">
            <v>0</v>
          </cell>
          <cell r="D1372" t="str">
            <v>SUBTOTAL</v>
          </cell>
          <cell r="E1372">
            <v>0</v>
          </cell>
          <cell r="F1372">
            <v>0</v>
          </cell>
          <cell r="G1372">
            <v>0</v>
          </cell>
          <cell r="H1372">
            <v>0</v>
          </cell>
          <cell r="I1372">
            <v>0</v>
          </cell>
          <cell r="J1372">
            <v>1030</v>
          </cell>
        </row>
        <row r="1373">
          <cell r="A1373">
            <v>0</v>
          </cell>
          <cell r="B1373">
            <v>0</v>
          </cell>
          <cell r="C1373">
            <v>0</v>
          </cell>
          <cell r="D1373" t="str">
            <v>MATERIALES</v>
          </cell>
          <cell r="E1373">
            <v>0</v>
          </cell>
          <cell r="F1373">
            <v>0</v>
          </cell>
          <cell r="G1373">
            <v>0</v>
          </cell>
          <cell r="H1373">
            <v>0</v>
          </cell>
          <cell r="I1373">
            <v>0</v>
          </cell>
          <cell r="J1373">
            <v>0</v>
          </cell>
        </row>
        <row r="1374">
          <cell r="A1374">
            <v>0</v>
          </cell>
          <cell r="B1374">
            <v>0</v>
          </cell>
          <cell r="C1374">
            <v>0</v>
          </cell>
          <cell r="D1374" t="str">
            <v>DESCRIPCION</v>
          </cell>
          <cell r="E1374">
            <v>0</v>
          </cell>
          <cell r="F1374" t="str">
            <v>UND</v>
          </cell>
          <cell r="G1374" t="str">
            <v>Vr. Unitario</v>
          </cell>
          <cell r="H1374" t="str">
            <v>Redndim.</v>
          </cell>
          <cell r="I1374" t="str">
            <v>Vr Total</v>
          </cell>
          <cell r="J1374">
            <v>0</v>
          </cell>
        </row>
        <row r="1375">
          <cell r="A1375" t="str">
            <v>CINTAENMASCAR</v>
          </cell>
          <cell r="B1375" t="str">
            <v>Material</v>
          </cell>
          <cell r="C1375">
            <v>0</v>
          </cell>
          <cell r="D1375" t="str">
            <v>CINTA DE ENMASCARAR</v>
          </cell>
          <cell r="E1375">
            <v>0</v>
          </cell>
          <cell r="F1375" t="str">
            <v>ROLL</v>
          </cell>
          <cell r="G1375">
            <v>3500</v>
          </cell>
          <cell r="H1375">
            <v>0.01</v>
          </cell>
          <cell r="I1375">
            <v>35</v>
          </cell>
          <cell r="J1375">
            <v>0</v>
          </cell>
        </row>
        <row r="1376">
          <cell r="A1376" t="str">
            <v xml:space="preserve">RODILLO7     </v>
          </cell>
          <cell r="B1376" t="str">
            <v>Material</v>
          </cell>
          <cell r="C1376">
            <v>0</v>
          </cell>
          <cell r="D1376" t="str">
            <v>RODILLO DE FELPA 7"</v>
          </cell>
          <cell r="E1376">
            <v>0</v>
          </cell>
          <cell r="F1376" t="str">
            <v>UND</v>
          </cell>
          <cell r="G1376">
            <v>8000</v>
          </cell>
          <cell r="H1376">
            <v>0.02</v>
          </cell>
          <cell r="I1376">
            <v>160</v>
          </cell>
          <cell r="J1376">
            <v>0</v>
          </cell>
        </row>
        <row r="1377">
          <cell r="A1377" t="str">
            <v xml:space="preserve">BROCHA2      </v>
          </cell>
          <cell r="B1377" t="str">
            <v>Material</v>
          </cell>
          <cell r="C1377">
            <v>0</v>
          </cell>
          <cell r="D1377" t="str">
            <v>BROCHA DE 2"</v>
          </cell>
          <cell r="E1377">
            <v>0</v>
          </cell>
          <cell r="F1377" t="str">
            <v>UND</v>
          </cell>
          <cell r="G1377">
            <v>5500</v>
          </cell>
          <cell r="H1377">
            <v>0.01</v>
          </cell>
          <cell r="I1377">
            <v>55</v>
          </cell>
          <cell r="J1377">
            <v>0</v>
          </cell>
        </row>
        <row r="1378">
          <cell r="A1378" t="str">
            <v xml:space="preserve">MASILLA      </v>
          </cell>
          <cell r="B1378" t="str">
            <v>Material</v>
          </cell>
          <cell r="C1378">
            <v>0</v>
          </cell>
          <cell r="D1378" t="str">
            <v>MASILLA</v>
          </cell>
          <cell r="E1378">
            <v>0</v>
          </cell>
          <cell r="F1378" t="str">
            <v>CUÑ</v>
          </cell>
          <cell r="G1378">
            <v>45000</v>
          </cell>
          <cell r="H1378">
            <v>0.02</v>
          </cell>
          <cell r="I1378">
            <v>900</v>
          </cell>
          <cell r="J1378">
            <v>0</v>
          </cell>
        </row>
        <row r="1379">
          <cell r="A1379" t="str">
            <v xml:space="preserve">CORAZA       </v>
          </cell>
          <cell r="B1379" t="str">
            <v>Material</v>
          </cell>
          <cell r="C1379">
            <v>0</v>
          </cell>
          <cell r="D1379" t="str">
            <v>KORAZA</v>
          </cell>
          <cell r="E1379">
            <v>0</v>
          </cell>
          <cell r="F1379" t="str">
            <v>GLN</v>
          </cell>
          <cell r="G1379">
            <v>69500</v>
          </cell>
          <cell r="H1379">
            <v>0.05</v>
          </cell>
          <cell r="I1379">
            <v>3475</v>
          </cell>
          <cell r="J1379">
            <v>0</v>
          </cell>
        </row>
        <row r="1380">
          <cell r="A1380">
            <v>0</v>
          </cell>
          <cell r="B1380">
            <v>0</v>
          </cell>
          <cell r="C1380">
            <v>0</v>
          </cell>
          <cell r="D1380" t="str">
            <v>SUBTOTAL</v>
          </cell>
          <cell r="E1380">
            <v>0</v>
          </cell>
          <cell r="F1380">
            <v>0</v>
          </cell>
          <cell r="G1380">
            <v>0</v>
          </cell>
          <cell r="H1380">
            <v>0</v>
          </cell>
          <cell r="I1380">
            <v>0</v>
          </cell>
          <cell r="J1380">
            <v>4625</v>
          </cell>
        </row>
        <row r="1381">
          <cell r="A1381">
            <v>0</v>
          </cell>
          <cell r="B1381">
            <v>0</v>
          </cell>
          <cell r="C1381">
            <v>0</v>
          </cell>
          <cell r="D1381" t="str">
            <v>MANO DE OBRA</v>
          </cell>
          <cell r="E1381">
            <v>0</v>
          </cell>
          <cell r="F1381">
            <v>0</v>
          </cell>
          <cell r="G1381">
            <v>0</v>
          </cell>
          <cell r="H1381">
            <v>0</v>
          </cell>
          <cell r="I1381">
            <v>0</v>
          </cell>
          <cell r="J1381">
            <v>0</v>
          </cell>
        </row>
        <row r="1382">
          <cell r="A1382">
            <v>0</v>
          </cell>
          <cell r="B1382">
            <v>0</v>
          </cell>
          <cell r="C1382">
            <v>0</v>
          </cell>
          <cell r="D1382" t="str">
            <v>DESCRIPCION</v>
          </cell>
          <cell r="E1382">
            <v>0</v>
          </cell>
          <cell r="F1382" t="str">
            <v>UND</v>
          </cell>
          <cell r="G1382" t="str">
            <v>Vr. Unitario</v>
          </cell>
          <cell r="H1382" t="str">
            <v>Redndim.</v>
          </cell>
          <cell r="I1382" t="str">
            <v>Vr Total</v>
          </cell>
          <cell r="J1382">
            <v>0</v>
          </cell>
        </row>
        <row r="1383">
          <cell r="A1383" t="str">
            <v xml:space="preserve">1OF1AY       </v>
          </cell>
          <cell r="B1383" t="str">
            <v>Mano de obra</v>
          </cell>
          <cell r="C1383">
            <v>0</v>
          </cell>
          <cell r="D1383" t="str">
            <v>MANO DE OBRA ALBAÑILERIA (1 OFICIAL - 1 AYUDANTE)</v>
          </cell>
          <cell r="E1383">
            <v>0</v>
          </cell>
          <cell r="F1383" t="str">
            <v>HR</v>
          </cell>
          <cell r="G1383">
            <v>16784</v>
          </cell>
          <cell r="H1383">
            <v>0.56999999999999995</v>
          </cell>
          <cell r="I1383">
            <v>9567</v>
          </cell>
          <cell r="J1383">
            <v>0</v>
          </cell>
        </row>
        <row r="1384">
          <cell r="A1384">
            <v>0</v>
          </cell>
          <cell r="B1384">
            <v>0</v>
          </cell>
          <cell r="C1384">
            <v>0</v>
          </cell>
          <cell r="D1384">
            <v>0</v>
          </cell>
          <cell r="E1384">
            <v>0</v>
          </cell>
          <cell r="F1384">
            <v>0</v>
          </cell>
          <cell r="G1384">
            <v>0</v>
          </cell>
          <cell r="H1384">
            <v>0</v>
          </cell>
          <cell r="I1384">
            <v>0</v>
          </cell>
          <cell r="J1384">
            <v>0</v>
          </cell>
        </row>
        <row r="1385">
          <cell r="A1385">
            <v>0</v>
          </cell>
          <cell r="B1385">
            <v>0</v>
          </cell>
          <cell r="C1385">
            <v>0</v>
          </cell>
          <cell r="D1385">
            <v>0</v>
          </cell>
          <cell r="E1385">
            <v>0</v>
          </cell>
          <cell r="F1385">
            <v>0</v>
          </cell>
          <cell r="G1385">
            <v>0</v>
          </cell>
          <cell r="H1385">
            <v>0</v>
          </cell>
          <cell r="I1385">
            <v>0</v>
          </cell>
          <cell r="J1385">
            <v>0</v>
          </cell>
        </row>
        <row r="1386">
          <cell r="A1386">
            <v>0</v>
          </cell>
          <cell r="B1386">
            <v>0</v>
          </cell>
          <cell r="C1386">
            <v>0</v>
          </cell>
          <cell r="D1386">
            <v>0</v>
          </cell>
          <cell r="E1386">
            <v>0</v>
          </cell>
          <cell r="F1386">
            <v>0</v>
          </cell>
          <cell r="G1386">
            <v>0</v>
          </cell>
          <cell r="H1386">
            <v>0</v>
          </cell>
          <cell r="I1386">
            <v>0</v>
          </cell>
          <cell r="J1386">
            <v>0</v>
          </cell>
        </row>
        <row r="1387">
          <cell r="A1387">
            <v>0</v>
          </cell>
          <cell r="B1387">
            <v>0</v>
          </cell>
          <cell r="C1387">
            <v>0</v>
          </cell>
          <cell r="D1387" t="str">
            <v>SUBTOTAL</v>
          </cell>
          <cell r="E1387">
            <v>0</v>
          </cell>
          <cell r="F1387">
            <v>0</v>
          </cell>
          <cell r="G1387">
            <v>0</v>
          </cell>
          <cell r="H1387">
            <v>0</v>
          </cell>
          <cell r="I1387">
            <v>0</v>
          </cell>
          <cell r="J1387">
            <v>9567</v>
          </cell>
        </row>
        <row r="1388">
          <cell r="A1388">
            <v>0</v>
          </cell>
          <cell r="B1388">
            <v>0</v>
          </cell>
          <cell r="C1388">
            <v>0</v>
          </cell>
          <cell r="D1388" t="str">
            <v>TRANSPORTE</v>
          </cell>
          <cell r="E1388">
            <v>0</v>
          </cell>
          <cell r="F1388">
            <v>0</v>
          </cell>
          <cell r="G1388">
            <v>0</v>
          </cell>
          <cell r="H1388">
            <v>0</v>
          </cell>
          <cell r="I1388">
            <v>0</v>
          </cell>
          <cell r="J1388">
            <v>0</v>
          </cell>
        </row>
        <row r="1389">
          <cell r="A1389">
            <v>0</v>
          </cell>
          <cell r="B1389">
            <v>0</v>
          </cell>
          <cell r="C1389">
            <v>0</v>
          </cell>
          <cell r="D1389" t="str">
            <v>DESCRIPCION</v>
          </cell>
          <cell r="E1389">
            <v>0</v>
          </cell>
          <cell r="F1389" t="str">
            <v>UND</v>
          </cell>
          <cell r="G1389" t="str">
            <v>Vr. Unitario</v>
          </cell>
          <cell r="H1389" t="str">
            <v>Redndim.</v>
          </cell>
          <cell r="I1389" t="str">
            <v>Vr Total</v>
          </cell>
          <cell r="J1389">
            <v>0</v>
          </cell>
        </row>
        <row r="1390">
          <cell r="A1390">
            <v>0</v>
          </cell>
          <cell r="B1390">
            <v>0</v>
          </cell>
          <cell r="C1390">
            <v>0</v>
          </cell>
          <cell r="D1390">
            <v>0</v>
          </cell>
          <cell r="E1390">
            <v>0</v>
          </cell>
          <cell r="F1390">
            <v>0</v>
          </cell>
          <cell r="G1390">
            <v>0</v>
          </cell>
          <cell r="H1390">
            <v>0</v>
          </cell>
          <cell r="I1390">
            <v>0</v>
          </cell>
          <cell r="J1390">
            <v>0</v>
          </cell>
        </row>
        <row r="1391">
          <cell r="A1391">
            <v>0</v>
          </cell>
          <cell r="B1391">
            <v>0</v>
          </cell>
          <cell r="C1391">
            <v>0</v>
          </cell>
          <cell r="D1391">
            <v>0</v>
          </cell>
          <cell r="E1391">
            <v>0</v>
          </cell>
          <cell r="F1391">
            <v>0</v>
          </cell>
          <cell r="G1391">
            <v>0</v>
          </cell>
          <cell r="H1391">
            <v>0</v>
          </cell>
          <cell r="I1391">
            <v>0</v>
          </cell>
          <cell r="J1391">
            <v>0</v>
          </cell>
        </row>
        <row r="1392">
          <cell r="A1392">
            <v>0</v>
          </cell>
          <cell r="B1392">
            <v>0</v>
          </cell>
          <cell r="C1392">
            <v>0</v>
          </cell>
          <cell r="D1392">
            <v>0</v>
          </cell>
          <cell r="E1392">
            <v>0</v>
          </cell>
          <cell r="F1392">
            <v>0</v>
          </cell>
          <cell r="G1392">
            <v>0</v>
          </cell>
          <cell r="H1392">
            <v>0</v>
          </cell>
          <cell r="I1392">
            <v>0</v>
          </cell>
          <cell r="J1392">
            <v>0</v>
          </cell>
        </row>
        <row r="1393">
          <cell r="A1393">
            <v>0</v>
          </cell>
          <cell r="B1393">
            <v>0</v>
          </cell>
          <cell r="C1393">
            <v>0</v>
          </cell>
          <cell r="D1393">
            <v>0</v>
          </cell>
          <cell r="E1393">
            <v>0</v>
          </cell>
          <cell r="F1393">
            <v>0</v>
          </cell>
          <cell r="G1393">
            <v>0</v>
          </cell>
          <cell r="H1393">
            <v>0</v>
          </cell>
          <cell r="I1393">
            <v>0</v>
          </cell>
          <cell r="J1393">
            <v>0</v>
          </cell>
        </row>
        <row r="1394">
          <cell r="A1394">
            <v>0</v>
          </cell>
          <cell r="B1394">
            <v>0</v>
          </cell>
          <cell r="C1394">
            <v>0</v>
          </cell>
          <cell r="D1394" t="str">
            <v>SUBTOTAL</v>
          </cell>
          <cell r="E1394">
            <v>0</v>
          </cell>
          <cell r="F1394">
            <v>0</v>
          </cell>
          <cell r="G1394">
            <v>0</v>
          </cell>
          <cell r="H1394">
            <v>0</v>
          </cell>
          <cell r="I1394">
            <v>0</v>
          </cell>
          <cell r="J1394">
            <v>0</v>
          </cell>
        </row>
        <row r="1395">
          <cell r="A1395">
            <v>0</v>
          </cell>
          <cell r="B1395">
            <v>0</v>
          </cell>
          <cell r="C1395">
            <v>0</v>
          </cell>
          <cell r="D1395">
            <v>0</v>
          </cell>
          <cell r="E1395">
            <v>0</v>
          </cell>
          <cell r="F1395">
            <v>0</v>
          </cell>
          <cell r="G1395">
            <v>0</v>
          </cell>
          <cell r="H1395">
            <v>0</v>
          </cell>
          <cell r="I1395">
            <v>0</v>
          </cell>
          <cell r="J1395">
            <v>0</v>
          </cell>
        </row>
        <row r="1396">
          <cell r="A1396" t="str">
            <v>2.2.2</v>
          </cell>
          <cell r="B1396">
            <v>0</v>
          </cell>
          <cell r="C1396">
            <v>0</v>
          </cell>
          <cell r="D1396" t="str">
            <v>TOTAL COSTO UNITARIO</v>
          </cell>
          <cell r="E1396">
            <v>0</v>
          </cell>
          <cell r="F1396">
            <v>0</v>
          </cell>
          <cell r="G1396">
            <v>0</v>
          </cell>
          <cell r="H1396">
            <v>0</v>
          </cell>
          <cell r="I1396">
            <v>0</v>
          </cell>
          <cell r="J1396">
            <v>15222</v>
          </cell>
        </row>
        <row r="1397">
          <cell r="A1397">
            <v>0</v>
          </cell>
          <cell r="B1397">
            <v>0</v>
          </cell>
          <cell r="C1397">
            <v>0</v>
          </cell>
          <cell r="E1397">
            <v>0</v>
          </cell>
          <cell r="F1397">
            <v>0</v>
          </cell>
          <cell r="H1397">
            <v>0</v>
          </cell>
          <cell r="I1397">
            <v>0</v>
          </cell>
        </row>
        <row r="1398">
          <cell r="A1398">
            <v>0</v>
          </cell>
          <cell r="B1398">
            <v>0</v>
          </cell>
          <cell r="C1398">
            <v>0</v>
          </cell>
          <cell r="D1398">
            <v>0</v>
          </cell>
          <cell r="E1398">
            <v>0</v>
          </cell>
          <cell r="F1398">
            <v>0</v>
          </cell>
          <cell r="G1398">
            <v>0</v>
          </cell>
          <cell r="H1398">
            <v>0</v>
          </cell>
          <cell r="I1398">
            <v>0</v>
          </cell>
        </row>
        <row r="1399">
          <cell r="A1399">
            <v>0</v>
          </cell>
          <cell r="B1399">
            <v>0</v>
          </cell>
          <cell r="C1399">
            <v>0</v>
          </cell>
          <cell r="D1399">
            <v>0</v>
          </cell>
          <cell r="E1399" t="str">
            <v>ADECUACION DE LAS INSTALACIONES DE LA INSTITUCION EDUCATIVA JESUS MARIA AGUIRRE CHARRY 
DEL MUNICIPIO DE AIPE, HUILA</v>
          </cell>
          <cell r="F1399">
            <v>0</v>
          </cell>
          <cell r="G1399">
            <v>0</v>
          </cell>
          <cell r="H1399">
            <v>0</v>
          </cell>
          <cell r="I1399">
            <v>0</v>
          </cell>
          <cell r="J1399">
            <v>0</v>
          </cell>
        </row>
        <row r="1400">
          <cell r="A1400">
            <v>0</v>
          </cell>
          <cell r="B1400">
            <v>0</v>
          </cell>
          <cell r="C1400">
            <v>0</v>
          </cell>
          <cell r="D1400">
            <v>0</v>
          </cell>
          <cell r="E1400" t="str">
            <v>ANÁLISIS DE PRECIOS UNITARIOS      A.P.U.</v>
          </cell>
          <cell r="F1400">
            <v>0</v>
          </cell>
          <cell r="G1400">
            <v>0</v>
          </cell>
          <cell r="H1400">
            <v>0</v>
          </cell>
          <cell r="I1400">
            <v>0</v>
          </cell>
          <cell r="J1400">
            <v>0</v>
          </cell>
        </row>
        <row r="1401">
          <cell r="A1401">
            <v>0</v>
          </cell>
          <cell r="B1401">
            <v>0</v>
          </cell>
          <cell r="C1401">
            <v>0</v>
          </cell>
          <cell r="D1401">
            <v>0</v>
          </cell>
          <cell r="E1401">
            <v>0</v>
          </cell>
          <cell r="F1401">
            <v>0</v>
          </cell>
          <cell r="G1401">
            <v>0</v>
          </cell>
          <cell r="H1401">
            <v>0</v>
          </cell>
          <cell r="I1401">
            <v>0</v>
          </cell>
          <cell r="J1401">
            <v>0</v>
          </cell>
        </row>
        <row r="1402">
          <cell r="A1402">
            <v>0</v>
          </cell>
          <cell r="B1402">
            <v>0</v>
          </cell>
          <cell r="C1402">
            <v>0</v>
          </cell>
          <cell r="D1402">
            <v>0</v>
          </cell>
          <cell r="E1402">
            <v>0</v>
          </cell>
          <cell r="F1402">
            <v>0</v>
          </cell>
          <cell r="G1402">
            <v>0</v>
          </cell>
          <cell r="H1402">
            <v>0</v>
          </cell>
          <cell r="I1402">
            <v>0</v>
          </cell>
          <cell r="J1402">
            <v>0</v>
          </cell>
        </row>
        <row r="1403">
          <cell r="A1403">
            <v>0</v>
          </cell>
          <cell r="B1403">
            <v>0</v>
          </cell>
          <cell r="C1403">
            <v>0</v>
          </cell>
          <cell r="D1403" t="str">
            <v>CAPITULO</v>
          </cell>
          <cell r="E1403" t="str">
            <v>ITEM</v>
          </cell>
          <cell r="F1403" t="str">
            <v>DESCRIPCION</v>
          </cell>
          <cell r="G1403">
            <v>0</v>
          </cell>
          <cell r="H1403">
            <v>0</v>
          </cell>
          <cell r="I1403">
            <v>0</v>
          </cell>
          <cell r="J1403" t="str">
            <v>UNIDAD</v>
          </cell>
        </row>
        <row r="1404">
          <cell r="B1404" t="str">
            <v>Partida</v>
          </cell>
          <cell r="C1404">
            <v>0</v>
          </cell>
          <cell r="D1404" t="str">
            <v>2.2</v>
          </cell>
          <cell r="E1404" t="str">
            <v>2.2.2</v>
          </cell>
          <cell r="F1404" t="str">
            <v>SUMINISTRO E INSTALACION DE PINTURA TIPO 2 A TRES MANOS</v>
          </cell>
          <cell r="G1404">
            <v>0</v>
          </cell>
          <cell r="H1404">
            <v>0</v>
          </cell>
          <cell r="I1404">
            <v>0</v>
          </cell>
          <cell r="J1404" t="str">
            <v>M2</v>
          </cell>
        </row>
        <row r="1405">
          <cell r="A1405">
            <v>0</v>
          </cell>
          <cell r="B1405">
            <v>0</v>
          </cell>
          <cell r="C1405">
            <v>0</v>
          </cell>
          <cell r="D1405" t="str">
            <v>MAQUINARIA, HERRAMIENTA Y EQUIPO PUESTO EN OBRA</v>
          </cell>
          <cell r="E1405">
            <v>0</v>
          </cell>
          <cell r="F1405">
            <v>0</v>
          </cell>
          <cell r="G1405">
            <v>0</v>
          </cell>
          <cell r="H1405">
            <v>0</v>
          </cell>
          <cell r="I1405">
            <v>0</v>
          </cell>
          <cell r="J1405">
            <v>0</v>
          </cell>
        </row>
        <row r="1406">
          <cell r="A1406">
            <v>0</v>
          </cell>
          <cell r="B1406">
            <v>0</v>
          </cell>
          <cell r="C1406">
            <v>0</v>
          </cell>
          <cell r="D1406" t="str">
            <v>DESCRIPCION</v>
          </cell>
          <cell r="E1406">
            <v>0</v>
          </cell>
          <cell r="F1406" t="str">
            <v>UND</v>
          </cell>
          <cell r="G1406" t="str">
            <v>Vr. Unitario</v>
          </cell>
          <cell r="H1406" t="str">
            <v>Redndim.</v>
          </cell>
          <cell r="I1406" t="str">
            <v>Vr Total</v>
          </cell>
          <cell r="J1406">
            <v>0</v>
          </cell>
        </row>
        <row r="1407">
          <cell r="A1407" t="str">
            <v xml:space="preserve">HM           </v>
          </cell>
          <cell r="B1407" t="str">
            <v>Maquinaria</v>
          </cell>
          <cell r="C1407">
            <v>0</v>
          </cell>
          <cell r="D1407" t="str">
            <v>HERRAMIENTA MENOR</v>
          </cell>
          <cell r="E1407">
            <v>0</v>
          </cell>
          <cell r="F1407" t="str">
            <v>UND</v>
          </cell>
          <cell r="G1407">
            <v>1300</v>
          </cell>
          <cell r="H1407">
            <v>0.1</v>
          </cell>
          <cell r="I1407">
            <v>130</v>
          </cell>
          <cell r="J1407">
            <v>0</v>
          </cell>
        </row>
        <row r="1408">
          <cell r="A1408" t="str">
            <v xml:space="preserve">ANDAMIO      </v>
          </cell>
          <cell r="B1408" t="str">
            <v>Maquinaria</v>
          </cell>
          <cell r="C1408">
            <v>0</v>
          </cell>
          <cell r="D1408" t="str">
            <v>ANDAMIO INCLUYE TABLON</v>
          </cell>
          <cell r="E1408">
            <v>0</v>
          </cell>
          <cell r="F1408" t="str">
            <v>DIA</v>
          </cell>
          <cell r="G1408">
            <v>3000</v>
          </cell>
          <cell r="H1408">
            <v>0.1</v>
          </cell>
          <cell r="I1408">
            <v>300</v>
          </cell>
          <cell r="J1408">
            <v>0</v>
          </cell>
        </row>
        <row r="1409">
          <cell r="A1409">
            <v>0</v>
          </cell>
          <cell r="B1409">
            <v>0</v>
          </cell>
          <cell r="C1409">
            <v>0</v>
          </cell>
          <cell r="D1409">
            <v>0</v>
          </cell>
          <cell r="E1409">
            <v>0</v>
          </cell>
          <cell r="F1409">
            <v>0</v>
          </cell>
          <cell r="G1409">
            <v>0</v>
          </cell>
          <cell r="H1409">
            <v>0</v>
          </cell>
          <cell r="I1409">
            <v>0</v>
          </cell>
          <cell r="J1409">
            <v>0</v>
          </cell>
        </row>
        <row r="1410">
          <cell r="A1410">
            <v>0</v>
          </cell>
          <cell r="B1410">
            <v>0</v>
          </cell>
          <cell r="C1410">
            <v>0</v>
          </cell>
          <cell r="D1410">
            <v>0</v>
          </cell>
          <cell r="E1410">
            <v>0</v>
          </cell>
          <cell r="F1410">
            <v>0</v>
          </cell>
          <cell r="G1410">
            <v>0</v>
          </cell>
          <cell r="H1410">
            <v>0</v>
          </cell>
          <cell r="I1410">
            <v>0</v>
          </cell>
          <cell r="J1410">
            <v>0</v>
          </cell>
        </row>
        <row r="1411">
          <cell r="A1411">
            <v>0</v>
          </cell>
          <cell r="B1411">
            <v>0</v>
          </cell>
          <cell r="C1411">
            <v>0</v>
          </cell>
          <cell r="D1411" t="str">
            <v>SUBTOTAL</v>
          </cell>
          <cell r="E1411">
            <v>0</v>
          </cell>
          <cell r="F1411">
            <v>0</v>
          </cell>
          <cell r="G1411">
            <v>0</v>
          </cell>
          <cell r="H1411">
            <v>0</v>
          </cell>
          <cell r="I1411">
            <v>0</v>
          </cell>
          <cell r="J1411">
            <v>430</v>
          </cell>
        </row>
        <row r="1412">
          <cell r="A1412">
            <v>0</v>
          </cell>
          <cell r="B1412">
            <v>0</v>
          </cell>
          <cell r="C1412">
            <v>0</v>
          </cell>
          <cell r="D1412" t="str">
            <v>MATERIALES</v>
          </cell>
          <cell r="E1412">
            <v>0</v>
          </cell>
          <cell r="F1412">
            <v>0</v>
          </cell>
          <cell r="G1412">
            <v>0</v>
          </cell>
          <cell r="H1412">
            <v>0</v>
          </cell>
          <cell r="I1412">
            <v>0</v>
          </cell>
          <cell r="J1412">
            <v>0</v>
          </cell>
        </row>
        <row r="1413">
          <cell r="A1413">
            <v>0</v>
          </cell>
          <cell r="B1413">
            <v>0</v>
          </cell>
          <cell r="C1413">
            <v>0</v>
          </cell>
          <cell r="D1413" t="str">
            <v>DESCRIPCION</v>
          </cell>
          <cell r="E1413">
            <v>0</v>
          </cell>
          <cell r="F1413" t="str">
            <v>UND</v>
          </cell>
          <cell r="G1413" t="str">
            <v>Vr. Unitario</v>
          </cell>
          <cell r="H1413" t="str">
            <v>Redndim.</v>
          </cell>
          <cell r="I1413" t="str">
            <v>Vr Total</v>
          </cell>
          <cell r="J1413">
            <v>0</v>
          </cell>
        </row>
        <row r="1414">
          <cell r="A1414" t="str">
            <v>CINTAENMASCAR</v>
          </cell>
          <cell r="B1414" t="str">
            <v>Material</v>
          </cell>
          <cell r="C1414">
            <v>0</v>
          </cell>
          <cell r="D1414" t="str">
            <v>CINTA DE ENMASCARAR</v>
          </cell>
          <cell r="E1414">
            <v>0</v>
          </cell>
          <cell r="F1414" t="str">
            <v>ROLL</v>
          </cell>
          <cell r="G1414">
            <v>3500</v>
          </cell>
          <cell r="H1414">
            <v>0.01</v>
          </cell>
          <cell r="I1414">
            <v>35</v>
          </cell>
          <cell r="J1414">
            <v>0</v>
          </cell>
        </row>
        <row r="1415">
          <cell r="A1415" t="str">
            <v xml:space="preserve">RODILLO7     </v>
          </cell>
          <cell r="B1415" t="str">
            <v>Material</v>
          </cell>
          <cell r="C1415">
            <v>0</v>
          </cell>
          <cell r="D1415" t="str">
            <v>RODILLO DE FELPA 7"</v>
          </cell>
          <cell r="E1415">
            <v>0</v>
          </cell>
          <cell r="F1415" t="str">
            <v>UND</v>
          </cell>
          <cell r="G1415">
            <v>8000</v>
          </cell>
          <cell r="H1415">
            <v>0.02</v>
          </cell>
          <cell r="I1415">
            <v>160</v>
          </cell>
          <cell r="J1415">
            <v>0</v>
          </cell>
        </row>
        <row r="1416">
          <cell r="A1416" t="str">
            <v xml:space="preserve">BROCHA2      </v>
          </cell>
          <cell r="B1416" t="str">
            <v>Material</v>
          </cell>
          <cell r="C1416">
            <v>0</v>
          </cell>
          <cell r="D1416" t="str">
            <v>BROCHA DE 2"</v>
          </cell>
          <cell r="E1416">
            <v>0</v>
          </cell>
          <cell r="F1416" t="str">
            <v>UND</v>
          </cell>
          <cell r="G1416">
            <v>5500</v>
          </cell>
          <cell r="H1416">
            <v>0.01</v>
          </cell>
          <cell r="I1416">
            <v>55</v>
          </cell>
          <cell r="J1416">
            <v>0</v>
          </cell>
        </row>
        <row r="1417">
          <cell r="A1417" t="str">
            <v xml:space="preserve">MASILLA      </v>
          </cell>
          <cell r="B1417" t="str">
            <v>Material</v>
          </cell>
          <cell r="C1417">
            <v>0</v>
          </cell>
          <cell r="D1417" t="str">
            <v>MASILLA</v>
          </cell>
          <cell r="E1417">
            <v>0</v>
          </cell>
          <cell r="F1417" t="str">
            <v>CUÑ</v>
          </cell>
          <cell r="G1417">
            <v>45000</v>
          </cell>
          <cell r="H1417">
            <v>0.01</v>
          </cell>
          <cell r="I1417">
            <v>450</v>
          </cell>
          <cell r="J1417">
            <v>0</v>
          </cell>
        </row>
        <row r="1418">
          <cell r="A1418" t="str">
            <v>PINTURAT2</v>
          </cell>
          <cell r="B1418" t="str">
            <v>Material</v>
          </cell>
          <cell r="C1418">
            <v>0</v>
          </cell>
          <cell r="D1418" t="str">
            <v>PINTURA TIPO 2</v>
          </cell>
          <cell r="E1418">
            <v>0</v>
          </cell>
          <cell r="F1418" t="str">
            <v>GLN</v>
          </cell>
          <cell r="G1418">
            <v>36000</v>
          </cell>
          <cell r="H1418">
            <v>5.1999999999999998E-2</v>
          </cell>
          <cell r="I1418">
            <v>1872</v>
          </cell>
          <cell r="J1418">
            <v>0</v>
          </cell>
        </row>
        <row r="1419">
          <cell r="A1419">
            <v>0</v>
          </cell>
          <cell r="B1419">
            <v>0</v>
          </cell>
          <cell r="C1419">
            <v>0</v>
          </cell>
          <cell r="D1419" t="str">
            <v>SUBTOTAL</v>
          </cell>
          <cell r="E1419">
            <v>0</v>
          </cell>
          <cell r="F1419">
            <v>0</v>
          </cell>
          <cell r="G1419">
            <v>0</v>
          </cell>
          <cell r="H1419">
            <v>0</v>
          </cell>
          <cell r="I1419">
            <v>0</v>
          </cell>
          <cell r="J1419">
            <v>2572</v>
          </cell>
        </row>
        <row r="1420">
          <cell r="A1420">
            <v>0</v>
          </cell>
          <cell r="B1420">
            <v>0</v>
          </cell>
          <cell r="C1420">
            <v>0</v>
          </cell>
          <cell r="D1420" t="str">
            <v>MANO DE OBRA</v>
          </cell>
          <cell r="E1420">
            <v>0</v>
          </cell>
          <cell r="F1420">
            <v>0</v>
          </cell>
          <cell r="G1420">
            <v>0</v>
          </cell>
          <cell r="H1420">
            <v>0</v>
          </cell>
          <cell r="I1420">
            <v>0</v>
          </cell>
          <cell r="J1420">
            <v>0</v>
          </cell>
        </row>
        <row r="1421">
          <cell r="A1421">
            <v>0</v>
          </cell>
          <cell r="B1421">
            <v>0</v>
          </cell>
          <cell r="C1421">
            <v>0</v>
          </cell>
          <cell r="D1421" t="str">
            <v>DESCRIPCION</v>
          </cell>
          <cell r="E1421">
            <v>0</v>
          </cell>
          <cell r="F1421" t="str">
            <v>UND</v>
          </cell>
          <cell r="G1421" t="str">
            <v>Vr. Unitario</v>
          </cell>
          <cell r="H1421" t="str">
            <v>Redndim.</v>
          </cell>
          <cell r="I1421" t="str">
            <v>Vr Total</v>
          </cell>
          <cell r="J1421">
            <v>0</v>
          </cell>
        </row>
        <row r="1422">
          <cell r="A1422" t="str">
            <v xml:space="preserve">1OF1AY       </v>
          </cell>
          <cell r="B1422" t="str">
            <v>Mano de obra</v>
          </cell>
          <cell r="C1422">
            <v>0</v>
          </cell>
          <cell r="D1422" t="str">
            <v>MANO DE OBRA ALBAÑILERIA (1 OFICIAL - 1 AYUDANTE)</v>
          </cell>
          <cell r="E1422">
            <v>0</v>
          </cell>
          <cell r="F1422" t="str">
            <v>HR</v>
          </cell>
          <cell r="G1422">
            <v>16784</v>
          </cell>
          <cell r="H1422">
            <v>0.45</v>
          </cell>
          <cell r="I1422">
            <v>7553</v>
          </cell>
          <cell r="J1422">
            <v>0</v>
          </cell>
        </row>
        <row r="1423">
          <cell r="A1423">
            <v>0</v>
          </cell>
          <cell r="B1423">
            <v>0</v>
          </cell>
          <cell r="C1423">
            <v>0</v>
          </cell>
          <cell r="D1423">
            <v>0</v>
          </cell>
          <cell r="E1423">
            <v>0</v>
          </cell>
          <cell r="F1423">
            <v>0</v>
          </cell>
          <cell r="G1423">
            <v>0</v>
          </cell>
          <cell r="H1423">
            <v>0</v>
          </cell>
          <cell r="I1423">
            <v>0</v>
          </cell>
          <cell r="J1423">
            <v>0</v>
          </cell>
        </row>
        <row r="1424">
          <cell r="A1424">
            <v>0</v>
          </cell>
          <cell r="B1424">
            <v>0</v>
          </cell>
          <cell r="C1424">
            <v>0</v>
          </cell>
          <cell r="D1424">
            <v>0</v>
          </cell>
          <cell r="E1424">
            <v>0</v>
          </cell>
          <cell r="F1424">
            <v>0</v>
          </cell>
          <cell r="G1424">
            <v>0</v>
          </cell>
          <cell r="H1424">
            <v>0</v>
          </cell>
          <cell r="I1424">
            <v>0</v>
          </cell>
          <cell r="J1424">
            <v>0</v>
          </cell>
        </row>
        <row r="1425">
          <cell r="A1425">
            <v>0</v>
          </cell>
          <cell r="B1425">
            <v>0</v>
          </cell>
          <cell r="C1425">
            <v>0</v>
          </cell>
          <cell r="D1425">
            <v>0</v>
          </cell>
          <cell r="E1425">
            <v>0</v>
          </cell>
          <cell r="F1425">
            <v>0</v>
          </cell>
          <cell r="G1425">
            <v>0</v>
          </cell>
          <cell r="H1425">
            <v>0</v>
          </cell>
          <cell r="I1425">
            <v>0</v>
          </cell>
          <cell r="J1425">
            <v>0</v>
          </cell>
        </row>
        <row r="1426">
          <cell r="A1426">
            <v>0</v>
          </cell>
          <cell r="B1426">
            <v>0</v>
          </cell>
          <cell r="C1426">
            <v>0</v>
          </cell>
          <cell r="D1426" t="str">
            <v>SUBTOTAL</v>
          </cell>
          <cell r="E1426">
            <v>0</v>
          </cell>
          <cell r="F1426">
            <v>0</v>
          </cell>
          <cell r="G1426">
            <v>0</v>
          </cell>
          <cell r="H1426">
            <v>0</v>
          </cell>
          <cell r="I1426">
            <v>0</v>
          </cell>
          <cell r="J1426">
            <v>7553</v>
          </cell>
        </row>
        <row r="1427">
          <cell r="A1427">
            <v>0</v>
          </cell>
          <cell r="B1427">
            <v>0</v>
          </cell>
          <cell r="C1427">
            <v>0</v>
          </cell>
          <cell r="D1427" t="str">
            <v>TRANSPORTE</v>
          </cell>
          <cell r="E1427">
            <v>0</v>
          </cell>
          <cell r="F1427">
            <v>0</v>
          </cell>
          <cell r="G1427">
            <v>0</v>
          </cell>
          <cell r="H1427">
            <v>0</v>
          </cell>
          <cell r="I1427">
            <v>0</v>
          </cell>
          <cell r="J1427">
            <v>0</v>
          </cell>
        </row>
        <row r="1428">
          <cell r="A1428">
            <v>0</v>
          </cell>
          <cell r="B1428">
            <v>0</v>
          </cell>
          <cell r="C1428">
            <v>0</v>
          </cell>
          <cell r="D1428" t="str">
            <v>DESCRIPCION</v>
          </cell>
          <cell r="E1428">
            <v>0</v>
          </cell>
          <cell r="F1428" t="str">
            <v>UND</v>
          </cell>
          <cell r="G1428" t="str">
            <v>Vr. Unitario</v>
          </cell>
          <cell r="H1428" t="str">
            <v>Redndim.</v>
          </cell>
          <cell r="I1428" t="str">
            <v>Vr Total</v>
          </cell>
          <cell r="J1428">
            <v>0</v>
          </cell>
        </row>
        <row r="1429">
          <cell r="A1429">
            <v>0</v>
          </cell>
          <cell r="B1429">
            <v>0</v>
          </cell>
          <cell r="C1429">
            <v>0</v>
          </cell>
          <cell r="D1429">
            <v>0</v>
          </cell>
          <cell r="E1429">
            <v>0</v>
          </cell>
          <cell r="F1429">
            <v>0</v>
          </cell>
          <cell r="G1429">
            <v>0</v>
          </cell>
          <cell r="H1429">
            <v>0</v>
          </cell>
          <cell r="I1429">
            <v>0</v>
          </cell>
          <cell r="J1429">
            <v>0</v>
          </cell>
        </row>
        <row r="1430">
          <cell r="A1430">
            <v>0</v>
          </cell>
          <cell r="B1430">
            <v>0</v>
          </cell>
          <cell r="C1430">
            <v>0</v>
          </cell>
          <cell r="D1430">
            <v>0</v>
          </cell>
          <cell r="E1430">
            <v>0</v>
          </cell>
          <cell r="F1430">
            <v>0</v>
          </cell>
          <cell r="G1430">
            <v>0</v>
          </cell>
          <cell r="H1430">
            <v>0</v>
          </cell>
          <cell r="I1430">
            <v>0</v>
          </cell>
          <cell r="J1430">
            <v>0</v>
          </cell>
        </row>
        <row r="1431">
          <cell r="A1431">
            <v>0</v>
          </cell>
          <cell r="B1431">
            <v>0</v>
          </cell>
          <cell r="C1431">
            <v>0</v>
          </cell>
          <cell r="D1431">
            <v>0</v>
          </cell>
          <cell r="E1431">
            <v>0</v>
          </cell>
          <cell r="F1431">
            <v>0</v>
          </cell>
          <cell r="G1431">
            <v>0</v>
          </cell>
          <cell r="H1431">
            <v>0</v>
          </cell>
          <cell r="I1431">
            <v>0</v>
          </cell>
          <cell r="J1431">
            <v>0</v>
          </cell>
        </row>
        <row r="1432">
          <cell r="A1432">
            <v>0</v>
          </cell>
          <cell r="B1432">
            <v>0</v>
          </cell>
          <cell r="C1432">
            <v>0</v>
          </cell>
          <cell r="D1432">
            <v>0</v>
          </cell>
          <cell r="E1432">
            <v>0</v>
          </cell>
          <cell r="F1432">
            <v>0</v>
          </cell>
          <cell r="G1432">
            <v>0</v>
          </cell>
          <cell r="H1432">
            <v>0</v>
          </cell>
          <cell r="I1432">
            <v>0</v>
          </cell>
          <cell r="J1432">
            <v>0</v>
          </cell>
        </row>
        <row r="1433">
          <cell r="A1433">
            <v>0</v>
          </cell>
          <cell r="B1433">
            <v>0</v>
          </cell>
          <cell r="C1433">
            <v>0</v>
          </cell>
          <cell r="D1433" t="str">
            <v>SUBTOTAL</v>
          </cell>
          <cell r="E1433">
            <v>0</v>
          </cell>
          <cell r="F1433">
            <v>0</v>
          </cell>
          <cell r="G1433">
            <v>0</v>
          </cell>
          <cell r="H1433">
            <v>0</v>
          </cell>
          <cell r="I1433">
            <v>0</v>
          </cell>
          <cell r="J1433">
            <v>0</v>
          </cell>
        </row>
        <row r="1434">
          <cell r="A1434">
            <v>0</v>
          </cell>
          <cell r="B1434">
            <v>0</v>
          </cell>
          <cell r="C1434">
            <v>0</v>
          </cell>
          <cell r="D1434">
            <v>0</v>
          </cell>
          <cell r="E1434">
            <v>0</v>
          </cell>
          <cell r="F1434">
            <v>0</v>
          </cell>
          <cell r="G1434">
            <v>0</v>
          </cell>
          <cell r="H1434">
            <v>0</v>
          </cell>
          <cell r="I1434">
            <v>0</v>
          </cell>
          <cell r="J1434">
            <v>0</v>
          </cell>
        </row>
        <row r="1435">
          <cell r="A1435" t="str">
            <v>2.2.3</v>
          </cell>
          <cell r="B1435">
            <v>0</v>
          </cell>
          <cell r="C1435">
            <v>0</v>
          </cell>
          <cell r="D1435" t="str">
            <v>TOTAL COSTO UNITARIO</v>
          </cell>
          <cell r="E1435">
            <v>0</v>
          </cell>
          <cell r="F1435">
            <v>0</v>
          </cell>
          <cell r="G1435">
            <v>0</v>
          </cell>
          <cell r="H1435">
            <v>0</v>
          </cell>
          <cell r="I1435">
            <v>0</v>
          </cell>
          <cell r="J1435">
            <v>10555</v>
          </cell>
        </row>
        <row r="1436">
          <cell r="A1436">
            <v>0</v>
          </cell>
          <cell r="B1436">
            <v>0</v>
          </cell>
          <cell r="C1436">
            <v>0</v>
          </cell>
          <cell r="E1436">
            <v>0</v>
          </cell>
          <cell r="F1436">
            <v>0</v>
          </cell>
          <cell r="H1436">
            <v>0</v>
          </cell>
          <cell r="I1436">
            <v>0</v>
          </cell>
        </row>
        <row r="1437">
          <cell r="A1437">
            <v>0</v>
          </cell>
          <cell r="B1437">
            <v>0</v>
          </cell>
          <cell r="C1437">
            <v>0</v>
          </cell>
          <cell r="D1437">
            <v>0</v>
          </cell>
          <cell r="E1437">
            <v>0</v>
          </cell>
          <cell r="F1437">
            <v>0</v>
          </cell>
          <cell r="G1437">
            <v>0</v>
          </cell>
          <cell r="H1437">
            <v>0</v>
          </cell>
          <cell r="I1437">
            <v>0</v>
          </cell>
        </row>
        <row r="1438">
          <cell r="A1438">
            <v>0</v>
          </cell>
          <cell r="B1438">
            <v>0</v>
          </cell>
          <cell r="C1438">
            <v>0</v>
          </cell>
          <cell r="D1438">
            <v>0</v>
          </cell>
          <cell r="E1438" t="str">
            <v>ADECUACION DE LAS INSTALACIONES DE LA INSTITUCION EDUCATIVA JESUS MARIA AGUIRRE CHARRY 
DEL MUNICIPIO DE AIPE, HUILA</v>
          </cell>
          <cell r="F1438">
            <v>0</v>
          </cell>
          <cell r="G1438">
            <v>0</v>
          </cell>
          <cell r="H1438">
            <v>0</v>
          </cell>
          <cell r="I1438">
            <v>0</v>
          </cell>
          <cell r="J1438">
            <v>0</v>
          </cell>
        </row>
        <row r="1439">
          <cell r="A1439">
            <v>0</v>
          </cell>
          <cell r="B1439">
            <v>0</v>
          </cell>
          <cell r="C1439">
            <v>0</v>
          </cell>
          <cell r="D1439">
            <v>0</v>
          </cell>
          <cell r="E1439" t="str">
            <v>ANÁLISIS DE PRECIOS UNITARIOS      A.P.U.</v>
          </cell>
          <cell r="F1439">
            <v>0</v>
          </cell>
          <cell r="G1439">
            <v>0</v>
          </cell>
          <cell r="H1439">
            <v>0</v>
          </cell>
          <cell r="I1439">
            <v>0</v>
          </cell>
          <cell r="J1439">
            <v>0</v>
          </cell>
        </row>
        <row r="1440">
          <cell r="A1440">
            <v>0</v>
          </cell>
          <cell r="B1440">
            <v>0</v>
          </cell>
          <cell r="C1440">
            <v>0</v>
          </cell>
          <cell r="D1440">
            <v>0</v>
          </cell>
          <cell r="E1440">
            <v>0</v>
          </cell>
          <cell r="F1440">
            <v>0</v>
          </cell>
          <cell r="G1440">
            <v>0</v>
          </cell>
          <cell r="H1440">
            <v>0</v>
          </cell>
          <cell r="I1440">
            <v>0</v>
          </cell>
          <cell r="J1440">
            <v>0</v>
          </cell>
        </row>
        <row r="1441">
          <cell r="A1441">
            <v>0</v>
          </cell>
          <cell r="B1441">
            <v>0</v>
          </cell>
          <cell r="C1441">
            <v>0</v>
          </cell>
          <cell r="D1441">
            <v>0</v>
          </cell>
          <cell r="E1441">
            <v>0</v>
          </cell>
          <cell r="F1441">
            <v>0</v>
          </cell>
          <cell r="G1441">
            <v>0</v>
          </cell>
          <cell r="H1441">
            <v>0</v>
          </cell>
          <cell r="I1441">
            <v>0</v>
          </cell>
          <cell r="J1441">
            <v>0</v>
          </cell>
        </row>
        <row r="1442">
          <cell r="A1442">
            <v>0</v>
          </cell>
          <cell r="B1442">
            <v>0</v>
          </cell>
          <cell r="C1442">
            <v>0</v>
          </cell>
          <cell r="D1442" t="str">
            <v>CAPITULO</v>
          </cell>
          <cell r="E1442" t="str">
            <v>ITEM</v>
          </cell>
          <cell r="F1442" t="str">
            <v>DESCRIPCION</v>
          </cell>
          <cell r="G1442">
            <v>0</v>
          </cell>
          <cell r="H1442">
            <v>0</v>
          </cell>
          <cell r="I1442">
            <v>0</v>
          </cell>
          <cell r="J1442" t="str">
            <v>UNIDAD</v>
          </cell>
        </row>
        <row r="1443">
          <cell r="B1443" t="str">
            <v>Partida</v>
          </cell>
          <cell r="C1443">
            <v>0</v>
          </cell>
          <cell r="D1443" t="str">
            <v>2.3</v>
          </cell>
          <cell r="E1443" t="str">
            <v>2.3.1</v>
          </cell>
          <cell r="F1443" t="str">
            <v>SUMINISTRO E INSTALACION DE CELOSCREEN PASO 150 INCLUYE ESTRUCTURA SOPORTE</v>
          </cell>
          <cell r="G1443">
            <v>0</v>
          </cell>
          <cell r="H1443">
            <v>0</v>
          </cell>
          <cell r="I1443">
            <v>0</v>
          </cell>
          <cell r="J1443" t="str">
            <v>M2</v>
          </cell>
        </row>
        <row r="1444">
          <cell r="A1444">
            <v>0</v>
          </cell>
          <cell r="B1444">
            <v>0</v>
          </cell>
          <cell r="C1444">
            <v>0</v>
          </cell>
          <cell r="D1444" t="str">
            <v>MAQUINARIA, HERRAMIENTA Y EQUIPO PUESTO EN OBRA</v>
          </cell>
          <cell r="E1444">
            <v>0</v>
          </cell>
          <cell r="F1444">
            <v>0</v>
          </cell>
          <cell r="G1444">
            <v>0</v>
          </cell>
          <cell r="H1444">
            <v>0</v>
          </cell>
          <cell r="I1444">
            <v>0</v>
          </cell>
          <cell r="J1444">
            <v>0</v>
          </cell>
        </row>
        <row r="1445">
          <cell r="A1445">
            <v>0</v>
          </cell>
          <cell r="B1445">
            <v>0</v>
          </cell>
          <cell r="C1445">
            <v>0</v>
          </cell>
          <cell r="D1445" t="str">
            <v>DESCRIPCION</v>
          </cell>
          <cell r="E1445">
            <v>0</v>
          </cell>
          <cell r="F1445" t="str">
            <v>UND</v>
          </cell>
          <cell r="G1445" t="str">
            <v>Vr. Unitario</v>
          </cell>
          <cell r="H1445" t="str">
            <v>Redndim.</v>
          </cell>
          <cell r="I1445" t="str">
            <v>Vr Total</v>
          </cell>
          <cell r="J1445">
            <v>0</v>
          </cell>
        </row>
        <row r="1446">
          <cell r="A1446" t="str">
            <v xml:space="preserve">EQSOLDADURA  </v>
          </cell>
          <cell r="B1446" t="str">
            <v>Maquinaria</v>
          </cell>
          <cell r="C1446">
            <v>0</v>
          </cell>
          <cell r="D1446" t="str">
            <v>EQUIPO DE SOLDADURA</v>
          </cell>
          <cell r="E1446">
            <v>0</v>
          </cell>
          <cell r="F1446" t="str">
            <v>DIA</v>
          </cell>
          <cell r="G1446">
            <v>40000</v>
          </cell>
          <cell r="H1446">
            <v>0.3</v>
          </cell>
          <cell r="I1446">
            <v>12000</v>
          </cell>
          <cell r="J1446">
            <v>0</v>
          </cell>
        </row>
        <row r="1447">
          <cell r="A1447" t="str">
            <v xml:space="preserve">PULIDORA     </v>
          </cell>
          <cell r="B1447" t="str">
            <v>Maquinaria</v>
          </cell>
          <cell r="C1447">
            <v>0</v>
          </cell>
          <cell r="D1447" t="str">
            <v>PULIDORA INDUSTRIAL 9"</v>
          </cell>
          <cell r="E1447">
            <v>0</v>
          </cell>
          <cell r="F1447" t="str">
            <v>DIA</v>
          </cell>
          <cell r="G1447">
            <v>15000</v>
          </cell>
          <cell r="H1447">
            <v>0.3</v>
          </cell>
          <cell r="I1447">
            <v>4500</v>
          </cell>
          <cell r="J1447">
            <v>0</v>
          </cell>
        </row>
        <row r="1448">
          <cell r="A1448" t="str">
            <v xml:space="preserve">ANDAMIO      </v>
          </cell>
          <cell r="B1448" t="str">
            <v>Maquinaria</v>
          </cell>
          <cell r="C1448">
            <v>0</v>
          </cell>
          <cell r="D1448" t="str">
            <v>ANDAMIO INCLUYE TABLON</v>
          </cell>
          <cell r="E1448">
            <v>0</v>
          </cell>
          <cell r="F1448" t="str">
            <v>DIA</v>
          </cell>
          <cell r="G1448">
            <v>3000</v>
          </cell>
          <cell r="H1448">
            <v>1</v>
          </cell>
          <cell r="I1448">
            <v>3000</v>
          </cell>
          <cell r="J1448">
            <v>0</v>
          </cell>
        </row>
        <row r="1449">
          <cell r="A1449" t="str">
            <v xml:space="preserve">COMPRESOR    </v>
          </cell>
          <cell r="B1449" t="str">
            <v>Maquinaria</v>
          </cell>
          <cell r="C1449">
            <v>0</v>
          </cell>
          <cell r="D1449" t="str">
            <v>COMPRESOR DE PINTURA</v>
          </cell>
          <cell r="E1449">
            <v>0</v>
          </cell>
          <cell r="F1449" t="str">
            <v>DIA</v>
          </cell>
          <cell r="G1449">
            <v>40000</v>
          </cell>
          <cell r="H1449">
            <v>0.2</v>
          </cell>
          <cell r="I1449">
            <v>8000</v>
          </cell>
          <cell r="J1449">
            <v>0</v>
          </cell>
        </row>
        <row r="1450">
          <cell r="A1450" t="str">
            <v xml:space="preserve">HM           </v>
          </cell>
          <cell r="B1450" t="str">
            <v>Maquinaria</v>
          </cell>
          <cell r="C1450">
            <v>0</v>
          </cell>
          <cell r="D1450" t="str">
            <v>HERRAMIENTA MENOR</v>
          </cell>
          <cell r="E1450">
            <v>0</v>
          </cell>
          <cell r="F1450" t="str">
            <v>UND</v>
          </cell>
          <cell r="G1450">
            <v>1300</v>
          </cell>
          <cell r="H1450">
            <v>2</v>
          </cell>
          <cell r="I1450">
            <v>2600</v>
          </cell>
          <cell r="J1450">
            <v>0</v>
          </cell>
        </row>
        <row r="1451">
          <cell r="A1451">
            <v>0</v>
          </cell>
          <cell r="B1451">
            <v>0</v>
          </cell>
          <cell r="C1451">
            <v>0</v>
          </cell>
          <cell r="D1451" t="str">
            <v>SUBTOTAL</v>
          </cell>
          <cell r="E1451">
            <v>0</v>
          </cell>
          <cell r="F1451">
            <v>0</v>
          </cell>
          <cell r="G1451">
            <v>0</v>
          </cell>
          <cell r="H1451">
            <v>0</v>
          </cell>
          <cell r="I1451">
            <v>0</v>
          </cell>
          <cell r="J1451">
            <v>30100</v>
          </cell>
        </row>
        <row r="1452">
          <cell r="A1452">
            <v>0</v>
          </cell>
          <cell r="B1452">
            <v>0</v>
          </cell>
          <cell r="C1452">
            <v>0</v>
          </cell>
          <cell r="D1452" t="str">
            <v>MATERIALES</v>
          </cell>
          <cell r="E1452">
            <v>0</v>
          </cell>
          <cell r="F1452">
            <v>0</v>
          </cell>
          <cell r="G1452">
            <v>0</v>
          </cell>
          <cell r="H1452">
            <v>0</v>
          </cell>
          <cell r="I1452">
            <v>0</v>
          </cell>
          <cell r="J1452">
            <v>0</v>
          </cell>
        </row>
        <row r="1453">
          <cell r="A1453">
            <v>0</v>
          </cell>
          <cell r="B1453">
            <v>0</v>
          </cell>
          <cell r="C1453">
            <v>0</v>
          </cell>
          <cell r="D1453" t="str">
            <v>DESCRIPCION</v>
          </cell>
          <cell r="E1453">
            <v>0</v>
          </cell>
          <cell r="F1453" t="str">
            <v>UND</v>
          </cell>
          <cell r="G1453" t="str">
            <v>Vr. Unitario</v>
          </cell>
          <cell r="H1453" t="str">
            <v>Redndim.</v>
          </cell>
          <cell r="I1453" t="str">
            <v>Vr Total</v>
          </cell>
          <cell r="J1453">
            <v>0</v>
          </cell>
        </row>
        <row r="1454">
          <cell r="A1454" t="str">
            <v>CELOSCREEN150</v>
          </cell>
          <cell r="B1454" t="str">
            <v>Material</v>
          </cell>
          <cell r="C1454">
            <v>0</v>
          </cell>
          <cell r="D1454" t="str">
            <v>SUMINISTRO E INSTALACION DE CELOSCREEN PASO 150</v>
          </cell>
          <cell r="E1454">
            <v>0</v>
          </cell>
          <cell r="F1454" t="str">
            <v>M2</v>
          </cell>
          <cell r="G1454">
            <v>340000</v>
          </cell>
          <cell r="H1454">
            <v>1.05</v>
          </cell>
          <cell r="I1454">
            <v>357000</v>
          </cell>
          <cell r="J1454">
            <v>0</v>
          </cell>
        </row>
        <row r="1455">
          <cell r="A1455" t="str">
            <v>PERFIL4X8CAL1</v>
          </cell>
          <cell r="B1455" t="str">
            <v>Material</v>
          </cell>
          <cell r="C1455">
            <v>0</v>
          </cell>
          <cell r="D1455" t="str">
            <v>PERFIL 4X8 CAL 18 X 6M</v>
          </cell>
          <cell r="E1455">
            <v>0</v>
          </cell>
          <cell r="F1455" t="str">
            <v>UN</v>
          </cell>
          <cell r="G1455">
            <v>45000</v>
          </cell>
          <cell r="H1455">
            <v>0.6</v>
          </cell>
          <cell r="I1455">
            <v>27000</v>
          </cell>
          <cell r="J1455">
            <v>0</v>
          </cell>
        </row>
        <row r="1456">
          <cell r="A1456" t="str">
            <v>SOLDADURA6013</v>
          </cell>
          <cell r="B1456" t="str">
            <v>Material</v>
          </cell>
          <cell r="C1456">
            <v>0</v>
          </cell>
          <cell r="D1456" t="str">
            <v>SOLDADURA 6013X 1/8</v>
          </cell>
          <cell r="E1456">
            <v>0</v>
          </cell>
          <cell r="F1456" t="str">
            <v>KG</v>
          </cell>
          <cell r="G1456">
            <v>9000</v>
          </cell>
          <cell r="H1456">
            <v>0.5</v>
          </cell>
          <cell r="I1456">
            <v>4500</v>
          </cell>
          <cell r="J1456">
            <v>0</v>
          </cell>
        </row>
        <row r="1457">
          <cell r="A1457" t="str">
            <v>ANTICORROSIVO</v>
          </cell>
          <cell r="B1457" t="str">
            <v>Material</v>
          </cell>
          <cell r="C1457">
            <v>0</v>
          </cell>
          <cell r="D1457" t="str">
            <v>ANTICORROSIVO</v>
          </cell>
          <cell r="E1457">
            <v>0</v>
          </cell>
          <cell r="F1457" t="str">
            <v>GLN</v>
          </cell>
          <cell r="G1457">
            <v>36300</v>
          </cell>
          <cell r="H1457">
            <v>0.1</v>
          </cell>
          <cell r="I1457">
            <v>3630</v>
          </cell>
          <cell r="J1457">
            <v>0</v>
          </cell>
        </row>
        <row r="1458">
          <cell r="A1458" t="str">
            <v xml:space="preserve">THINER       </v>
          </cell>
          <cell r="B1458" t="str">
            <v>Material</v>
          </cell>
          <cell r="C1458">
            <v>0</v>
          </cell>
          <cell r="D1458" t="str">
            <v>THINNER</v>
          </cell>
          <cell r="E1458">
            <v>0</v>
          </cell>
          <cell r="F1458" t="str">
            <v>GLN</v>
          </cell>
          <cell r="G1458">
            <v>15000</v>
          </cell>
          <cell r="H1458">
            <v>0.1</v>
          </cell>
          <cell r="I1458">
            <v>1500</v>
          </cell>
          <cell r="J1458">
            <v>0</v>
          </cell>
        </row>
        <row r="1459">
          <cell r="A1459" t="str">
            <v xml:space="preserve">ESMALTEEXT   </v>
          </cell>
          <cell r="B1459" t="str">
            <v>Material</v>
          </cell>
          <cell r="C1459">
            <v>0</v>
          </cell>
          <cell r="D1459" t="str">
            <v>ESMALTE PARA EXTERIORES</v>
          </cell>
          <cell r="E1459">
            <v>0</v>
          </cell>
          <cell r="F1459" t="str">
            <v>GLN</v>
          </cell>
          <cell r="G1459">
            <v>70000</v>
          </cell>
          <cell r="H1459">
            <v>0.1</v>
          </cell>
          <cell r="I1459">
            <v>7000</v>
          </cell>
          <cell r="J1459">
            <v>0</v>
          </cell>
        </row>
        <row r="1460">
          <cell r="A1460">
            <v>0</v>
          </cell>
          <cell r="B1460">
            <v>0</v>
          </cell>
          <cell r="C1460">
            <v>0</v>
          </cell>
          <cell r="D1460" t="str">
            <v>SUBTOTAL</v>
          </cell>
          <cell r="E1460">
            <v>0</v>
          </cell>
          <cell r="F1460">
            <v>0</v>
          </cell>
          <cell r="G1460">
            <v>0</v>
          </cell>
          <cell r="H1460">
            <v>0</v>
          </cell>
          <cell r="I1460">
            <v>0</v>
          </cell>
          <cell r="J1460">
            <v>400630</v>
          </cell>
        </row>
        <row r="1461">
          <cell r="A1461">
            <v>0</v>
          </cell>
          <cell r="B1461">
            <v>0</v>
          </cell>
          <cell r="C1461">
            <v>0</v>
          </cell>
          <cell r="D1461" t="str">
            <v>MANO DE OBRA</v>
          </cell>
          <cell r="E1461">
            <v>0</v>
          </cell>
          <cell r="F1461">
            <v>0</v>
          </cell>
          <cell r="G1461">
            <v>0</v>
          </cell>
          <cell r="H1461">
            <v>0</v>
          </cell>
          <cell r="I1461">
            <v>0</v>
          </cell>
          <cell r="J1461">
            <v>0</v>
          </cell>
        </row>
        <row r="1462">
          <cell r="A1462">
            <v>0</v>
          </cell>
          <cell r="B1462">
            <v>0</v>
          </cell>
          <cell r="C1462">
            <v>0</v>
          </cell>
          <cell r="D1462" t="str">
            <v>DESCRIPCION</v>
          </cell>
          <cell r="E1462">
            <v>0</v>
          </cell>
          <cell r="F1462" t="str">
            <v>UND</v>
          </cell>
          <cell r="G1462" t="str">
            <v>Vr. Unitario</v>
          </cell>
          <cell r="H1462" t="str">
            <v>Redndim.</v>
          </cell>
          <cell r="I1462" t="str">
            <v>Vr Total</v>
          </cell>
          <cell r="J1462">
            <v>0</v>
          </cell>
        </row>
        <row r="1463">
          <cell r="A1463" t="str">
            <v>1OF2AYMETALIC</v>
          </cell>
          <cell r="B1463" t="str">
            <v>Mano de obra</v>
          </cell>
          <cell r="C1463">
            <v>0</v>
          </cell>
          <cell r="D1463" t="str">
            <v>MANO DE OBRA CARPINTERIA (1 OFICIAL - 2 AYUDANTES)</v>
          </cell>
          <cell r="E1463">
            <v>0</v>
          </cell>
          <cell r="F1463" t="str">
            <v>HR</v>
          </cell>
          <cell r="G1463">
            <v>25133</v>
          </cell>
          <cell r="H1463">
            <v>2.2000000000000002</v>
          </cell>
          <cell r="I1463">
            <v>55293</v>
          </cell>
          <cell r="J1463">
            <v>0</v>
          </cell>
        </row>
        <row r="1464">
          <cell r="A1464">
            <v>0</v>
          </cell>
          <cell r="B1464">
            <v>0</v>
          </cell>
          <cell r="C1464">
            <v>0</v>
          </cell>
          <cell r="D1464">
            <v>0</v>
          </cell>
          <cell r="E1464">
            <v>0</v>
          </cell>
          <cell r="F1464">
            <v>0</v>
          </cell>
          <cell r="G1464">
            <v>0</v>
          </cell>
          <cell r="H1464">
            <v>0</v>
          </cell>
          <cell r="I1464">
            <v>0</v>
          </cell>
          <cell r="J1464">
            <v>0</v>
          </cell>
        </row>
        <row r="1465">
          <cell r="A1465">
            <v>0</v>
          </cell>
          <cell r="B1465">
            <v>0</v>
          </cell>
          <cell r="C1465">
            <v>0</v>
          </cell>
          <cell r="D1465">
            <v>0</v>
          </cell>
          <cell r="E1465">
            <v>0</v>
          </cell>
          <cell r="F1465">
            <v>0</v>
          </cell>
          <cell r="G1465">
            <v>0</v>
          </cell>
          <cell r="H1465">
            <v>0</v>
          </cell>
          <cell r="I1465">
            <v>0</v>
          </cell>
          <cell r="J1465">
            <v>0</v>
          </cell>
        </row>
        <row r="1466">
          <cell r="A1466">
            <v>0</v>
          </cell>
          <cell r="B1466">
            <v>0</v>
          </cell>
          <cell r="C1466">
            <v>0</v>
          </cell>
          <cell r="D1466">
            <v>0</v>
          </cell>
          <cell r="E1466">
            <v>0</v>
          </cell>
          <cell r="F1466">
            <v>0</v>
          </cell>
          <cell r="G1466">
            <v>0</v>
          </cell>
          <cell r="H1466">
            <v>0</v>
          </cell>
          <cell r="I1466">
            <v>0</v>
          </cell>
          <cell r="J1466">
            <v>0</v>
          </cell>
        </row>
        <row r="1467">
          <cell r="A1467">
            <v>0</v>
          </cell>
          <cell r="B1467">
            <v>0</v>
          </cell>
          <cell r="C1467">
            <v>0</v>
          </cell>
          <cell r="D1467" t="str">
            <v>SUBTOTAL</v>
          </cell>
          <cell r="E1467">
            <v>0</v>
          </cell>
          <cell r="F1467">
            <v>0</v>
          </cell>
          <cell r="G1467">
            <v>0</v>
          </cell>
          <cell r="H1467">
            <v>0</v>
          </cell>
          <cell r="I1467">
            <v>0</v>
          </cell>
          <cell r="J1467">
            <v>55293</v>
          </cell>
        </row>
        <row r="1468">
          <cell r="A1468">
            <v>0</v>
          </cell>
          <cell r="B1468">
            <v>0</v>
          </cell>
          <cell r="C1468">
            <v>0</v>
          </cell>
          <cell r="D1468" t="str">
            <v>TRANSPORTE</v>
          </cell>
          <cell r="E1468">
            <v>0</v>
          </cell>
          <cell r="F1468">
            <v>0</v>
          </cell>
          <cell r="G1468">
            <v>0</v>
          </cell>
          <cell r="H1468">
            <v>0</v>
          </cell>
          <cell r="I1468">
            <v>0</v>
          </cell>
          <cell r="J1468">
            <v>0</v>
          </cell>
        </row>
        <row r="1469">
          <cell r="A1469">
            <v>0</v>
          </cell>
          <cell r="B1469">
            <v>0</v>
          </cell>
          <cell r="C1469">
            <v>0</v>
          </cell>
          <cell r="D1469" t="str">
            <v>DESCRIPCION</v>
          </cell>
          <cell r="E1469">
            <v>0</v>
          </cell>
          <cell r="F1469" t="str">
            <v>UND</v>
          </cell>
          <cell r="G1469" t="str">
            <v>Vr. Unitario</v>
          </cell>
          <cell r="H1469" t="str">
            <v>Redndim.</v>
          </cell>
          <cell r="I1469" t="str">
            <v>Vr Total</v>
          </cell>
          <cell r="J1469">
            <v>0</v>
          </cell>
        </row>
        <row r="1470">
          <cell r="A1470">
            <v>0</v>
          </cell>
          <cell r="B1470">
            <v>0</v>
          </cell>
          <cell r="C1470">
            <v>0</v>
          </cell>
          <cell r="D1470">
            <v>0</v>
          </cell>
          <cell r="E1470">
            <v>0</v>
          </cell>
          <cell r="F1470">
            <v>0</v>
          </cell>
          <cell r="G1470">
            <v>0</v>
          </cell>
          <cell r="H1470">
            <v>0</v>
          </cell>
          <cell r="I1470">
            <v>0</v>
          </cell>
          <cell r="J1470">
            <v>0</v>
          </cell>
        </row>
        <row r="1471">
          <cell r="A1471">
            <v>0</v>
          </cell>
          <cell r="B1471">
            <v>0</v>
          </cell>
          <cell r="C1471">
            <v>0</v>
          </cell>
          <cell r="D1471">
            <v>0</v>
          </cell>
          <cell r="E1471">
            <v>0</v>
          </cell>
          <cell r="F1471">
            <v>0</v>
          </cell>
          <cell r="G1471">
            <v>0</v>
          </cell>
          <cell r="H1471">
            <v>0</v>
          </cell>
          <cell r="I1471">
            <v>0</v>
          </cell>
          <cell r="J1471">
            <v>0</v>
          </cell>
        </row>
        <row r="1472">
          <cell r="A1472">
            <v>0</v>
          </cell>
          <cell r="B1472">
            <v>0</v>
          </cell>
          <cell r="C1472">
            <v>0</v>
          </cell>
          <cell r="D1472">
            <v>0</v>
          </cell>
          <cell r="E1472">
            <v>0</v>
          </cell>
          <cell r="F1472">
            <v>0</v>
          </cell>
          <cell r="G1472">
            <v>0</v>
          </cell>
          <cell r="H1472">
            <v>0</v>
          </cell>
          <cell r="I1472">
            <v>0</v>
          </cell>
          <cell r="J1472">
            <v>0</v>
          </cell>
        </row>
        <row r="1473">
          <cell r="A1473">
            <v>0</v>
          </cell>
          <cell r="B1473">
            <v>0</v>
          </cell>
          <cell r="C1473">
            <v>0</v>
          </cell>
          <cell r="D1473">
            <v>0</v>
          </cell>
          <cell r="E1473">
            <v>0</v>
          </cell>
          <cell r="F1473">
            <v>0</v>
          </cell>
          <cell r="G1473">
            <v>0</v>
          </cell>
          <cell r="H1473">
            <v>0</v>
          </cell>
          <cell r="I1473">
            <v>0</v>
          </cell>
          <cell r="J1473">
            <v>0</v>
          </cell>
        </row>
        <row r="1474">
          <cell r="A1474">
            <v>0</v>
          </cell>
          <cell r="B1474">
            <v>0</v>
          </cell>
          <cell r="C1474">
            <v>0</v>
          </cell>
          <cell r="D1474" t="str">
            <v>SUBTOTAL</v>
          </cell>
          <cell r="E1474">
            <v>0</v>
          </cell>
          <cell r="F1474">
            <v>0</v>
          </cell>
          <cell r="G1474">
            <v>0</v>
          </cell>
          <cell r="H1474">
            <v>0</v>
          </cell>
          <cell r="I1474">
            <v>0</v>
          </cell>
          <cell r="J1474">
            <v>0</v>
          </cell>
        </row>
        <row r="1475">
          <cell r="A1475">
            <v>0</v>
          </cell>
          <cell r="B1475">
            <v>0</v>
          </cell>
          <cell r="C1475">
            <v>0</v>
          </cell>
          <cell r="D1475">
            <v>0</v>
          </cell>
          <cell r="E1475">
            <v>0</v>
          </cell>
          <cell r="F1475">
            <v>0</v>
          </cell>
          <cell r="G1475">
            <v>0</v>
          </cell>
          <cell r="H1475">
            <v>0</v>
          </cell>
          <cell r="I1475">
            <v>0</v>
          </cell>
          <cell r="J1475">
            <v>0</v>
          </cell>
        </row>
        <row r="1476">
          <cell r="A1476" t="str">
            <v>2.3.1</v>
          </cell>
          <cell r="B1476">
            <v>0</v>
          </cell>
          <cell r="C1476">
            <v>0</v>
          </cell>
          <cell r="D1476" t="str">
            <v>TOTAL COSTO UNITARIO</v>
          </cell>
          <cell r="E1476">
            <v>0</v>
          </cell>
          <cell r="F1476">
            <v>0</v>
          </cell>
          <cell r="G1476">
            <v>0</v>
          </cell>
          <cell r="H1476">
            <v>0</v>
          </cell>
          <cell r="I1476">
            <v>0</v>
          </cell>
          <cell r="J1476">
            <v>486023</v>
          </cell>
        </row>
        <row r="1477">
          <cell r="A1477">
            <v>0</v>
          </cell>
          <cell r="B1477">
            <v>0</v>
          </cell>
          <cell r="C1477">
            <v>0</v>
          </cell>
          <cell r="E1477">
            <v>0</v>
          </cell>
          <cell r="F1477">
            <v>0</v>
          </cell>
          <cell r="H1477">
            <v>0</v>
          </cell>
          <cell r="I1477">
            <v>0</v>
          </cell>
        </row>
        <row r="1478">
          <cell r="A1478">
            <v>0</v>
          </cell>
          <cell r="B1478">
            <v>0</v>
          </cell>
          <cell r="C1478">
            <v>0</v>
          </cell>
          <cell r="D1478">
            <v>0</v>
          </cell>
          <cell r="E1478">
            <v>0</v>
          </cell>
          <cell r="F1478">
            <v>0</v>
          </cell>
          <cell r="G1478">
            <v>0</v>
          </cell>
          <cell r="H1478">
            <v>0</v>
          </cell>
          <cell r="I1478">
            <v>0</v>
          </cell>
        </row>
        <row r="1479">
          <cell r="A1479">
            <v>0</v>
          </cell>
          <cell r="B1479">
            <v>0</v>
          </cell>
          <cell r="C1479">
            <v>0</v>
          </cell>
          <cell r="D1479">
            <v>0</v>
          </cell>
          <cell r="E1479" t="str">
            <v>ADECUACION DE LAS INSTALACIONES DE LA INSTITUCION EDUCATIVA JESUS MARIA AGUIRRE CHARRY 
DEL MUNICIPIO DE AIPE, HUILA</v>
          </cell>
          <cell r="F1479">
            <v>0</v>
          </cell>
          <cell r="G1479">
            <v>0</v>
          </cell>
          <cell r="H1479">
            <v>0</v>
          </cell>
          <cell r="I1479">
            <v>0</v>
          </cell>
          <cell r="J1479">
            <v>0</v>
          </cell>
        </row>
        <row r="1480">
          <cell r="A1480">
            <v>0</v>
          </cell>
          <cell r="B1480">
            <v>0</v>
          </cell>
          <cell r="C1480">
            <v>0</v>
          </cell>
          <cell r="D1480">
            <v>0</v>
          </cell>
          <cell r="E1480" t="str">
            <v>ANÁLISIS DE PRECIOS UNITARIOS      A.P.U.</v>
          </cell>
          <cell r="F1480">
            <v>0</v>
          </cell>
          <cell r="G1480">
            <v>0</v>
          </cell>
          <cell r="H1480">
            <v>0</v>
          </cell>
          <cell r="I1480">
            <v>0</v>
          </cell>
          <cell r="J1480">
            <v>0</v>
          </cell>
        </row>
        <row r="1481">
          <cell r="A1481">
            <v>0</v>
          </cell>
          <cell r="B1481">
            <v>0</v>
          </cell>
          <cell r="C1481">
            <v>0</v>
          </cell>
          <cell r="D1481">
            <v>0</v>
          </cell>
          <cell r="E1481">
            <v>0</v>
          </cell>
          <cell r="F1481">
            <v>0</v>
          </cell>
          <cell r="G1481">
            <v>0</v>
          </cell>
          <cell r="H1481">
            <v>0</v>
          </cell>
          <cell r="I1481">
            <v>0</v>
          </cell>
          <cell r="J1481">
            <v>0</v>
          </cell>
        </row>
        <row r="1482">
          <cell r="A1482">
            <v>0</v>
          </cell>
          <cell r="B1482">
            <v>0</v>
          </cell>
          <cell r="C1482">
            <v>0</v>
          </cell>
          <cell r="D1482">
            <v>0</v>
          </cell>
          <cell r="E1482">
            <v>0</v>
          </cell>
          <cell r="F1482">
            <v>0</v>
          </cell>
          <cell r="G1482">
            <v>0</v>
          </cell>
          <cell r="H1482">
            <v>0</v>
          </cell>
          <cell r="I1482">
            <v>0</v>
          </cell>
          <cell r="J1482">
            <v>0</v>
          </cell>
        </row>
        <row r="1483">
          <cell r="A1483">
            <v>0</v>
          </cell>
          <cell r="B1483">
            <v>0</v>
          </cell>
          <cell r="C1483">
            <v>0</v>
          </cell>
          <cell r="D1483" t="str">
            <v>CAPITULO</v>
          </cell>
          <cell r="E1483" t="str">
            <v>ITEM</v>
          </cell>
          <cell r="F1483" t="str">
            <v>DESCRIPCION</v>
          </cell>
          <cell r="G1483">
            <v>0</v>
          </cell>
          <cell r="H1483">
            <v>0</v>
          </cell>
          <cell r="I1483">
            <v>0</v>
          </cell>
          <cell r="J1483" t="str">
            <v>UNIDAD</v>
          </cell>
        </row>
        <row r="1484">
          <cell r="B1484" t="str">
            <v>Partida</v>
          </cell>
          <cell r="C1484">
            <v>0</v>
          </cell>
          <cell r="D1484" t="str">
            <v>2.4</v>
          </cell>
          <cell r="E1484" t="str">
            <v>2.4.1</v>
          </cell>
          <cell r="F1484" t="str">
            <v>ASEO GENERAL</v>
          </cell>
          <cell r="G1484">
            <v>0</v>
          </cell>
          <cell r="H1484">
            <v>0</v>
          </cell>
          <cell r="I1484">
            <v>0</v>
          </cell>
          <cell r="J1484" t="str">
            <v>M2</v>
          </cell>
        </row>
        <row r="1485">
          <cell r="A1485">
            <v>0</v>
          </cell>
          <cell r="B1485">
            <v>0</v>
          </cell>
          <cell r="C1485">
            <v>0</v>
          </cell>
          <cell r="D1485" t="str">
            <v>MAQUINARIA, HERRAMIENTA Y EQUIPO PUESTO EN OBRA</v>
          </cell>
          <cell r="E1485">
            <v>0</v>
          </cell>
          <cell r="F1485">
            <v>0</v>
          </cell>
          <cell r="G1485">
            <v>0</v>
          </cell>
          <cell r="H1485">
            <v>0</v>
          </cell>
          <cell r="I1485">
            <v>0</v>
          </cell>
          <cell r="J1485">
            <v>0</v>
          </cell>
        </row>
        <row r="1486">
          <cell r="A1486">
            <v>0</v>
          </cell>
          <cell r="B1486">
            <v>0</v>
          </cell>
          <cell r="C1486">
            <v>0</v>
          </cell>
          <cell r="D1486" t="str">
            <v>DESCRIPCION</v>
          </cell>
          <cell r="E1486">
            <v>0</v>
          </cell>
          <cell r="F1486" t="str">
            <v>UND</v>
          </cell>
          <cell r="G1486" t="str">
            <v>Vr. Unitario</v>
          </cell>
          <cell r="H1486" t="str">
            <v>Redndim.</v>
          </cell>
          <cell r="I1486" t="str">
            <v>Vr Total</v>
          </cell>
          <cell r="J1486">
            <v>0</v>
          </cell>
        </row>
        <row r="1487">
          <cell r="A1487" t="str">
            <v xml:space="preserve">HM           </v>
          </cell>
          <cell r="B1487" t="str">
            <v>Maquinaria</v>
          </cell>
          <cell r="C1487">
            <v>0</v>
          </cell>
          <cell r="D1487" t="str">
            <v>HERRAMIENTA MENOR</v>
          </cell>
          <cell r="E1487">
            <v>0</v>
          </cell>
          <cell r="F1487" t="str">
            <v>UND</v>
          </cell>
          <cell r="G1487">
            <v>1300</v>
          </cell>
          <cell r="H1487">
            <v>7.0000000000000007E-2</v>
          </cell>
          <cell r="I1487">
            <v>91</v>
          </cell>
          <cell r="J1487">
            <v>0</v>
          </cell>
        </row>
        <row r="1488">
          <cell r="A1488">
            <v>0</v>
          </cell>
          <cell r="B1488">
            <v>0</v>
          </cell>
          <cell r="C1488">
            <v>0</v>
          </cell>
          <cell r="D1488">
            <v>0</v>
          </cell>
          <cell r="E1488">
            <v>0</v>
          </cell>
          <cell r="F1488">
            <v>0</v>
          </cell>
          <cell r="G1488">
            <v>0</v>
          </cell>
          <cell r="H1488">
            <v>0</v>
          </cell>
          <cell r="I1488">
            <v>0</v>
          </cell>
          <cell r="J1488">
            <v>0</v>
          </cell>
        </row>
        <row r="1489">
          <cell r="A1489">
            <v>0</v>
          </cell>
          <cell r="B1489">
            <v>0</v>
          </cell>
          <cell r="C1489">
            <v>0</v>
          </cell>
          <cell r="D1489">
            <v>0</v>
          </cell>
          <cell r="E1489">
            <v>0</v>
          </cell>
          <cell r="F1489">
            <v>0</v>
          </cell>
          <cell r="G1489">
            <v>0</v>
          </cell>
          <cell r="H1489">
            <v>0</v>
          </cell>
          <cell r="I1489">
            <v>0</v>
          </cell>
          <cell r="J1489">
            <v>0</v>
          </cell>
        </row>
        <row r="1490">
          <cell r="A1490">
            <v>0</v>
          </cell>
          <cell r="B1490">
            <v>0</v>
          </cell>
          <cell r="C1490">
            <v>0</v>
          </cell>
          <cell r="D1490">
            <v>0</v>
          </cell>
          <cell r="E1490">
            <v>0</v>
          </cell>
          <cell r="F1490">
            <v>0</v>
          </cell>
          <cell r="G1490">
            <v>0</v>
          </cell>
          <cell r="H1490">
            <v>0</v>
          </cell>
          <cell r="I1490">
            <v>0</v>
          </cell>
          <cell r="J1490">
            <v>0</v>
          </cell>
        </row>
        <row r="1491">
          <cell r="A1491">
            <v>0</v>
          </cell>
          <cell r="B1491">
            <v>0</v>
          </cell>
          <cell r="C1491">
            <v>0</v>
          </cell>
          <cell r="D1491" t="str">
            <v>SUBTOTAL</v>
          </cell>
          <cell r="E1491">
            <v>0</v>
          </cell>
          <cell r="F1491">
            <v>0</v>
          </cell>
          <cell r="G1491">
            <v>0</v>
          </cell>
          <cell r="H1491">
            <v>0</v>
          </cell>
          <cell r="I1491">
            <v>0</v>
          </cell>
          <cell r="J1491">
            <v>91</v>
          </cell>
        </row>
        <row r="1492">
          <cell r="A1492">
            <v>0</v>
          </cell>
          <cell r="B1492">
            <v>0</v>
          </cell>
          <cell r="C1492">
            <v>0</v>
          </cell>
          <cell r="D1492" t="str">
            <v>MATERIALES</v>
          </cell>
          <cell r="E1492">
            <v>0</v>
          </cell>
          <cell r="F1492">
            <v>0</v>
          </cell>
          <cell r="G1492">
            <v>0</v>
          </cell>
          <cell r="H1492">
            <v>0</v>
          </cell>
          <cell r="I1492">
            <v>0</v>
          </cell>
          <cell r="J1492">
            <v>0</v>
          </cell>
        </row>
        <row r="1493">
          <cell r="A1493">
            <v>0</v>
          </cell>
          <cell r="B1493">
            <v>0</v>
          </cell>
          <cell r="C1493">
            <v>0</v>
          </cell>
          <cell r="D1493" t="str">
            <v>DESCRIPCION</v>
          </cell>
          <cell r="E1493">
            <v>0</v>
          </cell>
          <cell r="F1493" t="str">
            <v>UND</v>
          </cell>
          <cell r="G1493" t="str">
            <v>Vr. Unitario</v>
          </cell>
          <cell r="H1493" t="str">
            <v>Redndim.</v>
          </cell>
          <cell r="I1493" t="str">
            <v>Vr Total</v>
          </cell>
          <cell r="J1493">
            <v>0</v>
          </cell>
        </row>
        <row r="1494">
          <cell r="A1494" t="str">
            <v>ESCOBA</v>
          </cell>
          <cell r="B1494" t="str">
            <v>Material</v>
          </cell>
          <cell r="C1494">
            <v>0</v>
          </cell>
          <cell r="D1494" t="str">
            <v>ESCOBA</v>
          </cell>
          <cell r="E1494">
            <v>0</v>
          </cell>
          <cell r="F1494" t="str">
            <v>UND</v>
          </cell>
          <cell r="G1494">
            <v>7500</v>
          </cell>
          <cell r="H1494">
            <v>0.1</v>
          </cell>
          <cell r="I1494">
            <v>750</v>
          </cell>
          <cell r="J1494">
            <v>0</v>
          </cell>
        </row>
        <row r="1495">
          <cell r="A1495">
            <v>0</v>
          </cell>
          <cell r="B1495">
            <v>0</v>
          </cell>
          <cell r="C1495">
            <v>0</v>
          </cell>
          <cell r="D1495">
            <v>0</v>
          </cell>
          <cell r="E1495">
            <v>0</v>
          </cell>
          <cell r="F1495">
            <v>0</v>
          </cell>
          <cell r="G1495">
            <v>0</v>
          </cell>
          <cell r="H1495">
            <v>0</v>
          </cell>
          <cell r="I1495">
            <v>0</v>
          </cell>
          <cell r="J1495">
            <v>0</v>
          </cell>
        </row>
        <row r="1496">
          <cell r="A1496">
            <v>0</v>
          </cell>
          <cell r="B1496">
            <v>0</v>
          </cell>
          <cell r="C1496">
            <v>0</v>
          </cell>
          <cell r="D1496">
            <v>0</v>
          </cell>
          <cell r="E1496">
            <v>0</v>
          </cell>
          <cell r="F1496">
            <v>0</v>
          </cell>
          <cell r="G1496">
            <v>0</v>
          </cell>
          <cell r="H1496">
            <v>0</v>
          </cell>
          <cell r="I1496">
            <v>0</v>
          </cell>
          <cell r="J1496">
            <v>0</v>
          </cell>
        </row>
        <row r="1497">
          <cell r="A1497">
            <v>0</v>
          </cell>
          <cell r="B1497">
            <v>0</v>
          </cell>
          <cell r="C1497">
            <v>0</v>
          </cell>
          <cell r="D1497">
            <v>0</v>
          </cell>
          <cell r="E1497">
            <v>0</v>
          </cell>
          <cell r="F1497">
            <v>0</v>
          </cell>
          <cell r="G1497">
            <v>0</v>
          </cell>
          <cell r="H1497">
            <v>0</v>
          </cell>
          <cell r="I1497">
            <v>0</v>
          </cell>
          <cell r="J1497">
            <v>0</v>
          </cell>
        </row>
        <row r="1498">
          <cell r="A1498">
            <v>0</v>
          </cell>
          <cell r="B1498">
            <v>0</v>
          </cell>
          <cell r="C1498">
            <v>0</v>
          </cell>
          <cell r="D1498" t="str">
            <v>SUBTOTAL</v>
          </cell>
          <cell r="E1498">
            <v>0</v>
          </cell>
          <cell r="F1498">
            <v>0</v>
          </cell>
          <cell r="G1498">
            <v>0</v>
          </cell>
          <cell r="H1498">
            <v>0</v>
          </cell>
          <cell r="I1498">
            <v>0</v>
          </cell>
          <cell r="J1498">
            <v>750</v>
          </cell>
        </row>
        <row r="1499">
          <cell r="A1499">
            <v>0</v>
          </cell>
          <cell r="B1499">
            <v>0</v>
          </cell>
          <cell r="C1499">
            <v>0</v>
          </cell>
          <cell r="D1499" t="str">
            <v>MANO DE OBRA</v>
          </cell>
          <cell r="E1499">
            <v>0</v>
          </cell>
          <cell r="F1499">
            <v>0</v>
          </cell>
          <cell r="G1499">
            <v>0</v>
          </cell>
          <cell r="H1499">
            <v>0</v>
          </cell>
          <cell r="I1499">
            <v>0</v>
          </cell>
          <cell r="J1499">
            <v>0</v>
          </cell>
        </row>
        <row r="1500">
          <cell r="A1500">
            <v>0</v>
          </cell>
          <cell r="B1500">
            <v>0</v>
          </cell>
          <cell r="C1500">
            <v>0</v>
          </cell>
          <cell r="D1500" t="str">
            <v>DESCRIPCION</v>
          </cell>
          <cell r="E1500">
            <v>0</v>
          </cell>
          <cell r="F1500" t="str">
            <v>UND</v>
          </cell>
          <cell r="G1500" t="str">
            <v>Vr. Unitario</v>
          </cell>
          <cell r="H1500" t="str">
            <v>Redndim.</v>
          </cell>
          <cell r="I1500" t="str">
            <v>Vr Total</v>
          </cell>
          <cell r="J1500">
            <v>0</v>
          </cell>
        </row>
        <row r="1501">
          <cell r="A1501" t="str">
            <v xml:space="preserve">AYUDANTE     </v>
          </cell>
          <cell r="B1501" t="str">
            <v>Mano de obra</v>
          </cell>
          <cell r="C1501">
            <v>0</v>
          </cell>
          <cell r="D1501" t="str">
            <v>AYUDANTE DE ALBAÑILERIA</v>
          </cell>
          <cell r="E1501">
            <v>0</v>
          </cell>
          <cell r="F1501" t="str">
            <v>HR</v>
          </cell>
          <cell r="G1501">
            <v>6064</v>
          </cell>
          <cell r="H1501">
            <v>0.14000000000000001</v>
          </cell>
          <cell r="I1501">
            <v>849</v>
          </cell>
          <cell r="J1501">
            <v>0</v>
          </cell>
        </row>
        <row r="1502">
          <cell r="A1502">
            <v>0</v>
          </cell>
          <cell r="B1502">
            <v>0</v>
          </cell>
          <cell r="C1502">
            <v>0</v>
          </cell>
          <cell r="D1502">
            <v>0</v>
          </cell>
          <cell r="E1502">
            <v>0</v>
          </cell>
          <cell r="F1502">
            <v>0</v>
          </cell>
          <cell r="G1502">
            <v>0</v>
          </cell>
          <cell r="H1502">
            <v>0</v>
          </cell>
          <cell r="I1502">
            <v>0</v>
          </cell>
          <cell r="J1502">
            <v>0</v>
          </cell>
        </row>
        <row r="1503">
          <cell r="A1503">
            <v>0</v>
          </cell>
          <cell r="B1503">
            <v>0</v>
          </cell>
          <cell r="C1503">
            <v>0</v>
          </cell>
          <cell r="D1503">
            <v>0</v>
          </cell>
          <cell r="E1503">
            <v>0</v>
          </cell>
          <cell r="F1503">
            <v>0</v>
          </cell>
          <cell r="G1503">
            <v>0</v>
          </cell>
          <cell r="H1503">
            <v>0</v>
          </cell>
          <cell r="I1503">
            <v>0</v>
          </cell>
          <cell r="J1503">
            <v>0</v>
          </cell>
        </row>
        <row r="1504">
          <cell r="A1504">
            <v>0</v>
          </cell>
          <cell r="B1504">
            <v>0</v>
          </cell>
          <cell r="C1504">
            <v>0</v>
          </cell>
          <cell r="D1504">
            <v>0</v>
          </cell>
          <cell r="E1504">
            <v>0</v>
          </cell>
          <cell r="F1504">
            <v>0</v>
          </cell>
          <cell r="G1504">
            <v>0</v>
          </cell>
          <cell r="H1504">
            <v>0</v>
          </cell>
          <cell r="I1504">
            <v>0</v>
          </cell>
          <cell r="J1504">
            <v>0</v>
          </cell>
        </row>
        <row r="1505">
          <cell r="A1505">
            <v>0</v>
          </cell>
          <cell r="B1505">
            <v>0</v>
          </cell>
          <cell r="C1505">
            <v>0</v>
          </cell>
          <cell r="D1505" t="str">
            <v>SUBTOTAL</v>
          </cell>
          <cell r="E1505">
            <v>0</v>
          </cell>
          <cell r="F1505">
            <v>0</v>
          </cell>
          <cell r="G1505">
            <v>0</v>
          </cell>
          <cell r="H1505">
            <v>0</v>
          </cell>
          <cell r="I1505">
            <v>0</v>
          </cell>
          <cell r="J1505">
            <v>849</v>
          </cell>
        </row>
        <row r="1506">
          <cell r="A1506">
            <v>0</v>
          </cell>
          <cell r="B1506">
            <v>0</v>
          </cell>
          <cell r="C1506">
            <v>0</v>
          </cell>
          <cell r="D1506" t="str">
            <v>TRANSPORTE</v>
          </cell>
          <cell r="E1506">
            <v>0</v>
          </cell>
          <cell r="F1506">
            <v>0</v>
          </cell>
          <cell r="G1506">
            <v>0</v>
          </cell>
          <cell r="H1506">
            <v>0</v>
          </cell>
          <cell r="I1506">
            <v>0</v>
          </cell>
          <cell r="J1506">
            <v>0</v>
          </cell>
        </row>
        <row r="1507">
          <cell r="A1507">
            <v>0</v>
          </cell>
          <cell r="B1507">
            <v>0</v>
          </cell>
          <cell r="C1507">
            <v>0</v>
          </cell>
          <cell r="D1507" t="str">
            <v>DESCRIPCION</v>
          </cell>
          <cell r="E1507">
            <v>0</v>
          </cell>
          <cell r="F1507" t="str">
            <v>UND</v>
          </cell>
          <cell r="G1507" t="str">
            <v>Vr. Unitario</v>
          </cell>
          <cell r="H1507" t="str">
            <v>Redndim.</v>
          </cell>
          <cell r="I1507" t="str">
            <v>Vr Total</v>
          </cell>
          <cell r="J1507">
            <v>0</v>
          </cell>
        </row>
        <row r="1508">
          <cell r="A1508">
            <v>0</v>
          </cell>
          <cell r="B1508">
            <v>0</v>
          </cell>
          <cell r="C1508">
            <v>0</v>
          </cell>
          <cell r="D1508">
            <v>0</v>
          </cell>
          <cell r="E1508">
            <v>0</v>
          </cell>
          <cell r="F1508">
            <v>0</v>
          </cell>
          <cell r="G1508">
            <v>0</v>
          </cell>
          <cell r="H1508">
            <v>0</v>
          </cell>
          <cell r="I1508">
            <v>0</v>
          </cell>
          <cell r="J1508">
            <v>0</v>
          </cell>
        </row>
        <row r="1509">
          <cell r="A1509">
            <v>0</v>
          </cell>
          <cell r="B1509">
            <v>0</v>
          </cell>
          <cell r="C1509">
            <v>0</v>
          </cell>
          <cell r="D1509">
            <v>0</v>
          </cell>
          <cell r="E1509">
            <v>0</v>
          </cell>
          <cell r="F1509">
            <v>0</v>
          </cell>
          <cell r="G1509">
            <v>0</v>
          </cell>
          <cell r="H1509">
            <v>0</v>
          </cell>
          <cell r="I1509">
            <v>0</v>
          </cell>
          <cell r="J1509">
            <v>0</v>
          </cell>
        </row>
        <row r="1510">
          <cell r="A1510">
            <v>0</v>
          </cell>
          <cell r="B1510">
            <v>0</v>
          </cell>
          <cell r="C1510">
            <v>0</v>
          </cell>
          <cell r="D1510">
            <v>0</v>
          </cell>
          <cell r="E1510">
            <v>0</v>
          </cell>
          <cell r="F1510">
            <v>0</v>
          </cell>
          <cell r="G1510">
            <v>0</v>
          </cell>
          <cell r="H1510">
            <v>0</v>
          </cell>
          <cell r="I1510">
            <v>0</v>
          </cell>
          <cell r="J1510">
            <v>0</v>
          </cell>
        </row>
        <row r="1511">
          <cell r="A1511">
            <v>0</v>
          </cell>
          <cell r="B1511">
            <v>0</v>
          </cell>
          <cell r="C1511">
            <v>0</v>
          </cell>
          <cell r="D1511">
            <v>0</v>
          </cell>
          <cell r="E1511">
            <v>0</v>
          </cell>
          <cell r="F1511">
            <v>0</v>
          </cell>
          <cell r="G1511">
            <v>0</v>
          </cell>
          <cell r="H1511">
            <v>0</v>
          </cell>
          <cell r="I1511">
            <v>0</v>
          </cell>
          <cell r="J1511">
            <v>0</v>
          </cell>
        </row>
        <row r="1512">
          <cell r="A1512">
            <v>0</v>
          </cell>
          <cell r="B1512">
            <v>0</v>
          </cell>
          <cell r="C1512">
            <v>0</v>
          </cell>
          <cell r="D1512" t="str">
            <v>SUBTOTAL</v>
          </cell>
          <cell r="E1512">
            <v>0</v>
          </cell>
          <cell r="F1512">
            <v>0</v>
          </cell>
          <cell r="G1512">
            <v>0</v>
          </cell>
          <cell r="H1512">
            <v>0</v>
          </cell>
          <cell r="I1512">
            <v>0</v>
          </cell>
          <cell r="J1512">
            <v>0</v>
          </cell>
        </row>
        <row r="1513">
          <cell r="A1513">
            <v>0</v>
          </cell>
          <cell r="B1513">
            <v>0</v>
          </cell>
          <cell r="C1513">
            <v>0</v>
          </cell>
          <cell r="D1513">
            <v>0</v>
          </cell>
          <cell r="E1513">
            <v>0</v>
          </cell>
          <cell r="F1513">
            <v>0</v>
          </cell>
          <cell r="G1513">
            <v>0</v>
          </cell>
          <cell r="H1513">
            <v>0</v>
          </cell>
          <cell r="I1513">
            <v>0</v>
          </cell>
          <cell r="J1513">
            <v>0</v>
          </cell>
        </row>
        <row r="1514">
          <cell r="A1514" t="str">
            <v>2.4.1</v>
          </cell>
          <cell r="B1514">
            <v>0</v>
          </cell>
          <cell r="C1514">
            <v>0</v>
          </cell>
          <cell r="D1514" t="str">
            <v>TOTAL COSTO UNITARIO</v>
          </cell>
          <cell r="E1514">
            <v>0</v>
          </cell>
          <cell r="F1514">
            <v>0</v>
          </cell>
          <cell r="G1514">
            <v>0</v>
          </cell>
          <cell r="H1514">
            <v>0</v>
          </cell>
          <cell r="I1514">
            <v>0</v>
          </cell>
          <cell r="J1514">
            <v>1690</v>
          </cell>
        </row>
        <row r="1515">
          <cell r="A1515">
            <v>0</v>
          </cell>
          <cell r="B1515">
            <v>0</v>
          </cell>
          <cell r="C1515">
            <v>0</v>
          </cell>
          <cell r="E1515">
            <v>0</v>
          </cell>
          <cell r="F1515">
            <v>0</v>
          </cell>
          <cell r="H1515">
            <v>0</v>
          </cell>
          <cell r="I1515">
            <v>0</v>
          </cell>
        </row>
        <row r="1516">
          <cell r="A1516">
            <v>0</v>
          </cell>
          <cell r="B1516">
            <v>0</v>
          </cell>
          <cell r="C1516">
            <v>0</v>
          </cell>
          <cell r="D1516">
            <v>0</v>
          </cell>
          <cell r="E1516">
            <v>0</v>
          </cell>
          <cell r="F1516">
            <v>0</v>
          </cell>
          <cell r="G1516">
            <v>0</v>
          </cell>
          <cell r="H1516">
            <v>0</v>
          </cell>
          <cell r="I1516">
            <v>0</v>
          </cell>
        </row>
        <row r="1517">
          <cell r="A1517">
            <v>0</v>
          </cell>
          <cell r="B1517">
            <v>0</v>
          </cell>
          <cell r="C1517">
            <v>0</v>
          </cell>
          <cell r="D1517">
            <v>0</v>
          </cell>
          <cell r="E1517" t="str">
            <v>ADECUACION DE LAS INSTALACIONES DE LA INSTITUCION EDUCATIVA JESUS MARIA AGUIRRE CHARRY 
DEL MUNICIPIO DE AIPE, HUILA</v>
          </cell>
          <cell r="F1517">
            <v>0</v>
          </cell>
          <cell r="G1517">
            <v>0</v>
          </cell>
          <cell r="H1517">
            <v>0</v>
          </cell>
          <cell r="I1517">
            <v>0</v>
          </cell>
          <cell r="J1517">
            <v>0</v>
          </cell>
        </row>
        <row r="1518">
          <cell r="A1518">
            <v>0</v>
          </cell>
          <cell r="B1518">
            <v>0</v>
          </cell>
          <cell r="C1518">
            <v>0</v>
          </cell>
          <cell r="D1518">
            <v>0</v>
          </cell>
          <cell r="E1518" t="str">
            <v>ANÁLISIS DE PRECIOS UNITARIOS      A.P.U.</v>
          </cell>
          <cell r="F1518">
            <v>0</v>
          </cell>
          <cell r="G1518">
            <v>0</v>
          </cell>
          <cell r="H1518">
            <v>0</v>
          </cell>
          <cell r="I1518">
            <v>0</v>
          </cell>
          <cell r="J1518">
            <v>0</v>
          </cell>
        </row>
        <row r="1519">
          <cell r="A1519">
            <v>0</v>
          </cell>
          <cell r="B1519">
            <v>0</v>
          </cell>
          <cell r="C1519">
            <v>0</v>
          </cell>
          <cell r="D1519">
            <v>0</v>
          </cell>
          <cell r="E1519">
            <v>0</v>
          </cell>
          <cell r="F1519">
            <v>0</v>
          </cell>
          <cell r="G1519">
            <v>0</v>
          </cell>
          <cell r="H1519">
            <v>0</v>
          </cell>
          <cell r="I1519">
            <v>0</v>
          </cell>
          <cell r="J1519">
            <v>0</v>
          </cell>
        </row>
        <row r="1520">
          <cell r="A1520">
            <v>0</v>
          </cell>
          <cell r="B1520">
            <v>0</v>
          </cell>
          <cell r="C1520">
            <v>0</v>
          </cell>
          <cell r="D1520">
            <v>0</v>
          </cell>
          <cell r="E1520">
            <v>0</v>
          </cell>
          <cell r="F1520">
            <v>0</v>
          </cell>
          <cell r="G1520">
            <v>0</v>
          </cell>
          <cell r="H1520">
            <v>0</v>
          </cell>
          <cell r="I1520">
            <v>0</v>
          </cell>
          <cell r="J1520">
            <v>0</v>
          </cell>
        </row>
        <row r="1521">
          <cell r="A1521">
            <v>0</v>
          </cell>
          <cell r="B1521">
            <v>0</v>
          </cell>
          <cell r="C1521">
            <v>0</v>
          </cell>
          <cell r="D1521" t="str">
            <v>CAPITULO</v>
          </cell>
          <cell r="E1521" t="str">
            <v>ITEM</v>
          </cell>
          <cell r="F1521" t="str">
            <v>DESCRIPCION</v>
          </cell>
          <cell r="G1521">
            <v>0</v>
          </cell>
          <cell r="H1521">
            <v>0</v>
          </cell>
          <cell r="I1521">
            <v>0</v>
          </cell>
          <cell r="J1521" t="str">
            <v>UNIDAD</v>
          </cell>
        </row>
        <row r="1522">
          <cell r="B1522" t="str">
            <v>Partida</v>
          </cell>
          <cell r="C1522">
            <v>0</v>
          </cell>
          <cell r="D1522" t="str">
            <v>2.5</v>
          </cell>
          <cell r="E1522" t="str">
            <v>2.5.1</v>
          </cell>
          <cell r="F1522" t="str">
            <v>SUMINISTRO E INSTALACION DE BEBEDERO INCLUYE LLENADO DE BOTELLA</v>
          </cell>
          <cell r="G1522">
            <v>0</v>
          </cell>
          <cell r="H1522">
            <v>0</v>
          </cell>
          <cell r="I1522">
            <v>0</v>
          </cell>
          <cell r="J1522" t="str">
            <v>UND</v>
          </cell>
        </row>
        <row r="1523">
          <cell r="A1523">
            <v>0</v>
          </cell>
          <cell r="B1523">
            <v>0</v>
          </cell>
          <cell r="C1523">
            <v>0</v>
          </cell>
          <cell r="D1523" t="str">
            <v>MAQUINARIA, HERRAMIENTA Y EQUIPO PUESTO EN OBRA</v>
          </cell>
          <cell r="E1523">
            <v>0</v>
          </cell>
          <cell r="F1523">
            <v>0</v>
          </cell>
          <cell r="G1523">
            <v>0</v>
          </cell>
          <cell r="H1523">
            <v>0</v>
          </cell>
          <cell r="I1523">
            <v>0</v>
          </cell>
          <cell r="J1523">
            <v>0</v>
          </cell>
        </row>
        <row r="1524">
          <cell r="A1524">
            <v>0</v>
          </cell>
          <cell r="B1524">
            <v>0</v>
          </cell>
          <cell r="C1524">
            <v>0</v>
          </cell>
          <cell r="D1524" t="str">
            <v>DESCRIPCION</v>
          </cell>
          <cell r="E1524">
            <v>0</v>
          </cell>
          <cell r="F1524" t="str">
            <v>UND</v>
          </cell>
          <cell r="G1524" t="str">
            <v>Vr. Unitario</v>
          </cell>
          <cell r="H1524" t="str">
            <v>Redndim.</v>
          </cell>
          <cell r="I1524" t="str">
            <v>Vr Total</v>
          </cell>
          <cell r="J1524">
            <v>0</v>
          </cell>
        </row>
        <row r="1525">
          <cell r="A1525" t="str">
            <v xml:space="preserve">HM           </v>
          </cell>
          <cell r="B1525" t="str">
            <v>Maquinaria</v>
          </cell>
          <cell r="C1525">
            <v>0</v>
          </cell>
          <cell r="D1525" t="str">
            <v>HERRAMIENTA MENOR</v>
          </cell>
          <cell r="E1525">
            <v>0</v>
          </cell>
          <cell r="F1525" t="str">
            <v>UND</v>
          </cell>
          <cell r="G1525">
            <v>1300</v>
          </cell>
          <cell r="H1525">
            <v>4</v>
          </cell>
          <cell r="I1525">
            <v>5200</v>
          </cell>
          <cell r="J1525">
            <v>0</v>
          </cell>
        </row>
        <row r="1526">
          <cell r="A1526">
            <v>0</v>
          </cell>
          <cell r="B1526">
            <v>0</v>
          </cell>
          <cell r="C1526">
            <v>0</v>
          </cell>
          <cell r="D1526">
            <v>0</v>
          </cell>
          <cell r="E1526">
            <v>0</v>
          </cell>
          <cell r="F1526">
            <v>0</v>
          </cell>
          <cell r="G1526">
            <v>0</v>
          </cell>
          <cell r="H1526">
            <v>0</v>
          </cell>
          <cell r="I1526">
            <v>0</v>
          </cell>
          <cell r="J1526">
            <v>0</v>
          </cell>
        </row>
        <row r="1527">
          <cell r="A1527">
            <v>0</v>
          </cell>
          <cell r="B1527">
            <v>0</v>
          </cell>
          <cell r="C1527">
            <v>0</v>
          </cell>
          <cell r="D1527">
            <v>0</v>
          </cell>
          <cell r="E1527">
            <v>0</v>
          </cell>
          <cell r="F1527">
            <v>0</v>
          </cell>
          <cell r="G1527">
            <v>0</v>
          </cell>
          <cell r="H1527">
            <v>0</v>
          </cell>
          <cell r="I1527">
            <v>0</v>
          </cell>
          <cell r="J1527">
            <v>0</v>
          </cell>
        </row>
        <row r="1528">
          <cell r="A1528">
            <v>0</v>
          </cell>
          <cell r="B1528">
            <v>0</v>
          </cell>
          <cell r="C1528">
            <v>0</v>
          </cell>
          <cell r="D1528">
            <v>0</v>
          </cell>
          <cell r="E1528">
            <v>0</v>
          </cell>
          <cell r="F1528">
            <v>0</v>
          </cell>
          <cell r="G1528">
            <v>0</v>
          </cell>
          <cell r="H1528">
            <v>0</v>
          </cell>
          <cell r="I1528">
            <v>0</v>
          </cell>
          <cell r="J1528">
            <v>0</v>
          </cell>
        </row>
        <row r="1529">
          <cell r="A1529">
            <v>0</v>
          </cell>
          <cell r="B1529">
            <v>0</v>
          </cell>
          <cell r="C1529">
            <v>0</v>
          </cell>
          <cell r="D1529" t="str">
            <v>SUBTOTAL</v>
          </cell>
          <cell r="E1529">
            <v>0</v>
          </cell>
          <cell r="F1529">
            <v>0</v>
          </cell>
          <cell r="G1529">
            <v>0</v>
          </cell>
          <cell r="H1529">
            <v>0</v>
          </cell>
          <cell r="I1529">
            <v>0</v>
          </cell>
          <cell r="J1529">
            <v>5200</v>
          </cell>
        </row>
        <row r="1530">
          <cell r="A1530">
            <v>0</v>
          </cell>
          <cell r="B1530">
            <v>0</v>
          </cell>
          <cell r="C1530">
            <v>0</v>
          </cell>
          <cell r="D1530" t="str">
            <v>MATERIALES</v>
          </cell>
          <cell r="E1530">
            <v>0</v>
          </cell>
          <cell r="F1530">
            <v>0</v>
          </cell>
          <cell r="G1530">
            <v>0</v>
          </cell>
          <cell r="H1530">
            <v>0</v>
          </cell>
          <cell r="I1530">
            <v>0</v>
          </cell>
          <cell r="J1530">
            <v>0</v>
          </cell>
        </row>
        <row r="1531">
          <cell r="A1531">
            <v>0</v>
          </cell>
          <cell r="B1531">
            <v>0</v>
          </cell>
          <cell r="C1531">
            <v>0</v>
          </cell>
          <cell r="D1531" t="str">
            <v>DESCRIPCION</v>
          </cell>
          <cell r="E1531">
            <v>0</v>
          </cell>
          <cell r="F1531" t="str">
            <v>UND</v>
          </cell>
          <cell r="G1531" t="str">
            <v>Vr. Unitario</v>
          </cell>
          <cell r="H1531" t="str">
            <v>Redndim.</v>
          </cell>
          <cell r="I1531" t="str">
            <v>Vr Total</v>
          </cell>
          <cell r="J1531">
            <v>0</v>
          </cell>
        </row>
        <row r="1532">
          <cell r="A1532" t="str">
            <v>BEBEDEROBOTEL</v>
          </cell>
          <cell r="B1532" t="str">
            <v>Material</v>
          </cell>
          <cell r="C1532">
            <v>0</v>
          </cell>
          <cell r="D1532" t="str">
            <v>ESTACION DE LLENADO DE BOTELLAS ANTIVANDALICA</v>
          </cell>
          <cell r="E1532">
            <v>0</v>
          </cell>
          <cell r="F1532" t="str">
            <v>UND</v>
          </cell>
          <cell r="G1532">
            <v>8198475</v>
          </cell>
          <cell r="H1532">
            <v>1</v>
          </cell>
          <cell r="I1532">
            <v>8198475</v>
          </cell>
          <cell r="J1532">
            <v>0</v>
          </cell>
        </row>
        <row r="1533">
          <cell r="A1533" t="str">
            <v xml:space="preserve">TUBOPVC1-2   </v>
          </cell>
          <cell r="B1533" t="str">
            <v>Material</v>
          </cell>
          <cell r="C1533">
            <v>0</v>
          </cell>
          <cell r="D1533" t="str">
            <v>TUBERIA PVC P 1/2"</v>
          </cell>
          <cell r="E1533">
            <v>0</v>
          </cell>
          <cell r="F1533" t="str">
            <v>M</v>
          </cell>
          <cell r="G1533">
            <v>2000</v>
          </cell>
          <cell r="H1533">
            <v>15</v>
          </cell>
          <cell r="I1533">
            <v>30000</v>
          </cell>
          <cell r="J1533">
            <v>0</v>
          </cell>
        </row>
        <row r="1534">
          <cell r="A1534" t="str">
            <v xml:space="preserve">SOLDADURAPVC </v>
          </cell>
          <cell r="B1534" t="str">
            <v>Material</v>
          </cell>
          <cell r="C1534">
            <v>0</v>
          </cell>
          <cell r="D1534" t="str">
            <v>SOLDADURA PVC 1/4</v>
          </cell>
          <cell r="E1534">
            <v>0</v>
          </cell>
          <cell r="F1534" t="str">
            <v>UN</v>
          </cell>
          <cell r="G1534">
            <v>77190</v>
          </cell>
          <cell r="H1534">
            <v>0.3</v>
          </cell>
          <cell r="I1534">
            <v>23157</v>
          </cell>
          <cell r="J1534">
            <v>0</v>
          </cell>
        </row>
        <row r="1535">
          <cell r="A1535" t="str">
            <v xml:space="preserve">UNIONPVCP1-2 </v>
          </cell>
          <cell r="B1535" t="str">
            <v>Material</v>
          </cell>
          <cell r="C1535">
            <v>0</v>
          </cell>
          <cell r="D1535" t="str">
            <v>UNION PVC P 1/2"</v>
          </cell>
          <cell r="E1535">
            <v>0</v>
          </cell>
          <cell r="F1535" t="str">
            <v>UN</v>
          </cell>
          <cell r="G1535">
            <v>400</v>
          </cell>
          <cell r="H1535">
            <v>4</v>
          </cell>
          <cell r="I1535">
            <v>1600</v>
          </cell>
          <cell r="J1535">
            <v>0</v>
          </cell>
        </row>
        <row r="1536">
          <cell r="A1536" t="str">
            <v xml:space="preserve">LIMPIADORPVC </v>
          </cell>
          <cell r="B1536" t="str">
            <v>Material</v>
          </cell>
          <cell r="C1536">
            <v>0</v>
          </cell>
          <cell r="D1536" t="str">
            <v>LIMPIADOR PVC 1/4</v>
          </cell>
          <cell r="E1536">
            <v>0</v>
          </cell>
          <cell r="F1536" t="str">
            <v>UND</v>
          </cell>
          <cell r="G1536">
            <v>35000</v>
          </cell>
          <cell r="H1536">
            <v>0.2</v>
          </cell>
          <cell r="I1536">
            <v>7000</v>
          </cell>
          <cell r="J1536">
            <v>0</v>
          </cell>
        </row>
        <row r="1537">
          <cell r="A1537" t="str">
            <v xml:space="preserve">TUBPVCS3     </v>
          </cell>
          <cell r="B1537" t="str">
            <v>Material</v>
          </cell>
          <cell r="C1537">
            <v>0</v>
          </cell>
          <cell r="D1537" t="str">
            <v>TUBO PVC S 3"</v>
          </cell>
          <cell r="E1537">
            <v>0</v>
          </cell>
          <cell r="F1537" t="str">
            <v>M</v>
          </cell>
          <cell r="G1537">
            <v>14000</v>
          </cell>
          <cell r="H1537">
            <v>15</v>
          </cell>
          <cell r="I1537">
            <v>210000</v>
          </cell>
          <cell r="J1537">
            <v>0</v>
          </cell>
        </row>
        <row r="1538">
          <cell r="A1538" t="str">
            <v xml:space="preserve">CODOPVCS3    </v>
          </cell>
          <cell r="B1538" t="str">
            <v>Material</v>
          </cell>
          <cell r="C1538">
            <v>0</v>
          </cell>
          <cell r="D1538" t="str">
            <v>CODO PVC S 3"</v>
          </cell>
          <cell r="E1538">
            <v>0</v>
          </cell>
          <cell r="F1538" t="str">
            <v>UN</v>
          </cell>
          <cell r="G1538">
            <v>7000</v>
          </cell>
          <cell r="H1538">
            <v>3</v>
          </cell>
          <cell r="I1538">
            <v>21000</v>
          </cell>
          <cell r="J1538">
            <v>0</v>
          </cell>
        </row>
        <row r="1539">
          <cell r="A1539">
            <v>0</v>
          </cell>
          <cell r="B1539">
            <v>0</v>
          </cell>
          <cell r="C1539">
            <v>0</v>
          </cell>
          <cell r="D1539" t="str">
            <v>SUBTOTAL</v>
          </cell>
          <cell r="E1539">
            <v>0</v>
          </cell>
          <cell r="F1539">
            <v>0</v>
          </cell>
          <cell r="G1539">
            <v>0</v>
          </cell>
          <cell r="H1539">
            <v>0</v>
          </cell>
          <cell r="I1539">
            <v>0</v>
          </cell>
          <cell r="J1539">
            <v>8491232</v>
          </cell>
        </row>
        <row r="1540">
          <cell r="A1540">
            <v>0</v>
          </cell>
          <cell r="B1540">
            <v>0</v>
          </cell>
          <cell r="C1540">
            <v>0</v>
          </cell>
          <cell r="D1540" t="str">
            <v>MANO DE OBRA</v>
          </cell>
          <cell r="E1540">
            <v>0</v>
          </cell>
          <cell r="F1540">
            <v>0</v>
          </cell>
          <cell r="G1540">
            <v>0</v>
          </cell>
          <cell r="H1540">
            <v>0</v>
          </cell>
          <cell r="I1540">
            <v>0</v>
          </cell>
          <cell r="J1540">
            <v>0</v>
          </cell>
        </row>
        <row r="1541">
          <cell r="A1541">
            <v>0</v>
          </cell>
          <cell r="B1541">
            <v>0</v>
          </cell>
          <cell r="C1541">
            <v>0</v>
          </cell>
          <cell r="D1541" t="str">
            <v>DESCRIPCION</v>
          </cell>
          <cell r="E1541">
            <v>0</v>
          </cell>
          <cell r="F1541" t="str">
            <v>UND</v>
          </cell>
          <cell r="G1541" t="str">
            <v>Vr. Unitario</v>
          </cell>
          <cell r="H1541" t="str">
            <v>Redndim.</v>
          </cell>
          <cell r="I1541" t="str">
            <v>Vr Total</v>
          </cell>
          <cell r="J1541">
            <v>0</v>
          </cell>
        </row>
        <row r="1542">
          <cell r="A1542" t="str">
            <v xml:space="preserve">1OF1AY       </v>
          </cell>
          <cell r="B1542" t="str">
            <v>Mano de obra</v>
          </cell>
          <cell r="C1542">
            <v>0</v>
          </cell>
          <cell r="D1542" t="str">
            <v>MANO DE OBRA ALBAÑILERIA (1 OFICIAL - 1 AYUDANTE)</v>
          </cell>
          <cell r="E1542">
            <v>0</v>
          </cell>
          <cell r="F1542" t="str">
            <v>HR</v>
          </cell>
          <cell r="G1542">
            <v>16784</v>
          </cell>
          <cell r="H1542">
            <v>10</v>
          </cell>
          <cell r="I1542">
            <v>167840</v>
          </cell>
          <cell r="J1542">
            <v>0</v>
          </cell>
        </row>
        <row r="1543">
          <cell r="A1543">
            <v>0</v>
          </cell>
          <cell r="B1543">
            <v>0</v>
          </cell>
          <cell r="C1543">
            <v>0</v>
          </cell>
          <cell r="D1543">
            <v>0</v>
          </cell>
          <cell r="E1543">
            <v>0</v>
          </cell>
          <cell r="F1543">
            <v>0</v>
          </cell>
          <cell r="G1543">
            <v>0</v>
          </cell>
          <cell r="H1543">
            <v>0</v>
          </cell>
          <cell r="I1543">
            <v>0</v>
          </cell>
          <cell r="J1543">
            <v>0</v>
          </cell>
        </row>
        <row r="1544">
          <cell r="A1544">
            <v>0</v>
          </cell>
          <cell r="B1544">
            <v>0</v>
          </cell>
          <cell r="C1544">
            <v>0</v>
          </cell>
          <cell r="D1544">
            <v>0</v>
          </cell>
          <cell r="E1544">
            <v>0</v>
          </cell>
          <cell r="F1544">
            <v>0</v>
          </cell>
          <cell r="G1544">
            <v>0</v>
          </cell>
          <cell r="H1544">
            <v>0</v>
          </cell>
          <cell r="I1544">
            <v>0</v>
          </cell>
          <cell r="J1544">
            <v>0</v>
          </cell>
        </row>
        <row r="1545">
          <cell r="A1545">
            <v>0</v>
          </cell>
          <cell r="B1545">
            <v>0</v>
          </cell>
          <cell r="C1545">
            <v>0</v>
          </cell>
          <cell r="D1545">
            <v>0</v>
          </cell>
          <cell r="E1545">
            <v>0</v>
          </cell>
          <cell r="F1545">
            <v>0</v>
          </cell>
          <cell r="G1545">
            <v>0</v>
          </cell>
          <cell r="H1545">
            <v>0</v>
          </cell>
          <cell r="I1545">
            <v>0</v>
          </cell>
          <cell r="J1545">
            <v>0</v>
          </cell>
        </row>
        <row r="1546">
          <cell r="A1546">
            <v>0</v>
          </cell>
          <cell r="B1546">
            <v>0</v>
          </cell>
          <cell r="C1546">
            <v>0</v>
          </cell>
          <cell r="D1546" t="str">
            <v>SUBTOTAL</v>
          </cell>
          <cell r="E1546">
            <v>0</v>
          </cell>
          <cell r="F1546">
            <v>0</v>
          </cell>
          <cell r="G1546">
            <v>0</v>
          </cell>
          <cell r="H1546">
            <v>0</v>
          </cell>
          <cell r="I1546">
            <v>0</v>
          </cell>
          <cell r="J1546">
            <v>167840</v>
          </cell>
        </row>
        <row r="1547">
          <cell r="A1547">
            <v>0</v>
          </cell>
          <cell r="B1547">
            <v>0</v>
          </cell>
          <cell r="C1547">
            <v>0</v>
          </cell>
          <cell r="D1547" t="str">
            <v>TRANSPORTE</v>
          </cell>
          <cell r="E1547">
            <v>0</v>
          </cell>
          <cell r="F1547">
            <v>0</v>
          </cell>
          <cell r="G1547">
            <v>0</v>
          </cell>
          <cell r="H1547">
            <v>0</v>
          </cell>
          <cell r="I1547">
            <v>0</v>
          </cell>
          <cell r="J1547">
            <v>0</v>
          </cell>
        </row>
        <row r="1548">
          <cell r="A1548">
            <v>0</v>
          </cell>
          <cell r="B1548">
            <v>0</v>
          </cell>
          <cell r="C1548">
            <v>0</v>
          </cell>
          <cell r="D1548" t="str">
            <v>DESCRIPCION</v>
          </cell>
          <cell r="E1548">
            <v>0</v>
          </cell>
          <cell r="F1548" t="str">
            <v>UND</v>
          </cell>
          <cell r="G1548" t="str">
            <v>Vr. Unitario</v>
          </cell>
          <cell r="H1548" t="str">
            <v>Redndim.</v>
          </cell>
          <cell r="I1548" t="str">
            <v>Vr Total</v>
          </cell>
          <cell r="J1548">
            <v>0</v>
          </cell>
        </row>
        <row r="1549">
          <cell r="A1549" t="str">
            <v>TBEBEDERO</v>
          </cell>
          <cell r="B1549" t="str">
            <v>Otros</v>
          </cell>
          <cell r="C1549">
            <v>0</v>
          </cell>
          <cell r="D1549" t="str">
            <v>TRANSPORTE ESTACION DE LLENADO DE BOTELLAS</v>
          </cell>
          <cell r="E1549">
            <v>0</v>
          </cell>
          <cell r="F1549" t="str">
            <v>UND</v>
          </cell>
          <cell r="G1549">
            <v>300000</v>
          </cell>
          <cell r="H1549">
            <v>1</v>
          </cell>
          <cell r="I1549">
            <v>300000</v>
          </cell>
          <cell r="J1549">
            <v>0</v>
          </cell>
        </row>
        <row r="1550">
          <cell r="A1550">
            <v>0</v>
          </cell>
          <cell r="B1550">
            <v>0</v>
          </cell>
          <cell r="C1550">
            <v>0</v>
          </cell>
          <cell r="D1550">
            <v>0</v>
          </cell>
          <cell r="E1550">
            <v>0</v>
          </cell>
          <cell r="F1550">
            <v>0</v>
          </cell>
          <cell r="G1550">
            <v>0</v>
          </cell>
          <cell r="H1550">
            <v>0</v>
          </cell>
          <cell r="I1550">
            <v>0</v>
          </cell>
          <cell r="J1550">
            <v>0</v>
          </cell>
        </row>
        <row r="1551">
          <cell r="A1551">
            <v>0</v>
          </cell>
          <cell r="B1551">
            <v>0</v>
          </cell>
          <cell r="C1551">
            <v>0</v>
          </cell>
          <cell r="D1551">
            <v>0</v>
          </cell>
          <cell r="E1551">
            <v>0</v>
          </cell>
          <cell r="F1551">
            <v>0</v>
          </cell>
          <cell r="G1551">
            <v>0</v>
          </cell>
          <cell r="H1551">
            <v>0</v>
          </cell>
          <cell r="I1551">
            <v>0</v>
          </cell>
          <cell r="J1551">
            <v>0</v>
          </cell>
        </row>
        <row r="1552">
          <cell r="A1552">
            <v>0</v>
          </cell>
          <cell r="B1552">
            <v>0</v>
          </cell>
          <cell r="C1552">
            <v>0</v>
          </cell>
          <cell r="D1552">
            <v>0</v>
          </cell>
          <cell r="E1552">
            <v>0</v>
          </cell>
          <cell r="F1552">
            <v>0</v>
          </cell>
          <cell r="G1552">
            <v>0</v>
          </cell>
          <cell r="H1552">
            <v>0</v>
          </cell>
          <cell r="I1552">
            <v>0</v>
          </cell>
          <cell r="J1552">
            <v>0</v>
          </cell>
        </row>
        <row r="1553">
          <cell r="A1553">
            <v>0</v>
          </cell>
          <cell r="B1553">
            <v>0</v>
          </cell>
          <cell r="C1553">
            <v>0</v>
          </cell>
          <cell r="D1553" t="str">
            <v>SUBTOTAL</v>
          </cell>
          <cell r="E1553">
            <v>0</v>
          </cell>
          <cell r="F1553">
            <v>0</v>
          </cell>
          <cell r="G1553">
            <v>0</v>
          </cell>
          <cell r="H1553">
            <v>0</v>
          </cell>
          <cell r="I1553">
            <v>0</v>
          </cell>
          <cell r="J1553">
            <v>300000</v>
          </cell>
        </row>
        <row r="1554">
          <cell r="A1554">
            <v>0</v>
          </cell>
          <cell r="B1554">
            <v>0</v>
          </cell>
          <cell r="C1554">
            <v>0</v>
          </cell>
          <cell r="D1554">
            <v>0</v>
          </cell>
          <cell r="E1554">
            <v>0</v>
          </cell>
          <cell r="F1554">
            <v>0</v>
          </cell>
          <cell r="G1554">
            <v>0</v>
          </cell>
          <cell r="H1554">
            <v>0</v>
          </cell>
          <cell r="I1554">
            <v>0</v>
          </cell>
          <cell r="J1554">
            <v>0</v>
          </cell>
        </row>
        <row r="1555">
          <cell r="A1555" t="str">
            <v>2.5.1</v>
          </cell>
          <cell r="B1555">
            <v>0</v>
          </cell>
          <cell r="C1555">
            <v>0</v>
          </cell>
          <cell r="D1555" t="str">
            <v>TOTAL COSTO UNITARIO</v>
          </cell>
          <cell r="E1555">
            <v>0</v>
          </cell>
          <cell r="F1555">
            <v>0</v>
          </cell>
          <cell r="G1555">
            <v>0</v>
          </cell>
          <cell r="H1555">
            <v>0</v>
          </cell>
          <cell r="I1555">
            <v>0</v>
          </cell>
          <cell r="J1555">
            <v>8964272</v>
          </cell>
        </row>
        <row r="1556">
          <cell r="A1556">
            <v>0</v>
          </cell>
          <cell r="B1556">
            <v>0</v>
          </cell>
          <cell r="C1556">
            <v>0</v>
          </cell>
          <cell r="E1556">
            <v>0</v>
          </cell>
          <cell r="F1556">
            <v>0</v>
          </cell>
          <cell r="H1556">
            <v>0</v>
          </cell>
          <cell r="I1556">
            <v>0</v>
          </cell>
        </row>
        <row r="1557">
          <cell r="A1557">
            <v>0</v>
          </cell>
          <cell r="B1557">
            <v>0</v>
          </cell>
          <cell r="C1557">
            <v>0</v>
          </cell>
          <cell r="D1557">
            <v>0</v>
          </cell>
          <cell r="E1557">
            <v>0</v>
          </cell>
          <cell r="F1557">
            <v>0</v>
          </cell>
          <cell r="G1557">
            <v>0</v>
          </cell>
          <cell r="H1557">
            <v>0</v>
          </cell>
          <cell r="I1557">
            <v>0</v>
          </cell>
        </row>
        <row r="1558">
          <cell r="A1558">
            <v>0</v>
          </cell>
          <cell r="B1558">
            <v>0</v>
          </cell>
          <cell r="C1558">
            <v>0</v>
          </cell>
          <cell r="D1558">
            <v>0</v>
          </cell>
          <cell r="E1558" t="str">
            <v>ADECUACION DE LAS INSTALACIONES DE LA INSTITUCION EDUCATIVA JESUS MARIA AGUIRRE CHARRY 
DEL MUNICIPIO DE AIPE, HUILA</v>
          </cell>
          <cell r="F1558">
            <v>0</v>
          </cell>
          <cell r="G1558">
            <v>0</v>
          </cell>
          <cell r="H1558">
            <v>0</v>
          </cell>
          <cell r="I1558">
            <v>0</v>
          </cell>
          <cell r="J1558">
            <v>0</v>
          </cell>
        </row>
        <row r="1559">
          <cell r="A1559">
            <v>0</v>
          </cell>
          <cell r="B1559">
            <v>0</v>
          </cell>
          <cell r="C1559">
            <v>0</v>
          </cell>
          <cell r="D1559">
            <v>0</v>
          </cell>
          <cell r="E1559" t="str">
            <v>ANÁLISIS DE PRECIOS UNITARIOS      A.P.U.</v>
          </cell>
          <cell r="F1559">
            <v>0</v>
          </cell>
          <cell r="G1559">
            <v>0</v>
          </cell>
          <cell r="H1559">
            <v>0</v>
          </cell>
          <cell r="I1559">
            <v>0</v>
          </cell>
          <cell r="J1559">
            <v>0</v>
          </cell>
        </row>
        <row r="1560">
          <cell r="A1560">
            <v>0</v>
          </cell>
          <cell r="B1560">
            <v>0</v>
          </cell>
          <cell r="C1560">
            <v>0</v>
          </cell>
          <cell r="D1560">
            <v>0</v>
          </cell>
          <cell r="E1560">
            <v>0</v>
          </cell>
          <cell r="F1560">
            <v>0</v>
          </cell>
          <cell r="G1560">
            <v>0</v>
          </cell>
          <cell r="H1560">
            <v>0</v>
          </cell>
          <cell r="I1560">
            <v>0</v>
          </cell>
          <cell r="J1560">
            <v>0</v>
          </cell>
        </row>
        <row r="1561">
          <cell r="A1561">
            <v>0</v>
          </cell>
          <cell r="B1561">
            <v>0</v>
          </cell>
          <cell r="C1561">
            <v>0</v>
          </cell>
          <cell r="D1561">
            <v>0</v>
          </cell>
          <cell r="E1561">
            <v>0</v>
          </cell>
          <cell r="F1561">
            <v>0</v>
          </cell>
          <cell r="G1561">
            <v>0</v>
          </cell>
          <cell r="H1561">
            <v>0</v>
          </cell>
          <cell r="I1561">
            <v>0</v>
          </cell>
          <cell r="J1561">
            <v>0</v>
          </cell>
        </row>
        <row r="1562">
          <cell r="A1562">
            <v>0</v>
          </cell>
          <cell r="B1562">
            <v>0</v>
          </cell>
          <cell r="C1562">
            <v>0</v>
          </cell>
          <cell r="D1562" t="str">
            <v>CAPITULO</v>
          </cell>
          <cell r="E1562" t="str">
            <v>ITEM</v>
          </cell>
          <cell r="F1562" t="str">
            <v>DESCRIPCION</v>
          </cell>
          <cell r="G1562">
            <v>0</v>
          </cell>
          <cell r="H1562">
            <v>0</v>
          </cell>
          <cell r="I1562">
            <v>0</v>
          </cell>
          <cell r="J1562" t="str">
            <v>UNIDAD</v>
          </cell>
        </row>
        <row r="1563">
          <cell r="B1563" t="str">
            <v>Partida</v>
          </cell>
          <cell r="C1563">
            <v>0</v>
          </cell>
          <cell r="D1563" t="str">
            <v>3.1</v>
          </cell>
          <cell r="E1563" t="str">
            <v>3.1.1</v>
          </cell>
          <cell r="F1563" t="str">
            <v>SUMINISTRO E INSTALACION DE PINTURA EPOXICA</v>
          </cell>
          <cell r="G1563">
            <v>0</v>
          </cell>
          <cell r="H1563">
            <v>0</v>
          </cell>
          <cell r="I1563">
            <v>0</v>
          </cell>
          <cell r="J1563" t="str">
            <v>M2</v>
          </cell>
        </row>
        <row r="1564">
          <cell r="A1564">
            <v>0</v>
          </cell>
          <cell r="B1564">
            <v>0</v>
          </cell>
          <cell r="C1564">
            <v>0</v>
          </cell>
          <cell r="D1564" t="str">
            <v>MAQUINARIA, HERRAMIENTA Y EQUIPO PUESTO EN OBRA</v>
          </cell>
          <cell r="E1564">
            <v>0</v>
          </cell>
          <cell r="F1564">
            <v>0</v>
          </cell>
          <cell r="G1564">
            <v>0</v>
          </cell>
          <cell r="H1564">
            <v>0</v>
          </cell>
          <cell r="I1564">
            <v>0</v>
          </cell>
          <cell r="J1564">
            <v>0</v>
          </cell>
        </row>
        <row r="1565">
          <cell r="A1565">
            <v>0</v>
          </cell>
          <cell r="B1565">
            <v>0</v>
          </cell>
          <cell r="C1565">
            <v>0</v>
          </cell>
          <cell r="D1565" t="str">
            <v>DESCRIPCION</v>
          </cell>
          <cell r="E1565">
            <v>0</v>
          </cell>
          <cell r="F1565" t="str">
            <v>UND</v>
          </cell>
          <cell r="G1565" t="str">
            <v>Vr. Unitario</v>
          </cell>
          <cell r="H1565" t="str">
            <v>Redndim.</v>
          </cell>
          <cell r="I1565" t="str">
            <v>Vr Total</v>
          </cell>
          <cell r="J1565">
            <v>0</v>
          </cell>
        </row>
        <row r="1566">
          <cell r="A1566" t="str">
            <v xml:space="preserve">HM           </v>
          </cell>
          <cell r="B1566" t="str">
            <v>Maquinaria</v>
          </cell>
          <cell r="C1566">
            <v>0</v>
          </cell>
          <cell r="D1566" t="str">
            <v>HERRAMIENTA MENOR</v>
          </cell>
          <cell r="E1566">
            <v>0</v>
          </cell>
          <cell r="F1566" t="str">
            <v>UND</v>
          </cell>
          <cell r="G1566">
            <v>1300</v>
          </cell>
          <cell r="H1566">
            <v>0.1</v>
          </cell>
          <cell r="I1566">
            <v>130</v>
          </cell>
          <cell r="J1566">
            <v>0</v>
          </cell>
        </row>
        <row r="1567">
          <cell r="A1567" t="str">
            <v xml:space="preserve">ANDAMIO      </v>
          </cell>
          <cell r="B1567" t="str">
            <v>Maquinaria</v>
          </cell>
          <cell r="C1567">
            <v>0</v>
          </cell>
          <cell r="D1567" t="str">
            <v>ANDAMIO INCLUYE TABLON</v>
          </cell>
          <cell r="E1567">
            <v>0</v>
          </cell>
          <cell r="F1567" t="str">
            <v>DIA</v>
          </cell>
          <cell r="G1567">
            <v>3000</v>
          </cell>
          <cell r="H1567">
            <v>0.1</v>
          </cell>
          <cell r="I1567">
            <v>300</v>
          </cell>
          <cell r="J1567">
            <v>0</v>
          </cell>
        </row>
        <row r="1568">
          <cell r="A1568">
            <v>0</v>
          </cell>
          <cell r="B1568">
            <v>0</v>
          </cell>
          <cell r="C1568">
            <v>0</v>
          </cell>
          <cell r="D1568">
            <v>0</v>
          </cell>
          <cell r="E1568">
            <v>0</v>
          </cell>
          <cell r="F1568">
            <v>0</v>
          </cell>
          <cell r="G1568">
            <v>0</v>
          </cell>
          <cell r="H1568">
            <v>0</v>
          </cell>
          <cell r="I1568">
            <v>0</v>
          </cell>
          <cell r="J1568">
            <v>0</v>
          </cell>
        </row>
        <row r="1569">
          <cell r="A1569">
            <v>0</v>
          </cell>
          <cell r="B1569">
            <v>0</v>
          </cell>
          <cell r="C1569">
            <v>0</v>
          </cell>
          <cell r="D1569">
            <v>0</v>
          </cell>
          <cell r="E1569">
            <v>0</v>
          </cell>
          <cell r="F1569">
            <v>0</v>
          </cell>
          <cell r="G1569">
            <v>0</v>
          </cell>
          <cell r="H1569">
            <v>0</v>
          </cell>
          <cell r="I1569">
            <v>0</v>
          </cell>
          <cell r="J1569">
            <v>0</v>
          </cell>
        </row>
        <row r="1570">
          <cell r="A1570">
            <v>0</v>
          </cell>
          <cell r="B1570">
            <v>0</v>
          </cell>
          <cell r="C1570">
            <v>0</v>
          </cell>
          <cell r="D1570" t="str">
            <v>SUBTOTAL</v>
          </cell>
          <cell r="E1570">
            <v>0</v>
          </cell>
          <cell r="F1570">
            <v>0</v>
          </cell>
          <cell r="G1570">
            <v>0</v>
          </cell>
          <cell r="H1570">
            <v>0</v>
          </cell>
          <cell r="I1570">
            <v>0</v>
          </cell>
          <cell r="J1570">
            <v>430</v>
          </cell>
        </row>
        <row r="1571">
          <cell r="A1571">
            <v>0</v>
          </cell>
          <cell r="B1571">
            <v>0</v>
          </cell>
          <cell r="C1571">
            <v>0</v>
          </cell>
          <cell r="D1571" t="str">
            <v>MATERIALES</v>
          </cell>
          <cell r="E1571">
            <v>0</v>
          </cell>
          <cell r="F1571">
            <v>0</v>
          </cell>
          <cell r="G1571">
            <v>0</v>
          </cell>
          <cell r="H1571">
            <v>0</v>
          </cell>
          <cell r="I1571">
            <v>0</v>
          </cell>
          <cell r="J1571">
            <v>0</v>
          </cell>
        </row>
        <row r="1572">
          <cell r="A1572">
            <v>0</v>
          </cell>
          <cell r="B1572">
            <v>0</v>
          </cell>
          <cell r="C1572">
            <v>0</v>
          </cell>
          <cell r="D1572" t="str">
            <v>DESCRIPCION</v>
          </cell>
          <cell r="E1572">
            <v>0</v>
          </cell>
          <cell r="F1572" t="str">
            <v>UND</v>
          </cell>
          <cell r="G1572" t="str">
            <v>Vr. Unitario</v>
          </cell>
          <cell r="H1572" t="str">
            <v>Redndim.</v>
          </cell>
          <cell r="I1572" t="str">
            <v>Vr Total</v>
          </cell>
          <cell r="J1572">
            <v>0</v>
          </cell>
        </row>
        <row r="1573">
          <cell r="A1573" t="str">
            <v>CINTAENMASCAR</v>
          </cell>
          <cell r="B1573" t="str">
            <v>Material</v>
          </cell>
          <cell r="C1573">
            <v>0</v>
          </cell>
          <cell r="D1573" t="str">
            <v>CINTA DE ENMASCARAR</v>
          </cell>
          <cell r="E1573">
            <v>0</v>
          </cell>
          <cell r="F1573" t="str">
            <v>ROLL</v>
          </cell>
          <cell r="G1573">
            <v>3500</v>
          </cell>
          <cell r="H1573">
            <v>0.01</v>
          </cell>
          <cell r="I1573">
            <v>35</v>
          </cell>
          <cell r="J1573">
            <v>0</v>
          </cell>
        </row>
        <row r="1574">
          <cell r="A1574" t="str">
            <v xml:space="preserve">RODILLO7     </v>
          </cell>
          <cell r="B1574" t="str">
            <v>Material</v>
          </cell>
          <cell r="C1574">
            <v>0</v>
          </cell>
          <cell r="D1574" t="str">
            <v>RODILLO DE FELPA 7"</v>
          </cell>
          <cell r="E1574">
            <v>0</v>
          </cell>
          <cell r="F1574" t="str">
            <v>UND</v>
          </cell>
          <cell r="G1574">
            <v>8000</v>
          </cell>
          <cell r="H1574">
            <v>0.02</v>
          </cell>
          <cell r="I1574">
            <v>160</v>
          </cell>
          <cell r="J1574">
            <v>0</v>
          </cell>
        </row>
        <row r="1575">
          <cell r="A1575" t="str">
            <v xml:space="preserve">BROCHA2      </v>
          </cell>
          <cell r="B1575" t="str">
            <v>Material</v>
          </cell>
          <cell r="C1575">
            <v>0</v>
          </cell>
          <cell r="D1575" t="str">
            <v>BROCHA DE 2"</v>
          </cell>
          <cell r="E1575">
            <v>0</v>
          </cell>
          <cell r="F1575" t="str">
            <v>UND</v>
          </cell>
          <cell r="G1575">
            <v>5500</v>
          </cell>
          <cell r="H1575">
            <v>0.01</v>
          </cell>
          <cell r="I1575">
            <v>55</v>
          </cell>
          <cell r="J1575">
            <v>0</v>
          </cell>
        </row>
        <row r="1576">
          <cell r="A1576" t="str">
            <v xml:space="preserve">MASILLA      </v>
          </cell>
          <cell r="B1576" t="str">
            <v>Material</v>
          </cell>
          <cell r="C1576">
            <v>0</v>
          </cell>
          <cell r="D1576" t="str">
            <v>MASILLA</v>
          </cell>
          <cell r="E1576">
            <v>0</v>
          </cell>
          <cell r="F1576" t="str">
            <v>CUÑ</v>
          </cell>
          <cell r="G1576">
            <v>45000</v>
          </cell>
          <cell r="H1576">
            <v>0.03</v>
          </cell>
          <cell r="I1576">
            <v>1350</v>
          </cell>
          <cell r="J1576">
            <v>0</v>
          </cell>
        </row>
        <row r="1577">
          <cell r="A1577" t="str">
            <v>PINTURAEPOXIC</v>
          </cell>
          <cell r="B1577" t="str">
            <v>Material</v>
          </cell>
          <cell r="C1577">
            <v>0</v>
          </cell>
          <cell r="D1577" t="str">
            <v>PINTURA EPOXICA</v>
          </cell>
          <cell r="E1577">
            <v>0</v>
          </cell>
          <cell r="F1577" t="str">
            <v>GLN</v>
          </cell>
          <cell r="G1577">
            <v>180000</v>
          </cell>
          <cell r="H1577">
            <v>0.12</v>
          </cell>
          <cell r="I1577">
            <v>21600</v>
          </cell>
          <cell r="J1577">
            <v>0</v>
          </cell>
        </row>
        <row r="1578">
          <cell r="A1578">
            <v>0</v>
          </cell>
          <cell r="B1578">
            <v>0</v>
          </cell>
          <cell r="C1578">
            <v>0</v>
          </cell>
          <cell r="D1578" t="str">
            <v>SUBTOTAL</v>
          </cell>
          <cell r="E1578">
            <v>0</v>
          </cell>
          <cell r="F1578">
            <v>0</v>
          </cell>
          <cell r="G1578">
            <v>0</v>
          </cell>
          <cell r="H1578">
            <v>0</v>
          </cell>
          <cell r="I1578">
            <v>0</v>
          </cell>
          <cell r="J1578">
            <v>23200</v>
          </cell>
        </row>
        <row r="1579">
          <cell r="A1579">
            <v>0</v>
          </cell>
          <cell r="B1579">
            <v>0</v>
          </cell>
          <cell r="C1579">
            <v>0</v>
          </cell>
          <cell r="D1579" t="str">
            <v>MANO DE OBRA</v>
          </cell>
          <cell r="E1579">
            <v>0</v>
          </cell>
          <cell r="F1579">
            <v>0</v>
          </cell>
          <cell r="G1579">
            <v>0</v>
          </cell>
          <cell r="H1579">
            <v>0</v>
          </cell>
          <cell r="I1579">
            <v>0</v>
          </cell>
          <cell r="J1579">
            <v>0</v>
          </cell>
        </row>
        <row r="1580">
          <cell r="A1580">
            <v>0</v>
          </cell>
          <cell r="B1580">
            <v>0</v>
          </cell>
          <cell r="C1580">
            <v>0</v>
          </cell>
          <cell r="D1580" t="str">
            <v>DESCRIPCION</v>
          </cell>
          <cell r="E1580">
            <v>0</v>
          </cell>
          <cell r="F1580" t="str">
            <v>UND</v>
          </cell>
          <cell r="G1580" t="str">
            <v>Vr. Unitario</v>
          </cell>
          <cell r="H1580" t="str">
            <v>Redndim.</v>
          </cell>
          <cell r="I1580" t="str">
            <v>Vr Total</v>
          </cell>
          <cell r="J1580">
            <v>0</v>
          </cell>
        </row>
        <row r="1581">
          <cell r="A1581" t="str">
            <v xml:space="preserve">1OF1AY       </v>
          </cell>
          <cell r="B1581" t="str">
            <v>Mano de obra</v>
          </cell>
          <cell r="C1581">
            <v>0</v>
          </cell>
          <cell r="D1581" t="str">
            <v>MANO DE OBRA ALBAÑILERIA (1 OFICIAL - 1 AYUDANTE)</v>
          </cell>
          <cell r="E1581">
            <v>0</v>
          </cell>
          <cell r="F1581" t="str">
            <v>HR</v>
          </cell>
          <cell r="G1581">
            <v>16784</v>
          </cell>
          <cell r="H1581">
            <v>0.8</v>
          </cell>
          <cell r="I1581">
            <v>13427</v>
          </cell>
          <cell r="J1581">
            <v>0</v>
          </cell>
        </row>
        <row r="1582">
          <cell r="A1582">
            <v>0</v>
          </cell>
          <cell r="B1582">
            <v>0</v>
          </cell>
          <cell r="C1582">
            <v>0</v>
          </cell>
          <cell r="D1582">
            <v>0</v>
          </cell>
          <cell r="E1582">
            <v>0</v>
          </cell>
          <cell r="F1582">
            <v>0</v>
          </cell>
          <cell r="G1582">
            <v>0</v>
          </cell>
          <cell r="H1582">
            <v>0</v>
          </cell>
          <cell r="I1582">
            <v>0</v>
          </cell>
          <cell r="J1582">
            <v>0</v>
          </cell>
        </row>
        <row r="1583">
          <cell r="A1583">
            <v>0</v>
          </cell>
          <cell r="B1583">
            <v>0</v>
          </cell>
          <cell r="C1583">
            <v>0</v>
          </cell>
          <cell r="D1583">
            <v>0</v>
          </cell>
          <cell r="E1583">
            <v>0</v>
          </cell>
          <cell r="F1583">
            <v>0</v>
          </cell>
          <cell r="G1583">
            <v>0</v>
          </cell>
          <cell r="H1583">
            <v>0</v>
          </cell>
          <cell r="I1583">
            <v>0</v>
          </cell>
          <cell r="J1583">
            <v>0</v>
          </cell>
        </row>
        <row r="1584">
          <cell r="A1584">
            <v>0</v>
          </cell>
          <cell r="B1584">
            <v>0</v>
          </cell>
          <cell r="C1584">
            <v>0</v>
          </cell>
          <cell r="D1584">
            <v>0</v>
          </cell>
          <cell r="E1584">
            <v>0</v>
          </cell>
          <cell r="F1584">
            <v>0</v>
          </cell>
          <cell r="G1584">
            <v>0</v>
          </cell>
          <cell r="H1584">
            <v>0</v>
          </cell>
          <cell r="I1584">
            <v>0</v>
          </cell>
          <cell r="J1584">
            <v>0</v>
          </cell>
        </row>
        <row r="1585">
          <cell r="A1585">
            <v>0</v>
          </cell>
          <cell r="B1585">
            <v>0</v>
          </cell>
          <cell r="C1585">
            <v>0</v>
          </cell>
          <cell r="D1585" t="str">
            <v>SUBTOTAL</v>
          </cell>
          <cell r="E1585">
            <v>0</v>
          </cell>
          <cell r="F1585">
            <v>0</v>
          </cell>
          <cell r="G1585">
            <v>0</v>
          </cell>
          <cell r="H1585">
            <v>0</v>
          </cell>
          <cell r="I1585">
            <v>0</v>
          </cell>
          <cell r="J1585">
            <v>13427</v>
          </cell>
        </row>
        <row r="1586">
          <cell r="A1586">
            <v>0</v>
          </cell>
          <cell r="B1586">
            <v>0</v>
          </cell>
          <cell r="C1586">
            <v>0</v>
          </cell>
          <cell r="D1586" t="str">
            <v>TRANSPORTE</v>
          </cell>
          <cell r="E1586">
            <v>0</v>
          </cell>
          <cell r="F1586">
            <v>0</v>
          </cell>
          <cell r="G1586">
            <v>0</v>
          </cell>
          <cell r="H1586">
            <v>0</v>
          </cell>
          <cell r="I1586">
            <v>0</v>
          </cell>
          <cell r="J1586">
            <v>0</v>
          </cell>
        </row>
        <row r="1587">
          <cell r="A1587">
            <v>0</v>
          </cell>
          <cell r="B1587">
            <v>0</v>
          </cell>
          <cell r="C1587">
            <v>0</v>
          </cell>
          <cell r="D1587" t="str">
            <v>DESCRIPCION</v>
          </cell>
          <cell r="E1587">
            <v>0</v>
          </cell>
          <cell r="F1587" t="str">
            <v>UND</v>
          </cell>
          <cell r="G1587" t="str">
            <v>Vr. Unitario</v>
          </cell>
          <cell r="H1587" t="str">
            <v>Redndim.</v>
          </cell>
          <cell r="I1587" t="str">
            <v>Vr Total</v>
          </cell>
          <cell r="J1587">
            <v>0</v>
          </cell>
        </row>
        <row r="1588">
          <cell r="A1588">
            <v>0</v>
          </cell>
          <cell r="B1588">
            <v>0</v>
          </cell>
          <cell r="C1588">
            <v>0</v>
          </cell>
          <cell r="D1588">
            <v>0</v>
          </cell>
          <cell r="E1588">
            <v>0</v>
          </cell>
          <cell r="F1588">
            <v>0</v>
          </cell>
          <cell r="G1588">
            <v>0</v>
          </cell>
          <cell r="H1588">
            <v>0</v>
          </cell>
          <cell r="I1588">
            <v>0</v>
          </cell>
          <cell r="J1588">
            <v>0</v>
          </cell>
        </row>
        <row r="1589">
          <cell r="A1589">
            <v>0</v>
          </cell>
          <cell r="B1589">
            <v>0</v>
          </cell>
          <cell r="C1589">
            <v>0</v>
          </cell>
          <cell r="D1589">
            <v>0</v>
          </cell>
          <cell r="E1589">
            <v>0</v>
          </cell>
          <cell r="F1589">
            <v>0</v>
          </cell>
          <cell r="G1589">
            <v>0</v>
          </cell>
          <cell r="H1589">
            <v>0</v>
          </cell>
          <cell r="I1589">
            <v>0</v>
          </cell>
          <cell r="J1589">
            <v>0</v>
          </cell>
        </row>
        <row r="1590">
          <cell r="A1590">
            <v>0</v>
          </cell>
          <cell r="B1590">
            <v>0</v>
          </cell>
          <cell r="C1590">
            <v>0</v>
          </cell>
          <cell r="D1590">
            <v>0</v>
          </cell>
          <cell r="E1590">
            <v>0</v>
          </cell>
          <cell r="F1590">
            <v>0</v>
          </cell>
          <cell r="G1590">
            <v>0</v>
          </cell>
          <cell r="H1590">
            <v>0</v>
          </cell>
          <cell r="I1590">
            <v>0</v>
          </cell>
          <cell r="J1590">
            <v>0</v>
          </cell>
        </row>
        <row r="1591">
          <cell r="A1591">
            <v>0</v>
          </cell>
          <cell r="B1591">
            <v>0</v>
          </cell>
          <cell r="C1591">
            <v>0</v>
          </cell>
          <cell r="D1591">
            <v>0</v>
          </cell>
          <cell r="E1591">
            <v>0</v>
          </cell>
          <cell r="F1591">
            <v>0</v>
          </cell>
          <cell r="G1591">
            <v>0</v>
          </cell>
          <cell r="H1591">
            <v>0</v>
          </cell>
          <cell r="I1591">
            <v>0</v>
          </cell>
          <cell r="J1591">
            <v>0</v>
          </cell>
        </row>
        <row r="1592">
          <cell r="A1592">
            <v>0</v>
          </cell>
          <cell r="B1592">
            <v>0</v>
          </cell>
          <cell r="C1592">
            <v>0</v>
          </cell>
          <cell r="D1592" t="str">
            <v>SUBTOTAL</v>
          </cell>
          <cell r="E1592">
            <v>0</v>
          </cell>
          <cell r="F1592">
            <v>0</v>
          </cell>
          <cell r="G1592">
            <v>0</v>
          </cell>
          <cell r="H1592">
            <v>0</v>
          </cell>
          <cell r="I1592">
            <v>0</v>
          </cell>
          <cell r="J1592">
            <v>0</v>
          </cell>
        </row>
        <row r="1593">
          <cell r="A1593">
            <v>0</v>
          </cell>
          <cell r="B1593">
            <v>0</v>
          </cell>
          <cell r="C1593">
            <v>0</v>
          </cell>
          <cell r="D1593">
            <v>0</v>
          </cell>
          <cell r="E1593">
            <v>0</v>
          </cell>
          <cell r="F1593">
            <v>0</v>
          </cell>
          <cell r="G1593">
            <v>0</v>
          </cell>
          <cell r="H1593">
            <v>0</v>
          </cell>
          <cell r="I1593">
            <v>0</v>
          </cell>
          <cell r="J1593">
            <v>0</v>
          </cell>
        </row>
        <row r="1594">
          <cell r="A1594" t="str">
            <v>3.1.1</v>
          </cell>
          <cell r="B1594">
            <v>0</v>
          </cell>
          <cell r="C1594">
            <v>0</v>
          </cell>
          <cell r="D1594" t="str">
            <v>TOTAL COSTO UNITARIO</v>
          </cell>
          <cell r="E1594">
            <v>0</v>
          </cell>
          <cell r="F1594">
            <v>0</v>
          </cell>
          <cell r="G1594">
            <v>0</v>
          </cell>
          <cell r="H1594">
            <v>0</v>
          </cell>
          <cell r="I1594">
            <v>0</v>
          </cell>
          <cell r="J1594">
            <v>37057</v>
          </cell>
        </row>
        <row r="1595">
          <cell r="A1595">
            <v>0</v>
          </cell>
          <cell r="B1595">
            <v>0</v>
          </cell>
          <cell r="C1595">
            <v>0</v>
          </cell>
          <cell r="E1595">
            <v>0</v>
          </cell>
          <cell r="F1595">
            <v>0</v>
          </cell>
          <cell r="H1595">
            <v>0</v>
          </cell>
          <cell r="I1595">
            <v>0</v>
          </cell>
        </row>
        <row r="1596">
          <cell r="A1596">
            <v>0</v>
          </cell>
          <cell r="B1596">
            <v>0</v>
          </cell>
          <cell r="C1596">
            <v>0</v>
          </cell>
          <cell r="D1596">
            <v>0</v>
          </cell>
          <cell r="E1596">
            <v>0</v>
          </cell>
          <cell r="F1596">
            <v>0</v>
          </cell>
          <cell r="G1596">
            <v>0</v>
          </cell>
          <cell r="H1596">
            <v>0</v>
          </cell>
          <cell r="I1596">
            <v>0</v>
          </cell>
        </row>
        <row r="1597">
          <cell r="A1597">
            <v>0</v>
          </cell>
          <cell r="B1597">
            <v>0</v>
          </cell>
          <cell r="C1597">
            <v>0</v>
          </cell>
          <cell r="D1597">
            <v>0</v>
          </cell>
          <cell r="E1597" t="str">
            <v>ADECUACION DE LAS INSTALACIONES DE LA INSTITUCION EDUCATIVA JESUS MARIA AGUIRRE CHARRY 
DEL MUNICIPIO DE AIPE, HUILA</v>
          </cell>
          <cell r="F1597">
            <v>0</v>
          </cell>
          <cell r="G1597">
            <v>0</v>
          </cell>
          <cell r="H1597">
            <v>0</v>
          </cell>
          <cell r="I1597">
            <v>0</v>
          </cell>
          <cell r="J1597">
            <v>0</v>
          </cell>
        </row>
        <row r="1598">
          <cell r="A1598">
            <v>0</v>
          </cell>
          <cell r="B1598">
            <v>0</v>
          </cell>
          <cell r="C1598">
            <v>0</v>
          </cell>
          <cell r="D1598">
            <v>0</v>
          </cell>
          <cell r="E1598" t="str">
            <v>ANÁLISIS DE PRECIOS UNITARIOS      A.P.U.</v>
          </cell>
          <cell r="F1598">
            <v>0</v>
          </cell>
          <cell r="G1598">
            <v>0</v>
          </cell>
          <cell r="H1598">
            <v>0</v>
          </cell>
          <cell r="I1598">
            <v>0</v>
          </cell>
          <cell r="J1598">
            <v>0</v>
          </cell>
        </row>
        <row r="1599">
          <cell r="A1599">
            <v>0</v>
          </cell>
          <cell r="B1599">
            <v>0</v>
          </cell>
          <cell r="C1599">
            <v>0</v>
          </cell>
          <cell r="D1599">
            <v>0</v>
          </cell>
          <cell r="E1599">
            <v>0</v>
          </cell>
          <cell r="F1599">
            <v>0</v>
          </cell>
          <cell r="G1599">
            <v>0</v>
          </cell>
          <cell r="H1599">
            <v>0</v>
          </cell>
          <cell r="I1599">
            <v>0</v>
          </cell>
          <cell r="J1599">
            <v>0</v>
          </cell>
        </row>
        <row r="1600">
          <cell r="A1600">
            <v>0</v>
          </cell>
          <cell r="B1600">
            <v>0</v>
          </cell>
          <cell r="C1600">
            <v>0</v>
          </cell>
          <cell r="D1600">
            <v>0</v>
          </cell>
          <cell r="E1600">
            <v>0</v>
          </cell>
          <cell r="F1600">
            <v>0</v>
          </cell>
          <cell r="G1600">
            <v>0</v>
          </cell>
          <cell r="H1600">
            <v>0</v>
          </cell>
          <cell r="I1600">
            <v>0</v>
          </cell>
          <cell r="J1600">
            <v>0</v>
          </cell>
        </row>
        <row r="1601">
          <cell r="A1601">
            <v>0</v>
          </cell>
          <cell r="B1601">
            <v>0</v>
          </cell>
          <cell r="C1601">
            <v>0</v>
          </cell>
          <cell r="D1601" t="str">
            <v>CAPITULO</v>
          </cell>
          <cell r="E1601" t="str">
            <v>ITEM</v>
          </cell>
          <cell r="F1601" t="str">
            <v>DESCRIPCION</v>
          </cell>
          <cell r="G1601">
            <v>0</v>
          </cell>
          <cell r="H1601">
            <v>0</v>
          </cell>
          <cell r="I1601">
            <v>0</v>
          </cell>
          <cell r="J1601" t="str">
            <v>UNIDAD</v>
          </cell>
        </row>
        <row r="1602">
          <cell r="B1602" t="str">
            <v>Partida</v>
          </cell>
          <cell r="C1602">
            <v>0</v>
          </cell>
          <cell r="D1602" t="str">
            <v>3.2</v>
          </cell>
          <cell r="E1602" t="str">
            <v>3.2.1</v>
          </cell>
          <cell r="F1602" t="str">
            <v>SUMINISTRO E INSTALACION DE PINTURA TIPO TRAFICO</v>
          </cell>
          <cell r="G1602">
            <v>0</v>
          </cell>
          <cell r="H1602">
            <v>0</v>
          </cell>
          <cell r="I1602">
            <v>0</v>
          </cell>
          <cell r="J1602" t="str">
            <v>M2</v>
          </cell>
        </row>
        <row r="1603">
          <cell r="A1603">
            <v>0</v>
          </cell>
          <cell r="B1603">
            <v>0</v>
          </cell>
          <cell r="C1603">
            <v>0</v>
          </cell>
          <cell r="D1603" t="str">
            <v>MAQUINARIA, HERRAMIENTA Y EQUIPO PUESTO EN OBRA</v>
          </cell>
          <cell r="E1603">
            <v>0</v>
          </cell>
          <cell r="F1603">
            <v>0</v>
          </cell>
          <cell r="G1603">
            <v>0</v>
          </cell>
          <cell r="H1603">
            <v>0</v>
          </cell>
          <cell r="I1603">
            <v>0</v>
          </cell>
          <cell r="J1603">
            <v>0</v>
          </cell>
        </row>
        <row r="1604">
          <cell r="A1604">
            <v>0</v>
          </cell>
          <cell r="B1604">
            <v>0</v>
          </cell>
          <cell r="C1604">
            <v>0</v>
          </cell>
          <cell r="D1604" t="str">
            <v>DESCRIPCION</v>
          </cell>
          <cell r="E1604">
            <v>0</v>
          </cell>
          <cell r="F1604" t="str">
            <v>UND</v>
          </cell>
          <cell r="G1604" t="str">
            <v>Vr. Unitario</v>
          </cell>
          <cell r="H1604" t="str">
            <v>Redndim.</v>
          </cell>
          <cell r="I1604" t="str">
            <v>Vr Total</v>
          </cell>
          <cell r="J1604">
            <v>0</v>
          </cell>
        </row>
        <row r="1605">
          <cell r="A1605" t="str">
            <v xml:space="preserve">HM           </v>
          </cell>
          <cell r="B1605" t="str">
            <v>Maquinaria</v>
          </cell>
          <cell r="C1605">
            <v>0</v>
          </cell>
          <cell r="D1605" t="str">
            <v>HERRAMIENTA MENOR</v>
          </cell>
          <cell r="E1605">
            <v>0</v>
          </cell>
          <cell r="F1605" t="str">
            <v>UND</v>
          </cell>
          <cell r="G1605">
            <v>1300</v>
          </cell>
          <cell r="H1605">
            <v>0.1</v>
          </cell>
          <cell r="I1605">
            <v>130</v>
          </cell>
          <cell r="J1605">
            <v>0</v>
          </cell>
        </row>
        <row r="1606">
          <cell r="A1606">
            <v>0</v>
          </cell>
          <cell r="B1606">
            <v>0</v>
          </cell>
          <cell r="C1606">
            <v>0</v>
          </cell>
          <cell r="D1606">
            <v>0</v>
          </cell>
          <cell r="E1606">
            <v>0</v>
          </cell>
          <cell r="F1606">
            <v>0</v>
          </cell>
          <cell r="G1606">
            <v>0</v>
          </cell>
          <cell r="H1606">
            <v>0</v>
          </cell>
          <cell r="I1606">
            <v>0</v>
          </cell>
          <cell r="J1606">
            <v>0</v>
          </cell>
        </row>
        <row r="1607">
          <cell r="A1607">
            <v>0</v>
          </cell>
          <cell r="B1607">
            <v>0</v>
          </cell>
          <cell r="C1607">
            <v>0</v>
          </cell>
          <cell r="D1607">
            <v>0</v>
          </cell>
          <cell r="E1607">
            <v>0</v>
          </cell>
          <cell r="F1607">
            <v>0</v>
          </cell>
          <cell r="G1607">
            <v>0</v>
          </cell>
          <cell r="H1607">
            <v>0</v>
          </cell>
          <cell r="I1607">
            <v>0</v>
          </cell>
          <cell r="J1607">
            <v>0</v>
          </cell>
        </row>
        <row r="1608">
          <cell r="A1608">
            <v>0</v>
          </cell>
          <cell r="B1608">
            <v>0</v>
          </cell>
          <cell r="C1608">
            <v>0</v>
          </cell>
          <cell r="D1608">
            <v>0</v>
          </cell>
          <cell r="E1608">
            <v>0</v>
          </cell>
          <cell r="F1608">
            <v>0</v>
          </cell>
          <cell r="G1608">
            <v>0</v>
          </cell>
          <cell r="H1608">
            <v>0</v>
          </cell>
          <cell r="I1608">
            <v>0</v>
          </cell>
          <cell r="J1608">
            <v>0</v>
          </cell>
        </row>
        <row r="1609">
          <cell r="A1609">
            <v>0</v>
          </cell>
          <cell r="B1609">
            <v>0</v>
          </cell>
          <cell r="C1609">
            <v>0</v>
          </cell>
          <cell r="D1609" t="str">
            <v>SUBTOTAL</v>
          </cell>
          <cell r="E1609">
            <v>0</v>
          </cell>
          <cell r="F1609">
            <v>0</v>
          </cell>
          <cell r="G1609">
            <v>0</v>
          </cell>
          <cell r="H1609">
            <v>0</v>
          </cell>
          <cell r="I1609">
            <v>0</v>
          </cell>
          <cell r="J1609">
            <v>130</v>
          </cell>
        </row>
        <row r="1610">
          <cell r="A1610">
            <v>0</v>
          </cell>
          <cell r="B1610">
            <v>0</v>
          </cell>
          <cell r="C1610">
            <v>0</v>
          </cell>
          <cell r="D1610" t="str">
            <v>MATERIALES</v>
          </cell>
          <cell r="E1610">
            <v>0</v>
          </cell>
          <cell r="F1610">
            <v>0</v>
          </cell>
          <cell r="G1610">
            <v>0</v>
          </cell>
          <cell r="H1610">
            <v>0</v>
          </cell>
          <cell r="I1610">
            <v>0</v>
          </cell>
          <cell r="J1610">
            <v>0</v>
          </cell>
        </row>
        <row r="1611">
          <cell r="A1611">
            <v>0</v>
          </cell>
          <cell r="B1611">
            <v>0</v>
          </cell>
          <cell r="C1611">
            <v>0</v>
          </cell>
          <cell r="D1611" t="str">
            <v>DESCRIPCION</v>
          </cell>
          <cell r="E1611">
            <v>0</v>
          </cell>
          <cell r="F1611" t="str">
            <v>UND</v>
          </cell>
          <cell r="G1611" t="str">
            <v>Vr. Unitario</v>
          </cell>
          <cell r="H1611" t="str">
            <v>Redndim.</v>
          </cell>
          <cell r="I1611" t="str">
            <v>Vr Total</v>
          </cell>
          <cell r="J1611">
            <v>0</v>
          </cell>
        </row>
        <row r="1612">
          <cell r="A1612" t="str">
            <v>CINTAENMASCAR</v>
          </cell>
          <cell r="B1612" t="str">
            <v>Material</v>
          </cell>
          <cell r="C1612">
            <v>0</v>
          </cell>
          <cell r="D1612" t="str">
            <v>CINTA DE ENMASCARAR</v>
          </cell>
          <cell r="E1612">
            <v>0</v>
          </cell>
          <cell r="F1612" t="str">
            <v>ROLL</v>
          </cell>
          <cell r="G1612">
            <v>3500</v>
          </cell>
          <cell r="H1612">
            <v>0.01</v>
          </cell>
          <cell r="I1612">
            <v>35</v>
          </cell>
          <cell r="J1612">
            <v>0</v>
          </cell>
        </row>
        <row r="1613">
          <cell r="A1613" t="str">
            <v xml:space="preserve">RODILLO7     </v>
          </cell>
          <cell r="B1613" t="str">
            <v>Material</v>
          </cell>
          <cell r="C1613">
            <v>0</v>
          </cell>
          <cell r="D1613" t="str">
            <v>RODILLO DE FELPA 7"</v>
          </cell>
          <cell r="E1613">
            <v>0</v>
          </cell>
          <cell r="F1613" t="str">
            <v>UND</v>
          </cell>
          <cell r="G1613">
            <v>8000</v>
          </cell>
          <cell r="H1613">
            <v>0.04</v>
          </cell>
          <cell r="I1613">
            <v>320</v>
          </cell>
          <cell r="J1613">
            <v>0</v>
          </cell>
        </row>
        <row r="1614">
          <cell r="A1614" t="str">
            <v xml:space="preserve">BROCHA2      </v>
          </cell>
          <cell r="B1614" t="str">
            <v>Material</v>
          </cell>
          <cell r="C1614">
            <v>0</v>
          </cell>
          <cell r="D1614" t="str">
            <v>BROCHA DE 2"</v>
          </cell>
          <cell r="E1614">
            <v>0</v>
          </cell>
          <cell r="F1614" t="str">
            <v>UND</v>
          </cell>
          <cell r="G1614">
            <v>5500</v>
          </cell>
          <cell r="H1614">
            <v>0.1</v>
          </cell>
          <cell r="I1614">
            <v>550</v>
          </cell>
          <cell r="J1614">
            <v>0</v>
          </cell>
        </row>
        <row r="1615">
          <cell r="A1615" t="str">
            <v>PINTURATRAFIC</v>
          </cell>
          <cell r="B1615" t="str">
            <v>Material</v>
          </cell>
          <cell r="C1615">
            <v>0</v>
          </cell>
          <cell r="D1615" t="str">
            <v>PINTURA TIPO TRAFICO</v>
          </cell>
          <cell r="E1615">
            <v>0</v>
          </cell>
          <cell r="F1615" t="str">
            <v>GLN</v>
          </cell>
          <cell r="G1615">
            <v>80000</v>
          </cell>
          <cell r="H1615">
            <v>0.09</v>
          </cell>
          <cell r="I1615">
            <v>7200</v>
          </cell>
          <cell r="J1615">
            <v>0</v>
          </cell>
        </row>
        <row r="1616">
          <cell r="A1616" t="str">
            <v xml:space="preserve">DISOLVENTE   </v>
          </cell>
          <cell r="B1616" t="str">
            <v>Material</v>
          </cell>
          <cell r="C1616">
            <v>0</v>
          </cell>
          <cell r="D1616" t="str">
            <v>DISOLVENTE PINTURA TRAFICO</v>
          </cell>
          <cell r="E1616">
            <v>0</v>
          </cell>
          <cell r="F1616" t="str">
            <v>GLN</v>
          </cell>
          <cell r="G1616">
            <v>30000</v>
          </cell>
          <cell r="H1616">
            <v>0.06</v>
          </cell>
          <cell r="I1616">
            <v>1800</v>
          </cell>
          <cell r="J1616">
            <v>0</v>
          </cell>
        </row>
        <row r="1617">
          <cell r="A1617">
            <v>0</v>
          </cell>
          <cell r="B1617">
            <v>0</v>
          </cell>
          <cell r="C1617">
            <v>0</v>
          </cell>
          <cell r="D1617" t="str">
            <v>SUBTOTAL</v>
          </cell>
          <cell r="E1617">
            <v>0</v>
          </cell>
          <cell r="F1617">
            <v>0</v>
          </cell>
          <cell r="G1617">
            <v>0</v>
          </cell>
          <cell r="H1617">
            <v>0</v>
          </cell>
          <cell r="I1617">
            <v>0</v>
          </cell>
          <cell r="J1617">
            <v>9905</v>
          </cell>
        </row>
        <row r="1618">
          <cell r="A1618">
            <v>0</v>
          </cell>
          <cell r="B1618">
            <v>0</v>
          </cell>
          <cell r="C1618">
            <v>0</v>
          </cell>
          <cell r="D1618" t="str">
            <v>MANO DE OBRA</v>
          </cell>
          <cell r="E1618">
            <v>0</v>
          </cell>
          <cell r="F1618">
            <v>0</v>
          </cell>
          <cell r="G1618">
            <v>0</v>
          </cell>
          <cell r="H1618">
            <v>0</v>
          </cell>
          <cell r="I1618">
            <v>0</v>
          </cell>
          <cell r="J1618">
            <v>0</v>
          </cell>
        </row>
        <row r="1619">
          <cell r="A1619">
            <v>0</v>
          </cell>
          <cell r="B1619">
            <v>0</v>
          </cell>
          <cell r="C1619">
            <v>0</v>
          </cell>
          <cell r="D1619" t="str">
            <v>DESCRIPCION</v>
          </cell>
          <cell r="E1619">
            <v>0</v>
          </cell>
          <cell r="F1619" t="str">
            <v>UND</v>
          </cell>
          <cell r="G1619" t="str">
            <v>Vr. Unitario</v>
          </cell>
          <cell r="H1619" t="str">
            <v>Redndim.</v>
          </cell>
          <cell r="I1619" t="str">
            <v>Vr Total</v>
          </cell>
          <cell r="J1619">
            <v>0</v>
          </cell>
        </row>
        <row r="1620">
          <cell r="A1620" t="str">
            <v xml:space="preserve">1OF1AY       </v>
          </cell>
          <cell r="B1620" t="str">
            <v>Mano de obra</v>
          </cell>
          <cell r="C1620">
            <v>0</v>
          </cell>
          <cell r="D1620" t="str">
            <v>MANO DE OBRA ALBAÑILERIA (1 OFICIAL - 1 AYUDANTE)</v>
          </cell>
          <cell r="E1620">
            <v>0</v>
          </cell>
          <cell r="F1620" t="str">
            <v>HR</v>
          </cell>
          <cell r="G1620">
            <v>16784</v>
          </cell>
          <cell r="H1620">
            <v>0.45</v>
          </cell>
          <cell r="I1620">
            <v>7553</v>
          </cell>
          <cell r="J1620">
            <v>0</v>
          </cell>
        </row>
        <row r="1621">
          <cell r="A1621">
            <v>0</v>
          </cell>
          <cell r="B1621">
            <v>0</v>
          </cell>
          <cell r="C1621">
            <v>0</v>
          </cell>
          <cell r="D1621">
            <v>0</v>
          </cell>
          <cell r="E1621">
            <v>0</v>
          </cell>
          <cell r="F1621">
            <v>0</v>
          </cell>
          <cell r="G1621">
            <v>0</v>
          </cell>
          <cell r="H1621">
            <v>0</v>
          </cell>
          <cell r="I1621">
            <v>0</v>
          </cell>
          <cell r="J1621">
            <v>0</v>
          </cell>
        </row>
        <row r="1622">
          <cell r="A1622">
            <v>0</v>
          </cell>
          <cell r="B1622">
            <v>0</v>
          </cell>
          <cell r="C1622">
            <v>0</v>
          </cell>
          <cell r="D1622">
            <v>0</v>
          </cell>
          <cell r="E1622">
            <v>0</v>
          </cell>
          <cell r="F1622">
            <v>0</v>
          </cell>
          <cell r="G1622">
            <v>0</v>
          </cell>
          <cell r="H1622">
            <v>0</v>
          </cell>
          <cell r="I1622">
            <v>0</v>
          </cell>
          <cell r="J1622">
            <v>0</v>
          </cell>
        </row>
        <row r="1623">
          <cell r="A1623">
            <v>0</v>
          </cell>
          <cell r="B1623">
            <v>0</v>
          </cell>
          <cell r="C1623">
            <v>0</v>
          </cell>
          <cell r="D1623">
            <v>0</v>
          </cell>
          <cell r="E1623">
            <v>0</v>
          </cell>
          <cell r="F1623">
            <v>0</v>
          </cell>
          <cell r="G1623">
            <v>0</v>
          </cell>
          <cell r="H1623">
            <v>0</v>
          </cell>
          <cell r="I1623">
            <v>0</v>
          </cell>
          <cell r="J1623">
            <v>0</v>
          </cell>
        </row>
        <row r="1624">
          <cell r="A1624">
            <v>0</v>
          </cell>
          <cell r="B1624">
            <v>0</v>
          </cell>
          <cell r="C1624">
            <v>0</v>
          </cell>
          <cell r="D1624" t="str">
            <v>SUBTOTAL</v>
          </cell>
          <cell r="E1624">
            <v>0</v>
          </cell>
          <cell r="F1624">
            <v>0</v>
          </cell>
          <cell r="G1624">
            <v>0</v>
          </cell>
          <cell r="H1624">
            <v>0</v>
          </cell>
          <cell r="I1624">
            <v>0</v>
          </cell>
          <cell r="J1624">
            <v>7553</v>
          </cell>
        </row>
        <row r="1625">
          <cell r="A1625">
            <v>0</v>
          </cell>
          <cell r="B1625">
            <v>0</v>
          </cell>
          <cell r="C1625">
            <v>0</v>
          </cell>
          <cell r="D1625" t="str">
            <v>TRANSPORTE</v>
          </cell>
          <cell r="E1625">
            <v>0</v>
          </cell>
          <cell r="F1625">
            <v>0</v>
          </cell>
          <cell r="G1625">
            <v>0</v>
          </cell>
          <cell r="H1625">
            <v>0</v>
          </cell>
          <cell r="I1625">
            <v>0</v>
          </cell>
          <cell r="J1625">
            <v>0</v>
          </cell>
        </row>
        <row r="1626">
          <cell r="A1626">
            <v>0</v>
          </cell>
          <cell r="B1626">
            <v>0</v>
          </cell>
          <cell r="C1626">
            <v>0</v>
          </cell>
          <cell r="D1626" t="str">
            <v>DESCRIPCION</v>
          </cell>
          <cell r="E1626">
            <v>0</v>
          </cell>
          <cell r="F1626" t="str">
            <v>UND</v>
          </cell>
          <cell r="G1626" t="str">
            <v>Vr. Unitario</v>
          </cell>
          <cell r="H1626" t="str">
            <v>Redndim.</v>
          </cell>
          <cell r="I1626" t="str">
            <v>Vr Total</v>
          </cell>
          <cell r="J1626">
            <v>0</v>
          </cell>
        </row>
        <row r="1627">
          <cell r="A1627">
            <v>0</v>
          </cell>
          <cell r="B1627">
            <v>0</v>
          </cell>
          <cell r="C1627">
            <v>0</v>
          </cell>
          <cell r="D1627">
            <v>0</v>
          </cell>
          <cell r="E1627">
            <v>0</v>
          </cell>
          <cell r="F1627">
            <v>0</v>
          </cell>
          <cell r="G1627">
            <v>0</v>
          </cell>
          <cell r="H1627">
            <v>0</v>
          </cell>
          <cell r="I1627">
            <v>0</v>
          </cell>
          <cell r="J1627">
            <v>0</v>
          </cell>
        </row>
        <row r="1628">
          <cell r="A1628">
            <v>0</v>
          </cell>
          <cell r="B1628">
            <v>0</v>
          </cell>
          <cell r="C1628">
            <v>0</v>
          </cell>
          <cell r="D1628">
            <v>0</v>
          </cell>
          <cell r="E1628">
            <v>0</v>
          </cell>
          <cell r="F1628">
            <v>0</v>
          </cell>
          <cell r="G1628">
            <v>0</v>
          </cell>
          <cell r="H1628">
            <v>0</v>
          </cell>
          <cell r="I1628">
            <v>0</v>
          </cell>
          <cell r="J1628">
            <v>0</v>
          </cell>
        </row>
        <row r="1629">
          <cell r="A1629">
            <v>0</v>
          </cell>
          <cell r="B1629">
            <v>0</v>
          </cell>
          <cell r="C1629">
            <v>0</v>
          </cell>
          <cell r="D1629">
            <v>0</v>
          </cell>
          <cell r="E1629">
            <v>0</v>
          </cell>
          <cell r="F1629">
            <v>0</v>
          </cell>
          <cell r="G1629">
            <v>0</v>
          </cell>
          <cell r="H1629">
            <v>0</v>
          </cell>
          <cell r="I1629">
            <v>0</v>
          </cell>
          <cell r="J1629">
            <v>0</v>
          </cell>
        </row>
        <row r="1630">
          <cell r="A1630">
            <v>0</v>
          </cell>
          <cell r="B1630">
            <v>0</v>
          </cell>
          <cell r="C1630">
            <v>0</v>
          </cell>
          <cell r="D1630">
            <v>0</v>
          </cell>
          <cell r="E1630">
            <v>0</v>
          </cell>
          <cell r="F1630">
            <v>0</v>
          </cell>
          <cell r="G1630">
            <v>0</v>
          </cell>
          <cell r="H1630">
            <v>0</v>
          </cell>
          <cell r="I1630">
            <v>0</v>
          </cell>
          <cell r="J1630">
            <v>0</v>
          </cell>
        </row>
        <row r="1631">
          <cell r="A1631">
            <v>0</v>
          </cell>
          <cell r="B1631">
            <v>0</v>
          </cell>
          <cell r="C1631">
            <v>0</v>
          </cell>
          <cell r="D1631" t="str">
            <v>SUBTOTAL</v>
          </cell>
          <cell r="E1631">
            <v>0</v>
          </cell>
          <cell r="F1631">
            <v>0</v>
          </cell>
          <cell r="G1631">
            <v>0</v>
          </cell>
          <cell r="H1631">
            <v>0</v>
          </cell>
          <cell r="I1631">
            <v>0</v>
          </cell>
          <cell r="J1631">
            <v>0</v>
          </cell>
        </row>
        <row r="1632">
          <cell r="A1632">
            <v>0</v>
          </cell>
          <cell r="B1632">
            <v>0</v>
          </cell>
          <cell r="C1632">
            <v>0</v>
          </cell>
          <cell r="D1632">
            <v>0</v>
          </cell>
          <cell r="E1632">
            <v>0</v>
          </cell>
          <cell r="F1632">
            <v>0</v>
          </cell>
          <cell r="G1632">
            <v>0</v>
          </cell>
          <cell r="H1632">
            <v>0</v>
          </cell>
          <cell r="I1632">
            <v>0</v>
          </cell>
          <cell r="J1632">
            <v>0</v>
          </cell>
        </row>
        <row r="1633">
          <cell r="A1633" t="str">
            <v>3.2.1</v>
          </cell>
          <cell r="B1633">
            <v>0</v>
          </cell>
          <cell r="C1633">
            <v>0</v>
          </cell>
          <cell r="D1633" t="str">
            <v>TOTAL COSTO UNITARIO</v>
          </cell>
          <cell r="E1633">
            <v>0</v>
          </cell>
          <cell r="F1633">
            <v>0</v>
          </cell>
          <cell r="G1633">
            <v>0</v>
          </cell>
          <cell r="H1633">
            <v>0</v>
          </cell>
          <cell r="I1633">
            <v>0</v>
          </cell>
          <cell r="J1633">
            <v>17588</v>
          </cell>
        </row>
        <row r="1634">
          <cell r="A1634">
            <v>0</v>
          </cell>
          <cell r="B1634">
            <v>0</v>
          </cell>
          <cell r="C1634">
            <v>0</v>
          </cell>
          <cell r="D1634">
            <v>0</v>
          </cell>
          <cell r="E1634">
            <v>0</v>
          </cell>
          <cell r="F1634">
            <v>0</v>
          </cell>
          <cell r="G1634">
            <v>0</v>
          </cell>
          <cell r="H1634">
            <v>0</v>
          </cell>
          <cell r="I1634">
            <v>0</v>
          </cell>
          <cell r="J1634">
            <v>0</v>
          </cell>
        </row>
        <row r="1635">
          <cell r="A1635">
            <v>0</v>
          </cell>
          <cell r="B1635">
            <v>0</v>
          </cell>
          <cell r="C1635">
            <v>0</v>
          </cell>
          <cell r="D1635">
            <v>0</v>
          </cell>
          <cell r="E1635">
            <v>0</v>
          </cell>
          <cell r="F1635">
            <v>0</v>
          </cell>
          <cell r="G1635">
            <v>0</v>
          </cell>
          <cell r="H1635">
            <v>0</v>
          </cell>
          <cell r="I1635">
            <v>0</v>
          </cell>
          <cell r="J1635">
            <v>0</v>
          </cell>
        </row>
        <row r="1636">
          <cell r="A1636">
            <v>0</v>
          </cell>
          <cell r="B1636">
            <v>0</v>
          </cell>
          <cell r="C1636">
            <v>0</v>
          </cell>
          <cell r="D1636">
            <v>0</v>
          </cell>
          <cell r="E1636" t="str">
            <v>ADECUACION DE LAS INSTALACIONES DE LA INSTITUCION EDUCATIVA JESUS MARIA AGUIRRE CHARRY 
DEL MUNICIPIO DE AIPE, HUILA</v>
          </cell>
          <cell r="F1636">
            <v>0</v>
          </cell>
          <cell r="G1636">
            <v>0</v>
          </cell>
          <cell r="H1636">
            <v>0</v>
          </cell>
          <cell r="I1636">
            <v>0</v>
          </cell>
          <cell r="J1636">
            <v>0</v>
          </cell>
        </row>
        <row r="1637">
          <cell r="A1637">
            <v>0</v>
          </cell>
          <cell r="B1637">
            <v>0</v>
          </cell>
          <cell r="C1637">
            <v>0</v>
          </cell>
          <cell r="D1637">
            <v>0</v>
          </cell>
          <cell r="E1637" t="str">
            <v>ANÁLISIS DE PRECIOS UNITARIOS      A.P.U.</v>
          </cell>
          <cell r="F1637">
            <v>0</v>
          </cell>
          <cell r="G1637">
            <v>0</v>
          </cell>
          <cell r="H1637">
            <v>0</v>
          </cell>
          <cell r="I1637">
            <v>0</v>
          </cell>
          <cell r="J1637">
            <v>0</v>
          </cell>
        </row>
        <row r="1638">
          <cell r="A1638">
            <v>0</v>
          </cell>
          <cell r="B1638">
            <v>0</v>
          </cell>
          <cell r="C1638">
            <v>0</v>
          </cell>
          <cell r="D1638">
            <v>0</v>
          </cell>
          <cell r="E1638">
            <v>0</v>
          </cell>
          <cell r="F1638">
            <v>0</v>
          </cell>
          <cell r="G1638">
            <v>0</v>
          </cell>
          <cell r="H1638">
            <v>0</v>
          </cell>
          <cell r="I1638">
            <v>0</v>
          </cell>
          <cell r="J1638">
            <v>0</v>
          </cell>
        </row>
        <row r="1639">
          <cell r="A1639">
            <v>0</v>
          </cell>
          <cell r="B1639">
            <v>0</v>
          </cell>
          <cell r="C1639">
            <v>0</v>
          </cell>
          <cell r="D1639">
            <v>0</v>
          </cell>
          <cell r="E1639">
            <v>0</v>
          </cell>
          <cell r="F1639">
            <v>0</v>
          </cell>
          <cell r="G1639">
            <v>0</v>
          </cell>
          <cell r="H1639">
            <v>0</v>
          </cell>
          <cell r="I1639">
            <v>0</v>
          </cell>
          <cell r="J1639">
            <v>0</v>
          </cell>
        </row>
        <row r="1640">
          <cell r="A1640">
            <v>0</v>
          </cell>
          <cell r="B1640">
            <v>0</v>
          </cell>
          <cell r="C1640">
            <v>0</v>
          </cell>
          <cell r="D1640" t="str">
            <v>CAPITULO</v>
          </cell>
          <cell r="E1640" t="str">
            <v>ITEM</v>
          </cell>
          <cell r="F1640" t="str">
            <v>DESCRIPCION</v>
          </cell>
          <cell r="G1640">
            <v>0</v>
          </cell>
          <cell r="H1640">
            <v>0</v>
          </cell>
          <cell r="I1640">
            <v>0</v>
          </cell>
          <cell r="J1640" t="str">
            <v>UNIDAD</v>
          </cell>
        </row>
        <row r="1641">
          <cell r="B1641" t="str">
            <v>Partida</v>
          </cell>
          <cell r="C1641">
            <v>0</v>
          </cell>
          <cell r="D1641" t="str">
            <v>3.2</v>
          </cell>
          <cell r="E1641" t="str">
            <v>3.2.2</v>
          </cell>
          <cell r="F1641" t="str">
            <v>ALISTADO DE PISOS MORTERO 1:4</v>
          </cell>
          <cell r="G1641">
            <v>0</v>
          </cell>
          <cell r="H1641">
            <v>0</v>
          </cell>
          <cell r="I1641">
            <v>0</v>
          </cell>
          <cell r="J1641" t="str">
            <v>M2</v>
          </cell>
        </row>
        <row r="1642">
          <cell r="A1642">
            <v>0</v>
          </cell>
          <cell r="B1642">
            <v>0</v>
          </cell>
          <cell r="C1642">
            <v>0</v>
          </cell>
          <cell r="D1642" t="str">
            <v>MAQUINARIA, HERRAMIENTA Y EQUIPO PUESTO EN OBRA</v>
          </cell>
          <cell r="E1642">
            <v>0</v>
          </cell>
          <cell r="F1642">
            <v>0</v>
          </cell>
          <cell r="G1642">
            <v>0</v>
          </cell>
          <cell r="H1642">
            <v>0</v>
          </cell>
          <cell r="I1642">
            <v>0</v>
          </cell>
          <cell r="J1642">
            <v>0</v>
          </cell>
        </row>
        <row r="1643">
          <cell r="A1643">
            <v>0</v>
          </cell>
          <cell r="B1643">
            <v>0</v>
          </cell>
          <cell r="C1643">
            <v>0</v>
          </cell>
          <cell r="D1643" t="str">
            <v>DESCRIPCION</v>
          </cell>
          <cell r="E1643">
            <v>0</v>
          </cell>
          <cell r="F1643" t="str">
            <v>UND</v>
          </cell>
          <cell r="G1643" t="str">
            <v>Vr. Unitario</v>
          </cell>
          <cell r="H1643" t="str">
            <v>Redndim.</v>
          </cell>
          <cell r="I1643" t="str">
            <v>Vr Total</v>
          </cell>
          <cell r="J1643">
            <v>0</v>
          </cell>
        </row>
        <row r="1644">
          <cell r="A1644" t="str">
            <v xml:space="preserve">HM           </v>
          </cell>
          <cell r="B1644" t="str">
            <v>Maquinaria</v>
          </cell>
          <cell r="C1644">
            <v>0</v>
          </cell>
          <cell r="D1644" t="str">
            <v>HERRAMIENTA MENOR</v>
          </cell>
          <cell r="E1644">
            <v>0</v>
          </cell>
          <cell r="F1644" t="str">
            <v>UND</v>
          </cell>
          <cell r="G1644">
            <v>1300</v>
          </cell>
          <cell r="H1644">
            <v>0.5</v>
          </cell>
          <cell r="I1644">
            <v>650</v>
          </cell>
          <cell r="J1644">
            <v>0</v>
          </cell>
        </row>
        <row r="1645">
          <cell r="A1645">
            <v>0</v>
          </cell>
          <cell r="B1645">
            <v>0</v>
          </cell>
          <cell r="C1645">
            <v>0</v>
          </cell>
          <cell r="D1645">
            <v>0</v>
          </cell>
          <cell r="E1645">
            <v>0</v>
          </cell>
          <cell r="F1645">
            <v>0</v>
          </cell>
          <cell r="G1645">
            <v>0</v>
          </cell>
          <cell r="H1645">
            <v>0</v>
          </cell>
          <cell r="I1645">
            <v>0</v>
          </cell>
          <cell r="J1645">
            <v>0</v>
          </cell>
        </row>
        <row r="1646">
          <cell r="A1646">
            <v>0</v>
          </cell>
          <cell r="B1646">
            <v>0</v>
          </cell>
          <cell r="C1646">
            <v>0</v>
          </cell>
          <cell r="D1646">
            <v>0</v>
          </cell>
          <cell r="E1646">
            <v>0</v>
          </cell>
          <cell r="F1646">
            <v>0</v>
          </cell>
          <cell r="G1646">
            <v>0</v>
          </cell>
          <cell r="H1646">
            <v>0</v>
          </cell>
          <cell r="I1646">
            <v>0</v>
          </cell>
          <cell r="J1646">
            <v>0</v>
          </cell>
        </row>
        <row r="1647">
          <cell r="A1647">
            <v>0</v>
          </cell>
          <cell r="B1647">
            <v>0</v>
          </cell>
          <cell r="C1647">
            <v>0</v>
          </cell>
          <cell r="D1647">
            <v>0</v>
          </cell>
          <cell r="E1647">
            <v>0</v>
          </cell>
          <cell r="F1647">
            <v>0</v>
          </cell>
          <cell r="G1647">
            <v>0</v>
          </cell>
          <cell r="H1647">
            <v>0</v>
          </cell>
          <cell r="I1647">
            <v>0</v>
          </cell>
          <cell r="J1647">
            <v>0</v>
          </cell>
        </row>
        <row r="1648">
          <cell r="A1648">
            <v>0</v>
          </cell>
          <cell r="B1648">
            <v>0</v>
          </cell>
          <cell r="C1648">
            <v>0</v>
          </cell>
          <cell r="D1648" t="str">
            <v>SUBTOTAL</v>
          </cell>
          <cell r="E1648">
            <v>0</v>
          </cell>
          <cell r="F1648">
            <v>0</v>
          </cell>
          <cell r="G1648">
            <v>0</v>
          </cell>
          <cell r="H1648">
            <v>0</v>
          </cell>
          <cell r="I1648">
            <v>0</v>
          </cell>
          <cell r="J1648">
            <v>650</v>
          </cell>
        </row>
        <row r="1649">
          <cell r="A1649">
            <v>0</v>
          </cell>
          <cell r="B1649">
            <v>0</v>
          </cell>
          <cell r="C1649">
            <v>0</v>
          </cell>
          <cell r="D1649" t="str">
            <v>MATERIALES</v>
          </cell>
          <cell r="E1649">
            <v>0</v>
          </cell>
          <cell r="F1649">
            <v>0</v>
          </cell>
          <cell r="G1649">
            <v>0</v>
          </cell>
          <cell r="H1649">
            <v>0</v>
          </cell>
          <cell r="I1649">
            <v>0</v>
          </cell>
          <cell r="J1649">
            <v>0</v>
          </cell>
        </row>
        <row r="1650">
          <cell r="A1650">
            <v>0</v>
          </cell>
          <cell r="B1650">
            <v>0</v>
          </cell>
          <cell r="C1650">
            <v>0</v>
          </cell>
          <cell r="D1650" t="str">
            <v>DESCRIPCION</v>
          </cell>
          <cell r="E1650">
            <v>0</v>
          </cell>
          <cell r="F1650" t="str">
            <v>UND</v>
          </cell>
          <cell r="G1650" t="str">
            <v>Vr. Unitario</v>
          </cell>
          <cell r="H1650" t="str">
            <v>Redndim.</v>
          </cell>
          <cell r="I1650" t="str">
            <v>Vr Total</v>
          </cell>
          <cell r="J1650">
            <v>0</v>
          </cell>
        </row>
        <row r="1651">
          <cell r="A1651" t="str">
            <v xml:space="preserve">M14          </v>
          </cell>
          <cell r="B1651" t="str">
            <v>Material</v>
          </cell>
          <cell r="C1651">
            <v>0</v>
          </cell>
          <cell r="D1651" t="str">
            <v>MORTERO 1:4</v>
          </cell>
          <cell r="E1651">
            <v>0</v>
          </cell>
          <cell r="F1651" t="str">
            <v>M3</v>
          </cell>
          <cell r="G1651">
            <v>378066</v>
          </cell>
          <cell r="H1651">
            <v>4.2000000000000003E-2</v>
          </cell>
          <cell r="I1651">
            <v>15879</v>
          </cell>
          <cell r="J1651">
            <v>0</v>
          </cell>
        </row>
        <row r="1652">
          <cell r="A1652">
            <v>0</v>
          </cell>
          <cell r="B1652">
            <v>0</v>
          </cell>
          <cell r="C1652">
            <v>0</v>
          </cell>
          <cell r="D1652">
            <v>0</v>
          </cell>
          <cell r="E1652">
            <v>0</v>
          </cell>
          <cell r="F1652">
            <v>0</v>
          </cell>
          <cell r="G1652">
            <v>0</v>
          </cell>
          <cell r="H1652">
            <v>0</v>
          </cell>
          <cell r="I1652">
            <v>0</v>
          </cell>
          <cell r="J1652">
            <v>0</v>
          </cell>
        </row>
        <row r="1653">
          <cell r="A1653">
            <v>0</v>
          </cell>
          <cell r="B1653">
            <v>0</v>
          </cell>
          <cell r="C1653">
            <v>0</v>
          </cell>
          <cell r="D1653">
            <v>0</v>
          </cell>
          <cell r="E1653">
            <v>0</v>
          </cell>
          <cell r="F1653">
            <v>0</v>
          </cell>
          <cell r="G1653">
            <v>0</v>
          </cell>
          <cell r="H1653">
            <v>0</v>
          </cell>
          <cell r="I1653">
            <v>0</v>
          </cell>
          <cell r="J1653">
            <v>0</v>
          </cell>
        </row>
        <row r="1654">
          <cell r="A1654">
            <v>0</v>
          </cell>
          <cell r="B1654">
            <v>0</v>
          </cell>
          <cell r="C1654">
            <v>0</v>
          </cell>
          <cell r="D1654">
            <v>0</v>
          </cell>
          <cell r="E1654">
            <v>0</v>
          </cell>
          <cell r="F1654">
            <v>0</v>
          </cell>
          <cell r="G1654">
            <v>0</v>
          </cell>
          <cell r="H1654">
            <v>0</v>
          </cell>
          <cell r="I1654">
            <v>0</v>
          </cell>
          <cell r="J1654">
            <v>0</v>
          </cell>
        </row>
        <row r="1655">
          <cell r="A1655">
            <v>0</v>
          </cell>
          <cell r="B1655">
            <v>0</v>
          </cell>
          <cell r="C1655">
            <v>0</v>
          </cell>
          <cell r="D1655" t="str">
            <v>SUBTOTAL</v>
          </cell>
          <cell r="E1655">
            <v>0</v>
          </cell>
          <cell r="F1655">
            <v>0</v>
          </cell>
          <cell r="G1655">
            <v>0</v>
          </cell>
          <cell r="H1655">
            <v>0</v>
          </cell>
          <cell r="I1655">
            <v>0</v>
          </cell>
          <cell r="J1655">
            <v>15879</v>
          </cell>
        </row>
        <row r="1656">
          <cell r="A1656">
            <v>0</v>
          </cell>
          <cell r="B1656">
            <v>0</v>
          </cell>
          <cell r="C1656">
            <v>0</v>
          </cell>
          <cell r="D1656" t="str">
            <v>MANO DE OBRA</v>
          </cell>
          <cell r="E1656">
            <v>0</v>
          </cell>
          <cell r="F1656">
            <v>0</v>
          </cell>
          <cell r="G1656">
            <v>0</v>
          </cell>
          <cell r="H1656">
            <v>0</v>
          </cell>
          <cell r="I1656">
            <v>0</v>
          </cell>
          <cell r="J1656">
            <v>0</v>
          </cell>
        </row>
        <row r="1657">
          <cell r="A1657">
            <v>0</v>
          </cell>
          <cell r="B1657">
            <v>0</v>
          </cell>
          <cell r="C1657">
            <v>0</v>
          </cell>
          <cell r="D1657" t="str">
            <v>DESCRIPCION</v>
          </cell>
          <cell r="E1657">
            <v>0</v>
          </cell>
          <cell r="F1657" t="str">
            <v>UND</v>
          </cell>
          <cell r="G1657" t="str">
            <v>Vr. Unitario</v>
          </cell>
          <cell r="H1657" t="str">
            <v>Redndim.</v>
          </cell>
          <cell r="I1657" t="str">
            <v>Vr Total</v>
          </cell>
          <cell r="J1657">
            <v>0</v>
          </cell>
        </row>
        <row r="1658">
          <cell r="A1658" t="str">
            <v xml:space="preserve">1OF1AY       </v>
          </cell>
          <cell r="B1658" t="str">
            <v>Mano de obra</v>
          </cell>
          <cell r="C1658">
            <v>0</v>
          </cell>
          <cell r="D1658" t="str">
            <v>MANO DE OBRA ALBAÑILERIA (1 OFICIAL - 1 AYUDANTE)</v>
          </cell>
          <cell r="E1658">
            <v>0</v>
          </cell>
          <cell r="F1658" t="str">
            <v>HR</v>
          </cell>
          <cell r="G1658">
            <v>16784</v>
          </cell>
          <cell r="H1658">
            <v>0.7</v>
          </cell>
          <cell r="I1658">
            <v>11749</v>
          </cell>
          <cell r="J1658">
            <v>0</v>
          </cell>
        </row>
        <row r="1659">
          <cell r="A1659">
            <v>0</v>
          </cell>
          <cell r="B1659">
            <v>0</v>
          </cell>
          <cell r="C1659">
            <v>0</v>
          </cell>
          <cell r="D1659">
            <v>0</v>
          </cell>
          <cell r="E1659">
            <v>0</v>
          </cell>
          <cell r="F1659">
            <v>0</v>
          </cell>
          <cell r="G1659">
            <v>0</v>
          </cell>
          <cell r="H1659">
            <v>0</v>
          </cell>
          <cell r="I1659">
            <v>0</v>
          </cell>
          <cell r="J1659">
            <v>0</v>
          </cell>
        </row>
        <row r="1660">
          <cell r="A1660">
            <v>0</v>
          </cell>
          <cell r="B1660">
            <v>0</v>
          </cell>
          <cell r="C1660">
            <v>0</v>
          </cell>
          <cell r="D1660">
            <v>0</v>
          </cell>
          <cell r="E1660">
            <v>0</v>
          </cell>
          <cell r="F1660">
            <v>0</v>
          </cell>
          <cell r="G1660">
            <v>0</v>
          </cell>
          <cell r="H1660">
            <v>0</v>
          </cell>
          <cell r="I1660">
            <v>0</v>
          </cell>
          <cell r="J1660">
            <v>0</v>
          </cell>
        </row>
        <row r="1661">
          <cell r="A1661">
            <v>0</v>
          </cell>
          <cell r="B1661">
            <v>0</v>
          </cell>
          <cell r="C1661">
            <v>0</v>
          </cell>
          <cell r="D1661">
            <v>0</v>
          </cell>
          <cell r="E1661">
            <v>0</v>
          </cell>
          <cell r="F1661">
            <v>0</v>
          </cell>
          <cell r="G1661">
            <v>0</v>
          </cell>
          <cell r="H1661">
            <v>0</v>
          </cell>
          <cell r="I1661">
            <v>0</v>
          </cell>
          <cell r="J1661">
            <v>0</v>
          </cell>
        </row>
        <row r="1662">
          <cell r="A1662">
            <v>0</v>
          </cell>
          <cell r="B1662">
            <v>0</v>
          </cell>
          <cell r="C1662">
            <v>0</v>
          </cell>
          <cell r="D1662" t="str">
            <v>SUBTOTAL</v>
          </cell>
          <cell r="E1662">
            <v>0</v>
          </cell>
          <cell r="F1662">
            <v>0</v>
          </cell>
          <cell r="G1662">
            <v>0</v>
          </cell>
          <cell r="H1662">
            <v>0</v>
          </cell>
          <cell r="I1662">
            <v>0</v>
          </cell>
          <cell r="J1662">
            <v>11749</v>
          </cell>
        </row>
        <row r="1663">
          <cell r="A1663">
            <v>0</v>
          </cell>
          <cell r="B1663">
            <v>0</v>
          </cell>
          <cell r="C1663">
            <v>0</v>
          </cell>
          <cell r="D1663" t="str">
            <v>TRANSPORTE</v>
          </cell>
          <cell r="E1663">
            <v>0</v>
          </cell>
          <cell r="F1663">
            <v>0</v>
          </cell>
          <cell r="G1663">
            <v>0</v>
          </cell>
          <cell r="H1663">
            <v>0</v>
          </cell>
          <cell r="I1663">
            <v>0</v>
          </cell>
          <cell r="J1663">
            <v>0</v>
          </cell>
        </row>
        <row r="1664">
          <cell r="A1664">
            <v>0</v>
          </cell>
          <cell r="B1664">
            <v>0</v>
          </cell>
          <cell r="C1664">
            <v>0</v>
          </cell>
          <cell r="D1664" t="str">
            <v>DESCRIPCION</v>
          </cell>
          <cell r="E1664">
            <v>0</v>
          </cell>
          <cell r="F1664" t="str">
            <v>UND</v>
          </cell>
          <cell r="G1664" t="str">
            <v>Vr. Unitario</v>
          </cell>
          <cell r="H1664" t="str">
            <v>Redndim.</v>
          </cell>
          <cell r="I1664" t="str">
            <v>Vr Total</v>
          </cell>
          <cell r="J1664">
            <v>0</v>
          </cell>
        </row>
        <row r="1665">
          <cell r="A1665">
            <v>0</v>
          </cell>
          <cell r="B1665">
            <v>0</v>
          </cell>
          <cell r="C1665">
            <v>0</v>
          </cell>
          <cell r="D1665">
            <v>0</v>
          </cell>
          <cell r="E1665">
            <v>0</v>
          </cell>
          <cell r="F1665">
            <v>0</v>
          </cell>
          <cell r="G1665">
            <v>0</v>
          </cell>
          <cell r="H1665">
            <v>0</v>
          </cell>
          <cell r="I1665">
            <v>0</v>
          </cell>
          <cell r="J1665">
            <v>0</v>
          </cell>
        </row>
        <row r="1666">
          <cell r="A1666">
            <v>0</v>
          </cell>
          <cell r="B1666">
            <v>0</v>
          </cell>
          <cell r="C1666">
            <v>0</v>
          </cell>
          <cell r="D1666">
            <v>0</v>
          </cell>
          <cell r="E1666">
            <v>0</v>
          </cell>
          <cell r="F1666">
            <v>0</v>
          </cell>
          <cell r="G1666">
            <v>0</v>
          </cell>
          <cell r="H1666">
            <v>0</v>
          </cell>
          <cell r="I1666">
            <v>0</v>
          </cell>
          <cell r="J1666">
            <v>0</v>
          </cell>
        </row>
        <row r="1667">
          <cell r="A1667">
            <v>0</v>
          </cell>
          <cell r="B1667">
            <v>0</v>
          </cell>
          <cell r="C1667">
            <v>0</v>
          </cell>
          <cell r="D1667">
            <v>0</v>
          </cell>
          <cell r="E1667">
            <v>0</v>
          </cell>
          <cell r="F1667">
            <v>0</v>
          </cell>
          <cell r="G1667">
            <v>0</v>
          </cell>
          <cell r="H1667">
            <v>0</v>
          </cell>
          <cell r="I1667">
            <v>0</v>
          </cell>
          <cell r="J1667">
            <v>0</v>
          </cell>
        </row>
        <row r="1668">
          <cell r="A1668">
            <v>0</v>
          </cell>
          <cell r="B1668">
            <v>0</v>
          </cell>
          <cell r="C1668">
            <v>0</v>
          </cell>
          <cell r="D1668">
            <v>0</v>
          </cell>
          <cell r="E1668">
            <v>0</v>
          </cell>
          <cell r="F1668">
            <v>0</v>
          </cell>
          <cell r="G1668">
            <v>0</v>
          </cell>
          <cell r="H1668">
            <v>0</v>
          </cell>
          <cell r="I1668">
            <v>0</v>
          </cell>
          <cell r="J1668">
            <v>0</v>
          </cell>
        </row>
        <row r="1669">
          <cell r="A1669">
            <v>0</v>
          </cell>
          <cell r="B1669">
            <v>0</v>
          </cell>
          <cell r="C1669">
            <v>0</v>
          </cell>
          <cell r="D1669" t="str">
            <v>SUBTOTAL</v>
          </cell>
          <cell r="E1669">
            <v>0</v>
          </cell>
          <cell r="F1669">
            <v>0</v>
          </cell>
          <cell r="G1669">
            <v>0</v>
          </cell>
          <cell r="H1669">
            <v>0</v>
          </cell>
          <cell r="I1669">
            <v>0</v>
          </cell>
          <cell r="J1669">
            <v>0</v>
          </cell>
        </row>
        <row r="1670">
          <cell r="A1670">
            <v>0</v>
          </cell>
          <cell r="B1670">
            <v>0</v>
          </cell>
          <cell r="C1670">
            <v>0</v>
          </cell>
          <cell r="D1670">
            <v>0</v>
          </cell>
          <cell r="E1670">
            <v>0</v>
          </cell>
          <cell r="F1670">
            <v>0</v>
          </cell>
          <cell r="G1670">
            <v>0</v>
          </cell>
          <cell r="H1670">
            <v>0</v>
          </cell>
          <cell r="I1670">
            <v>0</v>
          </cell>
          <cell r="J1670">
            <v>0</v>
          </cell>
        </row>
        <row r="1671">
          <cell r="A1671" t="str">
            <v>3.2.2</v>
          </cell>
          <cell r="B1671">
            <v>0</v>
          </cell>
          <cell r="C1671">
            <v>0</v>
          </cell>
          <cell r="D1671" t="str">
            <v>TOTAL COSTO UNITARIO</v>
          </cell>
          <cell r="E1671">
            <v>0</v>
          </cell>
          <cell r="F1671">
            <v>0</v>
          </cell>
          <cell r="G1671">
            <v>0</v>
          </cell>
          <cell r="H1671">
            <v>0</v>
          </cell>
          <cell r="I1671">
            <v>0</v>
          </cell>
          <cell r="J1671">
            <v>28278</v>
          </cell>
        </row>
        <row r="1672">
          <cell r="A1672">
            <v>0</v>
          </cell>
          <cell r="B1672">
            <v>0</v>
          </cell>
          <cell r="C1672">
            <v>0</v>
          </cell>
          <cell r="E1672">
            <v>0</v>
          </cell>
          <cell r="F1672">
            <v>0</v>
          </cell>
          <cell r="H1672">
            <v>0</v>
          </cell>
          <cell r="I1672">
            <v>0</v>
          </cell>
        </row>
        <row r="1673">
          <cell r="A1673">
            <v>0</v>
          </cell>
          <cell r="B1673">
            <v>0</v>
          </cell>
          <cell r="C1673">
            <v>0</v>
          </cell>
          <cell r="D1673">
            <v>0</v>
          </cell>
          <cell r="E1673">
            <v>0</v>
          </cell>
          <cell r="F1673">
            <v>0</v>
          </cell>
          <cell r="G1673">
            <v>0</v>
          </cell>
          <cell r="H1673">
            <v>0</v>
          </cell>
          <cell r="I1673">
            <v>0</v>
          </cell>
        </row>
        <row r="1674">
          <cell r="A1674">
            <v>0</v>
          </cell>
          <cell r="B1674">
            <v>0</v>
          </cell>
          <cell r="C1674">
            <v>0</v>
          </cell>
          <cell r="D1674">
            <v>0</v>
          </cell>
          <cell r="E1674" t="str">
            <v>ADECUACION DE LAS INSTALACIONES DE LA INSTITUCION EDUCATIVA JESUS MARIA AGUIRRE CHARRY 
DEL MUNICIPIO DE AIPE, HUILA</v>
          </cell>
          <cell r="F1674">
            <v>0</v>
          </cell>
          <cell r="G1674">
            <v>0</v>
          </cell>
          <cell r="H1674">
            <v>0</v>
          </cell>
          <cell r="I1674">
            <v>0</v>
          </cell>
          <cell r="J1674">
            <v>0</v>
          </cell>
        </row>
        <row r="1675">
          <cell r="A1675">
            <v>0</v>
          </cell>
          <cell r="B1675">
            <v>0</v>
          </cell>
          <cell r="C1675">
            <v>0</v>
          </cell>
          <cell r="D1675">
            <v>0</v>
          </cell>
          <cell r="E1675" t="str">
            <v>ANÁLISIS DE PRECIOS UNITARIOS      A.P.U.</v>
          </cell>
          <cell r="F1675">
            <v>0</v>
          </cell>
          <cell r="G1675">
            <v>0</v>
          </cell>
          <cell r="H1675">
            <v>0</v>
          </cell>
          <cell r="I1675">
            <v>0</v>
          </cell>
          <cell r="J1675">
            <v>0</v>
          </cell>
        </row>
        <row r="1676">
          <cell r="A1676">
            <v>0</v>
          </cell>
          <cell r="B1676">
            <v>0</v>
          </cell>
          <cell r="C1676">
            <v>0</v>
          </cell>
          <cell r="D1676">
            <v>0</v>
          </cell>
          <cell r="E1676">
            <v>0</v>
          </cell>
          <cell r="F1676">
            <v>0</v>
          </cell>
          <cell r="G1676">
            <v>0</v>
          </cell>
          <cell r="H1676">
            <v>0</v>
          </cell>
          <cell r="I1676">
            <v>0</v>
          </cell>
          <cell r="J1676">
            <v>0</v>
          </cell>
        </row>
        <row r="1677">
          <cell r="A1677">
            <v>0</v>
          </cell>
          <cell r="B1677">
            <v>0</v>
          </cell>
          <cell r="C1677">
            <v>0</v>
          </cell>
          <cell r="D1677">
            <v>0</v>
          </cell>
          <cell r="E1677">
            <v>0</v>
          </cell>
          <cell r="F1677">
            <v>0</v>
          </cell>
          <cell r="G1677">
            <v>0</v>
          </cell>
          <cell r="H1677">
            <v>0</v>
          </cell>
          <cell r="I1677">
            <v>0</v>
          </cell>
          <cell r="J1677">
            <v>0</v>
          </cell>
        </row>
        <row r="1678">
          <cell r="A1678">
            <v>0</v>
          </cell>
          <cell r="B1678">
            <v>0</v>
          </cell>
          <cell r="C1678">
            <v>0</v>
          </cell>
          <cell r="D1678" t="str">
            <v>CAPITULO</v>
          </cell>
          <cell r="E1678" t="str">
            <v>ITEM</v>
          </cell>
          <cell r="F1678" t="str">
            <v>DESCRIPCION</v>
          </cell>
          <cell r="G1678">
            <v>0</v>
          </cell>
          <cell r="H1678">
            <v>0</v>
          </cell>
          <cell r="I1678">
            <v>0</v>
          </cell>
          <cell r="J1678" t="str">
            <v>UNIDAD</v>
          </cell>
        </row>
        <row r="1679">
          <cell r="B1679" t="str">
            <v>Partida</v>
          </cell>
          <cell r="C1679">
            <v>0</v>
          </cell>
          <cell r="D1679" t="str">
            <v>3.3</v>
          </cell>
          <cell r="E1679" t="str">
            <v>3.3.1</v>
          </cell>
          <cell r="F1679" t="str">
            <v>SUMINISTRO E INSTALACION DE VIDRIO 4MM</v>
          </cell>
          <cell r="G1679">
            <v>0</v>
          </cell>
          <cell r="H1679">
            <v>0</v>
          </cell>
          <cell r="I1679">
            <v>0</v>
          </cell>
          <cell r="J1679" t="str">
            <v>M2</v>
          </cell>
        </row>
        <row r="1680">
          <cell r="A1680">
            <v>0</v>
          </cell>
          <cell r="B1680">
            <v>0</v>
          </cell>
          <cell r="C1680">
            <v>0</v>
          </cell>
          <cell r="D1680" t="str">
            <v>MAQUINARIA, HERRAMIENTA Y EQUIPO PUESTO EN OBRA</v>
          </cell>
          <cell r="E1680">
            <v>0</v>
          </cell>
          <cell r="F1680">
            <v>0</v>
          </cell>
          <cell r="G1680">
            <v>0</v>
          </cell>
          <cell r="H1680">
            <v>0</v>
          </cell>
          <cell r="I1680">
            <v>0</v>
          </cell>
          <cell r="J1680">
            <v>0</v>
          </cell>
        </row>
        <row r="1681">
          <cell r="A1681">
            <v>0</v>
          </cell>
          <cell r="B1681">
            <v>0</v>
          </cell>
          <cell r="C1681">
            <v>0</v>
          </cell>
          <cell r="D1681" t="str">
            <v>DESCRIPCION</v>
          </cell>
          <cell r="E1681">
            <v>0</v>
          </cell>
          <cell r="F1681" t="str">
            <v>UND</v>
          </cell>
          <cell r="G1681" t="str">
            <v>Vr. Unitario</v>
          </cell>
          <cell r="H1681" t="str">
            <v>Redndim.</v>
          </cell>
          <cell r="I1681" t="str">
            <v>Vr Total</v>
          </cell>
          <cell r="J1681">
            <v>0</v>
          </cell>
        </row>
        <row r="1682">
          <cell r="A1682" t="str">
            <v xml:space="preserve">HM           </v>
          </cell>
          <cell r="B1682" t="str">
            <v>Maquinaria</v>
          </cell>
          <cell r="C1682">
            <v>0</v>
          </cell>
          <cell r="D1682" t="str">
            <v>HERRAMIENTA MENOR</v>
          </cell>
          <cell r="E1682">
            <v>0</v>
          </cell>
          <cell r="F1682" t="str">
            <v>UND</v>
          </cell>
          <cell r="G1682">
            <v>1300</v>
          </cell>
          <cell r="H1682">
            <v>0.1</v>
          </cell>
          <cell r="I1682">
            <v>130</v>
          </cell>
          <cell r="J1682">
            <v>0</v>
          </cell>
        </row>
        <row r="1683">
          <cell r="A1683">
            <v>0</v>
          </cell>
          <cell r="B1683">
            <v>0</v>
          </cell>
          <cell r="C1683">
            <v>0</v>
          </cell>
          <cell r="D1683">
            <v>0</v>
          </cell>
          <cell r="E1683">
            <v>0</v>
          </cell>
          <cell r="F1683">
            <v>0</v>
          </cell>
          <cell r="G1683">
            <v>0</v>
          </cell>
          <cell r="H1683">
            <v>0</v>
          </cell>
          <cell r="I1683">
            <v>0</v>
          </cell>
          <cell r="J1683">
            <v>0</v>
          </cell>
        </row>
        <row r="1684">
          <cell r="A1684">
            <v>0</v>
          </cell>
          <cell r="B1684">
            <v>0</v>
          </cell>
          <cell r="C1684">
            <v>0</v>
          </cell>
          <cell r="D1684">
            <v>0</v>
          </cell>
          <cell r="E1684">
            <v>0</v>
          </cell>
          <cell r="F1684">
            <v>0</v>
          </cell>
          <cell r="G1684">
            <v>0</v>
          </cell>
          <cell r="H1684">
            <v>0</v>
          </cell>
          <cell r="I1684">
            <v>0</v>
          </cell>
          <cell r="J1684">
            <v>0</v>
          </cell>
        </row>
        <row r="1685">
          <cell r="A1685">
            <v>0</v>
          </cell>
          <cell r="B1685">
            <v>0</v>
          </cell>
          <cell r="C1685">
            <v>0</v>
          </cell>
          <cell r="D1685">
            <v>0</v>
          </cell>
          <cell r="E1685">
            <v>0</v>
          </cell>
          <cell r="F1685">
            <v>0</v>
          </cell>
          <cell r="G1685">
            <v>0</v>
          </cell>
          <cell r="H1685">
            <v>0</v>
          </cell>
          <cell r="I1685">
            <v>0</v>
          </cell>
          <cell r="J1685">
            <v>0</v>
          </cell>
        </row>
        <row r="1686">
          <cell r="A1686">
            <v>0</v>
          </cell>
          <cell r="B1686">
            <v>0</v>
          </cell>
          <cell r="C1686">
            <v>0</v>
          </cell>
          <cell r="D1686" t="str">
            <v>SUBTOTAL</v>
          </cell>
          <cell r="E1686">
            <v>0</v>
          </cell>
          <cell r="F1686">
            <v>0</v>
          </cell>
          <cell r="G1686">
            <v>0</v>
          </cell>
          <cell r="H1686">
            <v>0</v>
          </cell>
          <cell r="I1686">
            <v>0</v>
          </cell>
          <cell r="J1686">
            <v>130</v>
          </cell>
        </row>
        <row r="1687">
          <cell r="A1687">
            <v>0</v>
          </cell>
          <cell r="B1687">
            <v>0</v>
          </cell>
          <cell r="C1687">
            <v>0</v>
          </cell>
          <cell r="D1687" t="str">
            <v>MATERIALES</v>
          </cell>
          <cell r="E1687">
            <v>0</v>
          </cell>
          <cell r="F1687">
            <v>0</v>
          </cell>
          <cell r="G1687">
            <v>0</v>
          </cell>
          <cell r="H1687">
            <v>0</v>
          </cell>
          <cell r="I1687">
            <v>0</v>
          </cell>
          <cell r="J1687">
            <v>0</v>
          </cell>
        </row>
        <row r="1688">
          <cell r="A1688">
            <v>0</v>
          </cell>
          <cell r="B1688">
            <v>0</v>
          </cell>
          <cell r="C1688">
            <v>0</v>
          </cell>
          <cell r="D1688" t="str">
            <v>DESCRIPCION</v>
          </cell>
          <cell r="E1688">
            <v>0</v>
          </cell>
          <cell r="F1688" t="str">
            <v>UND</v>
          </cell>
          <cell r="G1688" t="str">
            <v>Vr. Unitario</v>
          </cell>
          <cell r="H1688" t="str">
            <v>Redndim.</v>
          </cell>
          <cell r="I1688" t="str">
            <v>Vr Total</v>
          </cell>
          <cell r="J1688">
            <v>0</v>
          </cell>
        </row>
        <row r="1689">
          <cell r="A1689" t="str">
            <v xml:space="preserve">VIDRIO4MM    </v>
          </cell>
          <cell r="B1689" t="str">
            <v>Material</v>
          </cell>
          <cell r="C1689">
            <v>0</v>
          </cell>
          <cell r="D1689" t="str">
            <v>VIDRIO 4MM</v>
          </cell>
          <cell r="E1689">
            <v>0</v>
          </cell>
          <cell r="F1689" t="str">
            <v>m2</v>
          </cell>
          <cell r="G1689">
            <v>38000</v>
          </cell>
          <cell r="H1689">
            <v>1.05</v>
          </cell>
          <cell r="I1689">
            <v>39900</v>
          </cell>
          <cell r="J1689">
            <v>0</v>
          </cell>
        </row>
        <row r="1690">
          <cell r="A1690" t="str">
            <v xml:space="preserve">SILICONA     </v>
          </cell>
          <cell r="B1690" t="str">
            <v>Material</v>
          </cell>
          <cell r="C1690">
            <v>0</v>
          </cell>
          <cell r="D1690" t="str">
            <v>SILICONA TRANSPARENTE .11OZ</v>
          </cell>
          <cell r="E1690">
            <v>0</v>
          </cell>
          <cell r="F1690" t="str">
            <v>UN</v>
          </cell>
          <cell r="G1690">
            <v>8950</v>
          </cell>
          <cell r="H1690">
            <v>0.5</v>
          </cell>
          <cell r="I1690">
            <v>4475</v>
          </cell>
          <cell r="J1690">
            <v>0</v>
          </cell>
        </row>
        <row r="1691">
          <cell r="A1691">
            <v>0</v>
          </cell>
          <cell r="B1691">
            <v>0</v>
          </cell>
          <cell r="C1691">
            <v>0</v>
          </cell>
          <cell r="D1691">
            <v>0</v>
          </cell>
          <cell r="E1691">
            <v>0</v>
          </cell>
          <cell r="F1691">
            <v>0</v>
          </cell>
          <cell r="G1691">
            <v>0</v>
          </cell>
          <cell r="H1691">
            <v>0</v>
          </cell>
          <cell r="I1691">
            <v>0</v>
          </cell>
          <cell r="J1691">
            <v>0</v>
          </cell>
        </row>
        <row r="1692">
          <cell r="A1692">
            <v>0</v>
          </cell>
          <cell r="B1692">
            <v>0</v>
          </cell>
          <cell r="C1692">
            <v>0</v>
          </cell>
          <cell r="D1692">
            <v>0</v>
          </cell>
          <cell r="E1692">
            <v>0</v>
          </cell>
          <cell r="F1692">
            <v>0</v>
          </cell>
          <cell r="G1692">
            <v>0</v>
          </cell>
          <cell r="H1692">
            <v>0</v>
          </cell>
          <cell r="I1692">
            <v>0</v>
          </cell>
          <cell r="J1692">
            <v>0</v>
          </cell>
        </row>
        <row r="1693">
          <cell r="A1693">
            <v>0</v>
          </cell>
          <cell r="B1693">
            <v>0</v>
          </cell>
          <cell r="C1693">
            <v>0</v>
          </cell>
          <cell r="D1693" t="str">
            <v>SUBTOTAL</v>
          </cell>
          <cell r="E1693">
            <v>0</v>
          </cell>
          <cell r="F1693">
            <v>0</v>
          </cell>
          <cell r="G1693">
            <v>0</v>
          </cell>
          <cell r="H1693">
            <v>0</v>
          </cell>
          <cell r="I1693">
            <v>0</v>
          </cell>
          <cell r="J1693">
            <v>44375</v>
          </cell>
        </row>
        <row r="1694">
          <cell r="A1694">
            <v>0</v>
          </cell>
          <cell r="B1694">
            <v>0</v>
          </cell>
          <cell r="C1694">
            <v>0</v>
          </cell>
          <cell r="D1694" t="str">
            <v>MANO DE OBRA</v>
          </cell>
          <cell r="E1694">
            <v>0</v>
          </cell>
          <cell r="F1694">
            <v>0</v>
          </cell>
          <cell r="G1694">
            <v>0</v>
          </cell>
          <cell r="H1694">
            <v>0</v>
          </cell>
          <cell r="I1694">
            <v>0</v>
          </cell>
          <cell r="J1694">
            <v>0</v>
          </cell>
        </row>
        <row r="1695">
          <cell r="A1695">
            <v>0</v>
          </cell>
          <cell r="B1695">
            <v>0</v>
          </cell>
          <cell r="C1695">
            <v>0</v>
          </cell>
          <cell r="D1695" t="str">
            <v>DESCRIPCION</v>
          </cell>
          <cell r="E1695">
            <v>0</v>
          </cell>
          <cell r="F1695" t="str">
            <v>UND</v>
          </cell>
          <cell r="G1695" t="str">
            <v>Vr. Unitario</v>
          </cell>
          <cell r="H1695" t="str">
            <v>Redndim.</v>
          </cell>
          <cell r="I1695" t="str">
            <v>Vr Total</v>
          </cell>
          <cell r="J1695">
            <v>0</v>
          </cell>
        </row>
        <row r="1696">
          <cell r="A1696" t="str">
            <v xml:space="preserve">1OF1AY       </v>
          </cell>
          <cell r="B1696" t="str">
            <v>Mano de obra</v>
          </cell>
          <cell r="C1696">
            <v>0</v>
          </cell>
          <cell r="D1696" t="str">
            <v>MANO DE OBRA ALBAÑILERIA (1 OFICIAL - 1 AYUDANTE)</v>
          </cell>
          <cell r="E1696">
            <v>0</v>
          </cell>
          <cell r="F1696" t="str">
            <v>HR</v>
          </cell>
          <cell r="G1696">
            <v>16784</v>
          </cell>
          <cell r="H1696">
            <v>0.5</v>
          </cell>
          <cell r="I1696">
            <v>8392</v>
          </cell>
          <cell r="J1696">
            <v>0</v>
          </cell>
        </row>
        <row r="1697">
          <cell r="A1697">
            <v>0</v>
          </cell>
          <cell r="B1697">
            <v>0</v>
          </cell>
          <cell r="C1697">
            <v>0</v>
          </cell>
          <cell r="D1697">
            <v>0</v>
          </cell>
          <cell r="E1697">
            <v>0</v>
          </cell>
          <cell r="F1697">
            <v>0</v>
          </cell>
          <cell r="G1697">
            <v>0</v>
          </cell>
          <cell r="H1697">
            <v>0</v>
          </cell>
          <cell r="I1697">
            <v>0</v>
          </cell>
          <cell r="J1697">
            <v>0</v>
          </cell>
        </row>
        <row r="1698">
          <cell r="A1698">
            <v>0</v>
          </cell>
          <cell r="B1698">
            <v>0</v>
          </cell>
          <cell r="C1698">
            <v>0</v>
          </cell>
          <cell r="D1698">
            <v>0</v>
          </cell>
          <cell r="E1698">
            <v>0</v>
          </cell>
          <cell r="F1698">
            <v>0</v>
          </cell>
          <cell r="G1698">
            <v>0</v>
          </cell>
          <cell r="H1698">
            <v>0</v>
          </cell>
          <cell r="I1698">
            <v>0</v>
          </cell>
          <cell r="J1698">
            <v>0</v>
          </cell>
        </row>
        <row r="1699">
          <cell r="A1699">
            <v>0</v>
          </cell>
          <cell r="B1699">
            <v>0</v>
          </cell>
          <cell r="C1699">
            <v>0</v>
          </cell>
          <cell r="D1699">
            <v>0</v>
          </cell>
          <cell r="E1699">
            <v>0</v>
          </cell>
          <cell r="F1699">
            <v>0</v>
          </cell>
          <cell r="G1699">
            <v>0</v>
          </cell>
          <cell r="H1699">
            <v>0</v>
          </cell>
          <cell r="I1699">
            <v>0</v>
          </cell>
          <cell r="J1699">
            <v>0</v>
          </cell>
        </row>
        <row r="1700">
          <cell r="A1700">
            <v>0</v>
          </cell>
          <cell r="B1700">
            <v>0</v>
          </cell>
          <cell r="C1700">
            <v>0</v>
          </cell>
          <cell r="D1700" t="str">
            <v>SUBTOTAL</v>
          </cell>
          <cell r="E1700">
            <v>0</v>
          </cell>
          <cell r="F1700">
            <v>0</v>
          </cell>
          <cell r="G1700">
            <v>0</v>
          </cell>
          <cell r="H1700">
            <v>0</v>
          </cell>
          <cell r="I1700">
            <v>0</v>
          </cell>
          <cell r="J1700">
            <v>8392</v>
          </cell>
        </row>
        <row r="1701">
          <cell r="A1701">
            <v>0</v>
          </cell>
          <cell r="B1701">
            <v>0</v>
          </cell>
          <cell r="C1701">
            <v>0</v>
          </cell>
          <cell r="D1701" t="str">
            <v>TRANSPORTE</v>
          </cell>
          <cell r="E1701">
            <v>0</v>
          </cell>
          <cell r="F1701">
            <v>0</v>
          </cell>
          <cell r="G1701">
            <v>0</v>
          </cell>
          <cell r="H1701">
            <v>0</v>
          </cell>
          <cell r="I1701">
            <v>0</v>
          </cell>
          <cell r="J1701">
            <v>0</v>
          </cell>
        </row>
        <row r="1702">
          <cell r="A1702">
            <v>0</v>
          </cell>
          <cell r="B1702">
            <v>0</v>
          </cell>
          <cell r="C1702">
            <v>0</v>
          </cell>
          <cell r="D1702" t="str">
            <v>DESCRIPCION</v>
          </cell>
          <cell r="E1702">
            <v>0</v>
          </cell>
          <cell r="F1702" t="str">
            <v>UND</v>
          </cell>
          <cell r="G1702" t="str">
            <v>Vr. Unitario</v>
          </cell>
          <cell r="H1702" t="str">
            <v>Redndim.</v>
          </cell>
          <cell r="I1702" t="str">
            <v>Vr Total</v>
          </cell>
          <cell r="J1702">
            <v>0</v>
          </cell>
        </row>
        <row r="1703">
          <cell r="A1703">
            <v>0</v>
          </cell>
          <cell r="B1703">
            <v>0</v>
          </cell>
          <cell r="C1703">
            <v>0</v>
          </cell>
          <cell r="D1703">
            <v>0</v>
          </cell>
          <cell r="E1703">
            <v>0</v>
          </cell>
          <cell r="F1703">
            <v>0</v>
          </cell>
          <cell r="G1703">
            <v>0</v>
          </cell>
          <cell r="H1703">
            <v>0</v>
          </cell>
          <cell r="I1703">
            <v>0</v>
          </cell>
          <cell r="J1703">
            <v>0</v>
          </cell>
        </row>
        <row r="1704">
          <cell r="A1704">
            <v>0</v>
          </cell>
          <cell r="B1704">
            <v>0</v>
          </cell>
          <cell r="C1704">
            <v>0</v>
          </cell>
          <cell r="D1704">
            <v>0</v>
          </cell>
          <cell r="E1704">
            <v>0</v>
          </cell>
          <cell r="F1704">
            <v>0</v>
          </cell>
          <cell r="G1704">
            <v>0</v>
          </cell>
          <cell r="H1704">
            <v>0</v>
          </cell>
          <cell r="I1704">
            <v>0</v>
          </cell>
          <cell r="J1704">
            <v>0</v>
          </cell>
        </row>
        <row r="1705">
          <cell r="A1705">
            <v>0</v>
          </cell>
          <cell r="B1705">
            <v>0</v>
          </cell>
          <cell r="C1705">
            <v>0</v>
          </cell>
          <cell r="D1705">
            <v>0</v>
          </cell>
          <cell r="E1705">
            <v>0</v>
          </cell>
          <cell r="F1705">
            <v>0</v>
          </cell>
          <cell r="G1705">
            <v>0</v>
          </cell>
          <cell r="H1705">
            <v>0</v>
          </cell>
          <cell r="I1705">
            <v>0</v>
          </cell>
          <cell r="J1705">
            <v>0</v>
          </cell>
        </row>
        <row r="1706">
          <cell r="A1706">
            <v>0</v>
          </cell>
          <cell r="B1706">
            <v>0</v>
          </cell>
          <cell r="C1706">
            <v>0</v>
          </cell>
          <cell r="D1706">
            <v>0</v>
          </cell>
          <cell r="E1706">
            <v>0</v>
          </cell>
          <cell r="F1706">
            <v>0</v>
          </cell>
          <cell r="G1706">
            <v>0</v>
          </cell>
          <cell r="H1706">
            <v>0</v>
          </cell>
          <cell r="I1706">
            <v>0</v>
          </cell>
          <cell r="J1706">
            <v>0</v>
          </cell>
        </row>
        <row r="1707">
          <cell r="A1707">
            <v>0</v>
          </cell>
          <cell r="B1707">
            <v>0</v>
          </cell>
          <cell r="C1707">
            <v>0</v>
          </cell>
          <cell r="D1707" t="str">
            <v>SUBTOTAL</v>
          </cell>
          <cell r="E1707">
            <v>0</v>
          </cell>
          <cell r="F1707">
            <v>0</v>
          </cell>
          <cell r="G1707">
            <v>0</v>
          </cell>
          <cell r="H1707">
            <v>0</v>
          </cell>
          <cell r="I1707">
            <v>0</v>
          </cell>
          <cell r="J1707">
            <v>0</v>
          </cell>
        </row>
        <row r="1708">
          <cell r="A1708">
            <v>0</v>
          </cell>
          <cell r="B1708">
            <v>0</v>
          </cell>
          <cell r="C1708">
            <v>0</v>
          </cell>
          <cell r="D1708">
            <v>0</v>
          </cell>
          <cell r="E1708">
            <v>0</v>
          </cell>
          <cell r="F1708">
            <v>0</v>
          </cell>
          <cell r="G1708">
            <v>0</v>
          </cell>
          <cell r="H1708">
            <v>0</v>
          </cell>
          <cell r="I1708">
            <v>0</v>
          </cell>
          <cell r="J1708">
            <v>0</v>
          </cell>
        </row>
        <row r="1709">
          <cell r="A1709" t="str">
            <v>3.3.1</v>
          </cell>
          <cell r="B1709">
            <v>0</v>
          </cell>
          <cell r="C1709">
            <v>0</v>
          </cell>
          <cell r="D1709" t="str">
            <v>TOTAL COSTO UNITARIO</v>
          </cell>
          <cell r="E1709">
            <v>0</v>
          </cell>
          <cell r="F1709">
            <v>0</v>
          </cell>
          <cell r="G1709">
            <v>0</v>
          </cell>
          <cell r="H1709">
            <v>0</v>
          </cell>
          <cell r="I1709">
            <v>0</v>
          </cell>
          <cell r="J1709">
            <v>52897</v>
          </cell>
        </row>
        <row r="1710">
          <cell r="A1710">
            <v>0</v>
          </cell>
          <cell r="B1710">
            <v>0</v>
          </cell>
          <cell r="C1710">
            <v>0</v>
          </cell>
          <cell r="E1710">
            <v>0</v>
          </cell>
          <cell r="F1710">
            <v>0</v>
          </cell>
          <cell r="H1710">
            <v>0</v>
          </cell>
          <cell r="I1710">
            <v>0</v>
          </cell>
        </row>
        <row r="1711">
          <cell r="A1711">
            <v>0</v>
          </cell>
          <cell r="B1711">
            <v>0</v>
          </cell>
          <cell r="C1711">
            <v>0</v>
          </cell>
          <cell r="D1711">
            <v>0</v>
          </cell>
          <cell r="E1711">
            <v>0</v>
          </cell>
          <cell r="F1711">
            <v>0</v>
          </cell>
          <cell r="G1711">
            <v>0</v>
          </cell>
          <cell r="H1711">
            <v>0</v>
          </cell>
          <cell r="I1711">
            <v>0</v>
          </cell>
        </row>
        <row r="1712">
          <cell r="A1712">
            <v>0</v>
          </cell>
          <cell r="B1712">
            <v>0</v>
          </cell>
          <cell r="C1712">
            <v>0</v>
          </cell>
          <cell r="D1712">
            <v>0</v>
          </cell>
          <cell r="E1712" t="str">
            <v>ADECUACION DE LAS INSTALACIONES DE LA INSTITUCION EDUCATIVA JESUS MARIA AGUIRRE CHARRY 
DEL MUNICIPIO DE AIPE, HUILA</v>
          </cell>
          <cell r="F1712">
            <v>0</v>
          </cell>
          <cell r="G1712">
            <v>0</v>
          </cell>
          <cell r="H1712">
            <v>0</v>
          </cell>
          <cell r="I1712">
            <v>0</v>
          </cell>
          <cell r="J1712">
            <v>0</v>
          </cell>
        </row>
        <row r="1713">
          <cell r="A1713">
            <v>0</v>
          </cell>
          <cell r="B1713">
            <v>0</v>
          </cell>
          <cell r="C1713">
            <v>0</v>
          </cell>
          <cell r="D1713">
            <v>0</v>
          </cell>
          <cell r="E1713" t="str">
            <v>ANÁLISIS DE PRECIOS UNITARIOS      A.P.U.</v>
          </cell>
          <cell r="F1713">
            <v>0</v>
          </cell>
          <cell r="G1713">
            <v>0</v>
          </cell>
          <cell r="H1713">
            <v>0</v>
          </cell>
          <cell r="I1713">
            <v>0</v>
          </cell>
          <cell r="J1713">
            <v>0</v>
          </cell>
        </row>
        <row r="1714">
          <cell r="A1714">
            <v>0</v>
          </cell>
          <cell r="B1714">
            <v>0</v>
          </cell>
          <cell r="C1714">
            <v>0</v>
          </cell>
          <cell r="D1714">
            <v>0</v>
          </cell>
          <cell r="E1714">
            <v>0</v>
          </cell>
          <cell r="F1714">
            <v>0</v>
          </cell>
          <cell r="G1714">
            <v>0</v>
          </cell>
          <cell r="H1714">
            <v>0</v>
          </cell>
          <cell r="I1714">
            <v>0</v>
          </cell>
          <cell r="J1714">
            <v>0</v>
          </cell>
        </row>
        <row r="1715">
          <cell r="A1715">
            <v>0</v>
          </cell>
          <cell r="B1715">
            <v>0</v>
          </cell>
          <cell r="C1715">
            <v>0</v>
          </cell>
          <cell r="D1715">
            <v>0</v>
          </cell>
          <cell r="E1715">
            <v>0</v>
          </cell>
          <cell r="F1715">
            <v>0</v>
          </cell>
          <cell r="G1715">
            <v>0</v>
          </cell>
          <cell r="H1715">
            <v>0</v>
          </cell>
          <cell r="I1715">
            <v>0</v>
          </cell>
          <cell r="J1715">
            <v>0</v>
          </cell>
        </row>
        <row r="1716">
          <cell r="A1716">
            <v>0</v>
          </cell>
          <cell r="B1716">
            <v>0</v>
          </cell>
          <cell r="C1716">
            <v>0</v>
          </cell>
          <cell r="D1716" t="str">
            <v>CAPITULO</v>
          </cell>
          <cell r="E1716" t="str">
            <v>ITEM</v>
          </cell>
          <cell r="F1716" t="str">
            <v>DESCRIPCION</v>
          </cell>
          <cell r="G1716">
            <v>0</v>
          </cell>
          <cell r="H1716">
            <v>0</v>
          </cell>
          <cell r="I1716">
            <v>0</v>
          </cell>
          <cell r="J1716" t="str">
            <v>UNIDAD</v>
          </cell>
        </row>
        <row r="1717">
          <cell r="B1717" t="str">
            <v>Partida</v>
          </cell>
          <cell r="C1717">
            <v>0</v>
          </cell>
          <cell r="D1717" t="str">
            <v>3.3</v>
          </cell>
          <cell r="E1717" t="str">
            <v>3.3.2</v>
          </cell>
          <cell r="F1717" t="str">
            <v>SUMINISTRO E INSTALACION DE CHAPA PUERTA FACHADA</v>
          </cell>
          <cell r="G1717">
            <v>0</v>
          </cell>
          <cell r="H1717">
            <v>0</v>
          </cell>
          <cell r="I1717">
            <v>0</v>
          </cell>
          <cell r="J1717" t="str">
            <v>UND</v>
          </cell>
        </row>
        <row r="1718">
          <cell r="A1718">
            <v>0</v>
          </cell>
          <cell r="B1718">
            <v>0</v>
          </cell>
          <cell r="C1718">
            <v>0</v>
          </cell>
          <cell r="D1718" t="str">
            <v>MAQUINARIA, HERRAMIENTA Y EQUIPO PUESTO EN OBRA</v>
          </cell>
          <cell r="E1718">
            <v>0</v>
          </cell>
          <cell r="F1718">
            <v>0</v>
          </cell>
          <cell r="G1718">
            <v>0</v>
          </cell>
          <cell r="H1718">
            <v>0</v>
          </cell>
          <cell r="I1718">
            <v>0</v>
          </cell>
          <cell r="J1718">
            <v>0</v>
          </cell>
        </row>
        <row r="1719">
          <cell r="A1719">
            <v>0</v>
          </cell>
          <cell r="B1719">
            <v>0</v>
          </cell>
          <cell r="C1719">
            <v>0</v>
          </cell>
          <cell r="D1719" t="str">
            <v>DESCRIPCION</v>
          </cell>
          <cell r="E1719">
            <v>0</v>
          </cell>
          <cell r="F1719" t="str">
            <v>UND</v>
          </cell>
          <cell r="G1719" t="str">
            <v>Vr. Unitario</v>
          </cell>
          <cell r="H1719" t="str">
            <v>Redndim.</v>
          </cell>
          <cell r="I1719" t="str">
            <v>Vr Total</v>
          </cell>
          <cell r="J1719">
            <v>0</v>
          </cell>
        </row>
        <row r="1720">
          <cell r="A1720" t="str">
            <v xml:space="preserve">HM           </v>
          </cell>
          <cell r="B1720" t="str">
            <v>Maquinaria</v>
          </cell>
          <cell r="C1720">
            <v>0</v>
          </cell>
          <cell r="D1720" t="str">
            <v>HERRAMIENTA MENOR</v>
          </cell>
          <cell r="E1720">
            <v>0</v>
          </cell>
          <cell r="F1720" t="str">
            <v>UND</v>
          </cell>
          <cell r="G1720">
            <v>1300</v>
          </cell>
          <cell r="H1720">
            <v>0.3</v>
          </cell>
          <cell r="I1720">
            <v>390</v>
          </cell>
          <cell r="J1720">
            <v>0</v>
          </cell>
        </row>
        <row r="1721">
          <cell r="A1721">
            <v>0</v>
          </cell>
          <cell r="B1721">
            <v>0</v>
          </cell>
          <cell r="C1721">
            <v>0</v>
          </cell>
          <cell r="D1721">
            <v>0</v>
          </cell>
          <cell r="E1721">
            <v>0</v>
          </cell>
          <cell r="F1721">
            <v>0</v>
          </cell>
          <cell r="G1721">
            <v>0</v>
          </cell>
          <cell r="H1721">
            <v>0</v>
          </cell>
          <cell r="I1721">
            <v>0</v>
          </cell>
          <cell r="J1721">
            <v>0</v>
          </cell>
        </row>
        <row r="1722">
          <cell r="A1722">
            <v>0</v>
          </cell>
          <cell r="B1722">
            <v>0</v>
          </cell>
          <cell r="C1722">
            <v>0</v>
          </cell>
          <cell r="D1722">
            <v>0</v>
          </cell>
          <cell r="E1722">
            <v>0</v>
          </cell>
          <cell r="F1722">
            <v>0</v>
          </cell>
          <cell r="G1722">
            <v>0</v>
          </cell>
          <cell r="H1722">
            <v>0</v>
          </cell>
          <cell r="I1722">
            <v>0</v>
          </cell>
          <cell r="J1722">
            <v>0</v>
          </cell>
        </row>
        <row r="1723">
          <cell r="A1723">
            <v>0</v>
          </cell>
          <cell r="B1723">
            <v>0</v>
          </cell>
          <cell r="C1723">
            <v>0</v>
          </cell>
          <cell r="D1723">
            <v>0</v>
          </cell>
          <cell r="E1723">
            <v>0</v>
          </cell>
          <cell r="F1723">
            <v>0</v>
          </cell>
          <cell r="G1723">
            <v>0</v>
          </cell>
          <cell r="H1723">
            <v>0</v>
          </cell>
          <cell r="I1723">
            <v>0</v>
          </cell>
          <cell r="J1723">
            <v>0</v>
          </cell>
        </row>
        <row r="1724">
          <cell r="A1724">
            <v>0</v>
          </cell>
          <cell r="B1724">
            <v>0</v>
          </cell>
          <cell r="C1724">
            <v>0</v>
          </cell>
          <cell r="D1724" t="str">
            <v>SUBTOTAL</v>
          </cell>
          <cell r="E1724">
            <v>0</v>
          </cell>
          <cell r="F1724">
            <v>0</v>
          </cell>
          <cell r="G1724">
            <v>0</v>
          </cell>
          <cell r="H1724">
            <v>0</v>
          </cell>
          <cell r="I1724">
            <v>0</v>
          </cell>
          <cell r="J1724">
            <v>390</v>
          </cell>
        </row>
        <row r="1725">
          <cell r="A1725">
            <v>0</v>
          </cell>
          <cell r="B1725">
            <v>0</v>
          </cell>
          <cell r="C1725">
            <v>0</v>
          </cell>
          <cell r="D1725" t="str">
            <v>MATERIALES</v>
          </cell>
          <cell r="E1725">
            <v>0</v>
          </cell>
          <cell r="F1725">
            <v>0</v>
          </cell>
          <cell r="G1725">
            <v>0</v>
          </cell>
          <cell r="H1725">
            <v>0</v>
          </cell>
          <cell r="I1725">
            <v>0</v>
          </cell>
          <cell r="J1725">
            <v>0</v>
          </cell>
        </row>
        <row r="1726">
          <cell r="A1726">
            <v>0</v>
          </cell>
          <cell r="B1726">
            <v>0</v>
          </cell>
          <cell r="C1726">
            <v>0</v>
          </cell>
          <cell r="D1726" t="str">
            <v>DESCRIPCION</v>
          </cell>
          <cell r="E1726">
            <v>0</v>
          </cell>
          <cell r="F1726" t="str">
            <v>UND</v>
          </cell>
          <cell r="G1726" t="str">
            <v>Vr. Unitario</v>
          </cell>
          <cell r="H1726" t="str">
            <v>Redndim.</v>
          </cell>
          <cell r="I1726" t="str">
            <v>Vr Total</v>
          </cell>
          <cell r="J1726">
            <v>0</v>
          </cell>
        </row>
        <row r="1727">
          <cell r="A1727" t="str">
            <v xml:space="preserve">CHAPA        </v>
          </cell>
          <cell r="B1727" t="str">
            <v>Material</v>
          </cell>
          <cell r="C1727">
            <v>0</v>
          </cell>
          <cell r="D1727" t="str">
            <v>CHAPA DE FACHADA</v>
          </cell>
          <cell r="E1727">
            <v>0</v>
          </cell>
          <cell r="F1727" t="str">
            <v>UND</v>
          </cell>
          <cell r="G1727">
            <v>37000</v>
          </cell>
          <cell r="H1727">
            <v>1</v>
          </cell>
          <cell r="I1727">
            <v>37000</v>
          </cell>
          <cell r="J1727">
            <v>0</v>
          </cell>
        </row>
        <row r="1728">
          <cell r="A1728">
            <v>0</v>
          </cell>
          <cell r="B1728">
            <v>0</v>
          </cell>
          <cell r="C1728">
            <v>0</v>
          </cell>
          <cell r="D1728">
            <v>0</v>
          </cell>
          <cell r="E1728">
            <v>0</v>
          </cell>
          <cell r="F1728">
            <v>0</v>
          </cell>
          <cell r="G1728">
            <v>0</v>
          </cell>
          <cell r="H1728">
            <v>0</v>
          </cell>
          <cell r="I1728">
            <v>0</v>
          </cell>
          <cell r="J1728">
            <v>0</v>
          </cell>
        </row>
        <row r="1729">
          <cell r="A1729">
            <v>0</v>
          </cell>
          <cell r="B1729">
            <v>0</v>
          </cell>
          <cell r="C1729">
            <v>0</v>
          </cell>
          <cell r="D1729">
            <v>0</v>
          </cell>
          <cell r="E1729">
            <v>0</v>
          </cell>
          <cell r="F1729">
            <v>0</v>
          </cell>
          <cell r="G1729">
            <v>0</v>
          </cell>
          <cell r="H1729">
            <v>0</v>
          </cell>
          <cell r="I1729">
            <v>0</v>
          </cell>
          <cell r="J1729">
            <v>0</v>
          </cell>
        </row>
        <row r="1730">
          <cell r="A1730">
            <v>0</v>
          </cell>
          <cell r="B1730">
            <v>0</v>
          </cell>
          <cell r="C1730">
            <v>0</v>
          </cell>
          <cell r="D1730">
            <v>0</v>
          </cell>
          <cell r="E1730">
            <v>0</v>
          </cell>
          <cell r="F1730">
            <v>0</v>
          </cell>
          <cell r="G1730">
            <v>0</v>
          </cell>
          <cell r="H1730">
            <v>0</v>
          </cell>
          <cell r="I1730">
            <v>0</v>
          </cell>
          <cell r="J1730">
            <v>0</v>
          </cell>
        </row>
        <row r="1731">
          <cell r="A1731">
            <v>0</v>
          </cell>
          <cell r="B1731">
            <v>0</v>
          </cell>
          <cell r="C1731">
            <v>0</v>
          </cell>
          <cell r="D1731" t="str">
            <v>SUBTOTAL</v>
          </cell>
          <cell r="E1731">
            <v>0</v>
          </cell>
          <cell r="F1731">
            <v>0</v>
          </cell>
          <cell r="G1731">
            <v>0</v>
          </cell>
          <cell r="H1731">
            <v>0</v>
          </cell>
          <cell r="I1731">
            <v>0</v>
          </cell>
          <cell r="J1731">
            <v>37000</v>
          </cell>
        </row>
        <row r="1732">
          <cell r="A1732">
            <v>0</v>
          </cell>
          <cell r="B1732">
            <v>0</v>
          </cell>
          <cell r="C1732">
            <v>0</v>
          </cell>
          <cell r="D1732" t="str">
            <v>MANO DE OBRA</v>
          </cell>
          <cell r="E1732">
            <v>0</v>
          </cell>
          <cell r="F1732">
            <v>0</v>
          </cell>
          <cell r="G1732">
            <v>0</v>
          </cell>
          <cell r="H1732">
            <v>0</v>
          </cell>
          <cell r="I1732">
            <v>0</v>
          </cell>
          <cell r="J1732">
            <v>0</v>
          </cell>
        </row>
        <row r="1733">
          <cell r="A1733">
            <v>0</v>
          </cell>
          <cell r="B1733">
            <v>0</v>
          </cell>
          <cell r="C1733">
            <v>0</v>
          </cell>
          <cell r="D1733" t="str">
            <v>DESCRIPCION</v>
          </cell>
          <cell r="E1733">
            <v>0</v>
          </cell>
          <cell r="F1733" t="str">
            <v>UND</v>
          </cell>
          <cell r="G1733" t="str">
            <v>Vr. Unitario</v>
          </cell>
          <cell r="H1733" t="str">
            <v>Redndim.</v>
          </cell>
          <cell r="I1733" t="str">
            <v>Vr Total</v>
          </cell>
          <cell r="J1733">
            <v>0</v>
          </cell>
        </row>
        <row r="1734">
          <cell r="A1734" t="str">
            <v xml:space="preserve">1OF1AY       </v>
          </cell>
          <cell r="B1734" t="str">
            <v>Mano de obra</v>
          </cell>
          <cell r="C1734">
            <v>0</v>
          </cell>
          <cell r="D1734" t="str">
            <v>MANO DE OBRA ALBAÑILERIA (1 OFICIAL - 1 AYUDANTE)</v>
          </cell>
          <cell r="E1734">
            <v>0</v>
          </cell>
          <cell r="F1734" t="str">
            <v>HR</v>
          </cell>
          <cell r="G1734">
            <v>16784</v>
          </cell>
          <cell r="H1734">
            <v>1.8</v>
          </cell>
          <cell r="I1734">
            <v>30211</v>
          </cell>
          <cell r="J1734">
            <v>0</v>
          </cell>
        </row>
        <row r="1735">
          <cell r="A1735">
            <v>0</v>
          </cell>
          <cell r="B1735">
            <v>0</v>
          </cell>
          <cell r="C1735">
            <v>0</v>
          </cell>
          <cell r="D1735">
            <v>0</v>
          </cell>
          <cell r="E1735">
            <v>0</v>
          </cell>
          <cell r="F1735">
            <v>0</v>
          </cell>
          <cell r="G1735">
            <v>0</v>
          </cell>
          <cell r="H1735">
            <v>0</v>
          </cell>
          <cell r="I1735">
            <v>0</v>
          </cell>
          <cell r="J1735">
            <v>0</v>
          </cell>
        </row>
        <row r="1736">
          <cell r="A1736">
            <v>0</v>
          </cell>
          <cell r="B1736">
            <v>0</v>
          </cell>
          <cell r="C1736">
            <v>0</v>
          </cell>
          <cell r="D1736">
            <v>0</v>
          </cell>
          <cell r="E1736">
            <v>0</v>
          </cell>
          <cell r="F1736">
            <v>0</v>
          </cell>
          <cell r="G1736">
            <v>0</v>
          </cell>
          <cell r="H1736">
            <v>0</v>
          </cell>
          <cell r="I1736">
            <v>0</v>
          </cell>
          <cell r="J1736">
            <v>0</v>
          </cell>
        </row>
        <row r="1737">
          <cell r="A1737">
            <v>0</v>
          </cell>
          <cell r="B1737">
            <v>0</v>
          </cell>
          <cell r="C1737">
            <v>0</v>
          </cell>
          <cell r="D1737">
            <v>0</v>
          </cell>
          <cell r="E1737">
            <v>0</v>
          </cell>
          <cell r="F1737">
            <v>0</v>
          </cell>
          <cell r="G1737">
            <v>0</v>
          </cell>
          <cell r="H1737">
            <v>0</v>
          </cell>
          <cell r="I1737">
            <v>0</v>
          </cell>
          <cell r="J1737">
            <v>0</v>
          </cell>
        </row>
        <row r="1738">
          <cell r="A1738">
            <v>0</v>
          </cell>
          <cell r="B1738">
            <v>0</v>
          </cell>
          <cell r="C1738">
            <v>0</v>
          </cell>
          <cell r="D1738" t="str">
            <v>SUBTOTAL</v>
          </cell>
          <cell r="E1738">
            <v>0</v>
          </cell>
          <cell r="F1738">
            <v>0</v>
          </cell>
          <cell r="G1738">
            <v>0</v>
          </cell>
          <cell r="H1738">
            <v>0</v>
          </cell>
          <cell r="I1738">
            <v>0</v>
          </cell>
          <cell r="J1738">
            <v>30211</v>
          </cell>
        </row>
        <row r="1739">
          <cell r="A1739">
            <v>0</v>
          </cell>
          <cell r="B1739">
            <v>0</v>
          </cell>
          <cell r="C1739">
            <v>0</v>
          </cell>
          <cell r="D1739" t="str">
            <v>TRANSPORTE</v>
          </cell>
          <cell r="E1739">
            <v>0</v>
          </cell>
          <cell r="F1739">
            <v>0</v>
          </cell>
          <cell r="G1739">
            <v>0</v>
          </cell>
          <cell r="H1739">
            <v>0</v>
          </cell>
          <cell r="I1739">
            <v>0</v>
          </cell>
          <cell r="J1739">
            <v>0</v>
          </cell>
        </row>
        <row r="1740">
          <cell r="A1740">
            <v>0</v>
          </cell>
          <cell r="B1740">
            <v>0</v>
          </cell>
          <cell r="C1740">
            <v>0</v>
          </cell>
          <cell r="D1740" t="str">
            <v>DESCRIPCION</v>
          </cell>
          <cell r="E1740">
            <v>0</v>
          </cell>
          <cell r="F1740" t="str">
            <v>UND</v>
          </cell>
          <cell r="G1740" t="str">
            <v>Vr. Unitario</v>
          </cell>
          <cell r="H1740" t="str">
            <v>Redndim.</v>
          </cell>
          <cell r="I1740" t="str">
            <v>Vr Total</v>
          </cell>
          <cell r="J1740">
            <v>0</v>
          </cell>
        </row>
        <row r="1741">
          <cell r="A1741">
            <v>0</v>
          </cell>
          <cell r="B1741">
            <v>0</v>
          </cell>
          <cell r="C1741">
            <v>0</v>
          </cell>
          <cell r="D1741">
            <v>0</v>
          </cell>
          <cell r="E1741">
            <v>0</v>
          </cell>
          <cell r="F1741">
            <v>0</v>
          </cell>
          <cell r="G1741">
            <v>0</v>
          </cell>
          <cell r="H1741">
            <v>0</v>
          </cell>
          <cell r="I1741">
            <v>0</v>
          </cell>
          <cell r="J1741">
            <v>0</v>
          </cell>
        </row>
        <row r="1742">
          <cell r="A1742">
            <v>0</v>
          </cell>
          <cell r="B1742">
            <v>0</v>
          </cell>
          <cell r="C1742">
            <v>0</v>
          </cell>
          <cell r="D1742">
            <v>0</v>
          </cell>
          <cell r="E1742">
            <v>0</v>
          </cell>
          <cell r="F1742">
            <v>0</v>
          </cell>
          <cell r="G1742">
            <v>0</v>
          </cell>
          <cell r="H1742">
            <v>0</v>
          </cell>
          <cell r="I1742">
            <v>0</v>
          </cell>
          <cell r="J1742">
            <v>0</v>
          </cell>
        </row>
        <row r="1743">
          <cell r="A1743">
            <v>0</v>
          </cell>
          <cell r="B1743">
            <v>0</v>
          </cell>
          <cell r="C1743">
            <v>0</v>
          </cell>
          <cell r="D1743">
            <v>0</v>
          </cell>
          <cell r="E1743">
            <v>0</v>
          </cell>
          <cell r="F1743">
            <v>0</v>
          </cell>
          <cell r="G1743">
            <v>0</v>
          </cell>
          <cell r="H1743">
            <v>0</v>
          </cell>
          <cell r="I1743">
            <v>0</v>
          </cell>
          <cell r="J1743">
            <v>0</v>
          </cell>
        </row>
        <row r="1744">
          <cell r="A1744">
            <v>0</v>
          </cell>
          <cell r="B1744">
            <v>0</v>
          </cell>
          <cell r="C1744">
            <v>0</v>
          </cell>
          <cell r="D1744">
            <v>0</v>
          </cell>
          <cell r="E1744">
            <v>0</v>
          </cell>
          <cell r="F1744">
            <v>0</v>
          </cell>
          <cell r="G1744">
            <v>0</v>
          </cell>
          <cell r="H1744">
            <v>0</v>
          </cell>
          <cell r="I1744">
            <v>0</v>
          </cell>
          <cell r="J1744">
            <v>0</v>
          </cell>
        </row>
        <row r="1745">
          <cell r="A1745">
            <v>0</v>
          </cell>
          <cell r="B1745">
            <v>0</v>
          </cell>
          <cell r="C1745">
            <v>0</v>
          </cell>
          <cell r="D1745" t="str">
            <v>SUBTOTAL</v>
          </cell>
          <cell r="E1745">
            <v>0</v>
          </cell>
          <cell r="F1745">
            <v>0</v>
          </cell>
          <cell r="G1745">
            <v>0</v>
          </cell>
          <cell r="H1745">
            <v>0</v>
          </cell>
          <cell r="I1745">
            <v>0</v>
          </cell>
          <cell r="J1745">
            <v>0</v>
          </cell>
        </row>
        <row r="1746">
          <cell r="A1746">
            <v>0</v>
          </cell>
          <cell r="B1746">
            <v>0</v>
          </cell>
          <cell r="C1746">
            <v>0</v>
          </cell>
          <cell r="D1746">
            <v>0</v>
          </cell>
          <cell r="E1746">
            <v>0</v>
          </cell>
          <cell r="F1746">
            <v>0</v>
          </cell>
          <cell r="G1746">
            <v>0</v>
          </cell>
          <cell r="H1746">
            <v>0</v>
          </cell>
          <cell r="I1746">
            <v>0</v>
          </cell>
          <cell r="J1746">
            <v>0</v>
          </cell>
        </row>
        <row r="1747">
          <cell r="A1747" t="str">
            <v>3.3.2</v>
          </cell>
          <cell r="B1747">
            <v>0</v>
          </cell>
          <cell r="C1747">
            <v>0</v>
          </cell>
          <cell r="D1747" t="str">
            <v>TOTAL COSTO UNITARIO</v>
          </cell>
          <cell r="E1747">
            <v>0</v>
          </cell>
          <cell r="F1747">
            <v>0</v>
          </cell>
          <cell r="G1747">
            <v>0</v>
          </cell>
          <cell r="H1747">
            <v>0</v>
          </cell>
          <cell r="I1747">
            <v>0</v>
          </cell>
          <cell r="J1747">
            <v>67601</v>
          </cell>
        </row>
        <row r="1748">
          <cell r="A1748">
            <v>0</v>
          </cell>
          <cell r="B1748">
            <v>0</v>
          </cell>
          <cell r="C1748">
            <v>0</v>
          </cell>
          <cell r="E1748">
            <v>0</v>
          </cell>
          <cell r="F1748">
            <v>0</v>
          </cell>
          <cell r="H1748">
            <v>0</v>
          </cell>
          <cell r="I1748">
            <v>0</v>
          </cell>
        </row>
        <row r="1749">
          <cell r="A1749">
            <v>0</v>
          </cell>
          <cell r="B1749">
            <v>0</v>
          </cell>
          <cell r="C1749">
            <v>0</v>
          </cell>
          <cell r="D1749">
            <v>0</v>
          </cell>
          <cell r="E1749">
            <v>0</v>
          </cell>
          <cell r="F1749">
            <v>0</v>
          </cell>
          <cell r="G1749">
            <v>0</v>
          </cell>
          <cell r="H1749">
            <v>0</v>
          </cell>
          <cell r="I1749">
            <v>0</v>
          </cell>
        </row>
        <row r="1750">
          <cell r="A1750">
            <v>0</v>
          </cell>
          <cell r="B1750">
            <v>0</v>
          </cell>
          <cell r="C1750">
            <v>0</v>
          </cell>
          <cell r="D1750">
            <v>0</v>
          </cell>
          <cell r="E1750" t="str">
            <v>ADECUACION DE LAS INSTALACIONES DE LA INSTITUCION EDUCATIVA JESUS MARIA AGUIRRE CHARRY 
DEL MUNICIPIO DE AIPE, HUILA</v>
          </cell>
          <cell r="F1750">
            <v>0</v>
          </cell>
          <cell r="G1750">
            <v>0</v>
          </cell>
          <cell r="H1750">
            <v>0</v>
          </cell>
          <cell r="I1750">
            <v>0</v>
          </cell>
          <cell r="J1750">
            <v>0</v>
          </cell>
        </row>
        <row r="1751">
          <cell r="A1751">
            <v>0</v>
          </cell>
          <cell r="B1751">
            <v>0</v>
          </cell>
          <cell r="C1751">
            <v>0</v>
          </cell>
          <cell r="D1751">
            <v>0</v>
          </cell>
          <cell r="E1751" t="str">
            <v>ANÁLISIS DE PRECIOS UNITARIOS      A.P.U.</v>
          </cell>
          <cell r="F1751">
            <v>0</v>
          </cell>
          <cell r="G1751">
            <v>0</v>
          </cell>
          <cell r="H1751">
            <v>0</v>
          </cell>
          <cell r="I1751">
            <v>0</v>
          </cell>
          <cell r="J1751">
            <v>0</v>
          </cell>
        </row>
        <row r="1752">
          <cell r="A1752">
            <v>0</v>
          </cell>
          <cell r="B1752">
            <v>0</v>
          </cell>
          <cell r="C1752">
            <v>0</v>
          </cell>
          <cell r="D1752">
            <v>0</v>
          </cell>
          <cell r="E1752">
            <v>0</v>
          </cell>
          <cell r="F1752">
            <v>0</v>
          </cell>
          <cell r="G1752">
            <v>0</v>
          </cell>
          <cell r="H1752">
            <v>0</v>
          </cell>
          <cell r="I1752">
            <v>0</v>
          </cell>
          <cell r="J1752">
            <v>0</v>
          </cell>
        </row>
        <row r="1753">
          <cell r="A1753">
            <v>0</v>
          </cell>
          <cell r="B1753">
            <v>0</v>
          </cell>
          <cell r="C1753">
            <v>0</v>
          </cell>
          <cell r="D1753">
            <v>0</v>
          </cell>
          <cell r="E1753">
            <v>0</v>
          </cell>
          <cell r="F1753">
            <v>0</v>
          </cell>
          <cell r="G1753">
            <v>0</v>
          </cell>
          <cell r="H1753">
            <v>0</v>
          </cell>
          <cell r="I1753">
            <v>0</v>
          </cell>
          <cell r="J1753">
            <v>0</v>
          </cell>
        </row>
        <row r="1754">
          <cell r="A1754">
            <v>0</v>
          </cell>
          <cell r="B1754">
            <v>0</v>
          </cell>
          <cell r="C1754">
            <v>0</v>
          </cell>
          <cell r="D1754" t="str">
            <v>CAPITULO</v>
          </cell>
          <cell r="E1754" t="str">
            <v>ITEM</v>
          </cell>
          <cell r="F1754" t="str">
            <v>DESCRIPCION</v>
          </cell>
          <cell r="G1754">
            <v>0</v>
          </cell>
          <cell r="H1754">
            <v>0</v>
          </cell>
          <cell r="I1754">
            <v>0</v>
          </cell>
          <cell r="J1754" t="str">
            <v>UNIDAD</v>
          </cell>
        </row>
        <row r="1755">
          <cell r="B1755" t="str">
            <v>Partida</v>
          </cell>
          <cell r="C1755">
            <v>0</v>
          </cell>
          <cell r="D1755" t="str">
            <v>3.3</v>
          </cell>
          <cell r="E1755" t="str">
            <v>3.3.3</v>
          </cell>
          <cell r="F1755" t="str">
            <v>SUMINISTRO E INSTALACION ANGEO METALICO</v>
          </cell>
          <cell r="G1755">
            <v>0</v>
          </cell>
          <cell r="H1755">
            <v>0</v>
          </cell>
          <cell r="I1755">
            <v>0</v>
          </cell>
          <cell r="J1755" t="str">
            <v>M2</v>
          </cell>
        </row>
        <row r="1756">
          <cell r="A1756">
            <v>0</v>
          </cell>
          <cell r="B1756">
            <v>0</v>
          </cell>
          <cell r="C1756">
            <v>0</v>
          </cell>
          <cell r="D1756" t="str">
            <v>MAQUINARIA, HERRAMIENTA Y EQUIPO PUESTO EN OBRA</v>
          </cell>
          <cell r="E1756">
            <v>0</v>
          </cell>
          <cell r="F1756">
            <v>0</v>
          </cell>
          <cell r="G1756">
            <v>0</v>
          </cell>
          <cell r="H1756">
            <v>0</v>
          </cell>
          <cell r="I1756">
            <v>0</v>
          </cell>
          <cell r="J1756">
            <v>0</v>
          </cell>
        </row>
        <row r="1757">
          <cell r="A1757">
            <v>0</v>
          </cell>
          <cell r="B1757">
            <v>0</v>
          </cell>
          <cell r="C1757">
            <v>0</v>
          </cell>
          <cell r="D1757" t="str">
            <v>DESCRIPCION</v>
          </cell>
          <cell r="E1757">
            <v>0</v>
          </cell>
          <cell r="F1757" t="str">
            <v>UND</v>
          </cell>
          <cell r="G1757" t="str">
            <v>Vr. Unitario</v>
          </cell>
          <cell r="H1757" t="str">
            <v>Redndim.</v>
          </cell>
          <cell r="I1757" t="str">
            <v>Vr Total</v>
          </cell>
          <cell r="J1757">
            <v>0</v>
          </cell>
        </row>
        <row r="1758">
          <cell r="A1758" t="str">
            <v xml:space="preserve">HM           </v>
          </cell>
          <cell r="B1758" t="str">
            <v>Maquinaria</v>
          </cell>
          <cell r="C1758">
            <v>0</v>
          </cell>
          <cell r="D1758" t="str">
            <v>HERRAMIENTA MENOR</v>
          </cell>
          <cell r="E1758">
            <v>0</v>
          </cell>
          <cell r="F1758" t="str">
            <v>UND</v>
          </cell>
          <cell r="G1758">
            <v>1300</v>
          </cell>
          <cell r="H1758">
            <v>0.5</v>
          </cell>
          <cell r="I1758">
            <v>650</v>
          </cell>
          <cell r="J1758">
            <v>0</v>
          </cell>
        </row>
        <row r="1759">
          <cell r="A1759">
            <v>0</v>
          </cell>
          <cell r="B1759">
            <v>0</v>
          </cell>
          <cell r="C1759">
            <v>0</v>
          </cell>
          <cell r="D1759">
            <v>0</v>
          </cell>
          <cell r="E1759">
            <v>0</v>
          </cell>
          <cell r="F1759">
            <v>0</v>
          </cell>
          <cell r="G1759">
            <v>0</v>
          </cell>
          <cell r="H1759">
            <v>0</v>
          </cell>
          <cell r="I1759">
            <v>0</v>
          </cell>
          <cell r="J1759">
            <v>0</v>
          </cell>
        </row>
        <row r="1760">
          <cell r="A1760">
            <v>0</v>
          </cell>
          <cell r="B1760">
            <v>0</v>
          </cell>
          <cell r="C1760">
            <v>0</v>
          </cell>
          <cell r="D1760">
            <v>0</v>
          </cell>
          <cell r="E1760">
            <v>0</v>
          </cell>
          <cell r="F1760">
            <v>0</v>
          </cell>
          <cell r="G1760">
            <v>0</v>
          </cell>
          <cell r="H1760">
            <v>0</v>
          </cell>
          <cell r="I1760">
            <v>0</v>
          </cell>
          <cell r="J1760">
            <v>0</v>
          </cell>
        </row>
        <row r="1761">
          <cell r="A1761">
            <v>0</v>
          </cell>
          <cell r="B1761">
            <v>0</v>
          </cell>
          <cell r="C1761">
            <v>0</v>
          </cell>
          <cell r="D1761">
            <v>0</v>
          </cell>
          <cell r="E1761">
            <v>0</v>
          </cell>
          <cell r="F1761">
            <v>0</v>
          </cell>
          <cell r="G1761">
            <v>0</v>
          </cell>
          <cell r="H1761">
            <v>0</v>
          </cell>
          <cell r="I1761">
            <v>0</v>
          </cell>
          <cell r="J1761">
            <v>0</v>
          </cell>
        </row>
        <row r="1762">
          <cell r="A1762">
            <v>0</v>
          </cell>
          <cell r="B1762">
            <v>0</v>
          </cell>
          <cell r="C1762">
            <v>0</v>
          </cell>
          <cell r="D1762" t="str">
            <v>SUBTOTAL</v>
          </cell>
          <cell r="E1762">
            <v>0</v>
          </cell>
          <cell r="F1762">
            <v>0</v>
          </cell>
          <cell r="G1762">
            <v>0</v>
          </cell>
          <cell r="H1762">
            <v>0</v>
          </cell>
          <cell r="I1762">
            <v>0</v>
          </cell>
          <cell r="J1762">
            <v>650</v>
          </cell>
        </row>
        <row r="1763">
          <cell r="A1763">
            <v>0</v>
          </cell>
          <cell r="B1763">
            <v>0</v>
          </cell>
          <cell r="C1763">
            <v>0</v>
          </cell>
          <cell r="D1763" t="str">
            <v>MATERIALES</v>
          </cell>
          <cell r="E1763">
            <v>0</v>
          </cell>
          <cell r="F1763">
            <v>0</v>
          </cell>
          <cell r="G1763">
            <v>0</v>
          </cell>
          <cell r="H1763">
            <v>0</v>
          </cell>
          <cell r="I1763">
            <v>0</v>
          </cell>
          <cell r="J1763">
            <v>0</v>
          </cell>
        </row>
        <row r="1764">
          <cell r="A1764">
            <v>0</v>
          </cell>
          <cell r="B1764">
            <v>0</v>
          </cell>
          <cell r="C1764">
            <v>0</v>
          </cell>
          <cell r="D1764" t="str">
            <v>DESCRIPCION</v>
          </cell>
          <cell r="E1764">
            <v>0</v>
          </cell>
          <cell r="F1764" t="str">
            <v>UND</v>
          </cell>
          <cell r="G1764" t="str">
            <v>Vr. Unitario</v>
          </cell>
          <cell r="H1764" t="str">
            <v>Redndim.</v>
          </cell>
          <cell r="I1764" t="str">
            <v>Vr Total</v>
          </cell>
          <cell r="J1764">
            <v>0</v>
          </cell>
        </row>
        <row r="1765">
          <cell r="A1765" t="str">
            <v>ANGEOMETALICO</v>
          </cell>
          <cell r="B1765" t="str">
            <v>Material</v>
          </cell>
          <cell r="C1765">
            <v>0</v>
          </cell>
          <cell r="D1765" t="str">
            <v>ANGEO METALICO</v>
          </cell>
          <cell r="E1765">
            <v>0</v>
          </cell>
          <cell r="F1765" t="str">
            <v>M2</v>
          </cell>
          <cell r="G1765">
            <v>8000</v>
          </cell>
          <cell r="H1765">
            <v>1.05</v>
          </cell>
          <cell r="I1765">
            <v>8400</v>
          </cell>
          <cell r="J1765">
            <v>0</v>
          </cell>
        </row>
        <row r="1766">
          <cell r="A1766">
            <v>0</v>
          </cell>
          <cell r="B1766">
            <v>0</v>
          </cell>
          <cell r="C1766">
            <v>0</v>
          </cell>
          <cell r="D1766">
            <v>0</v>
          </cell>
          <cell r="E1766">
            <v>0</v>
          </cell>
          <cell r="F1766">
            <v>0</v>
          </cell>
          <cell r="G1766">
            <v>0</v>
          </cell>
          <cell r="H1766">
            <v>0</v>
          </cell>
          <cell r="I1766">
            <v>0</v>
          </cell>
          <cell r="J1766">
            <v>0</v>
          </cell>
        </row>
        <row r="1767">
          <cell r="A1767">
            <v>0</v>
          </cell>
          <cell r="B1767">
            <v>0</v>
          </cell>
          <cell r="C1767">
            <v>0</v>
          </cell>
          <cell r="D1767">
            <v>0</v>
          </cell>
          <cell r="E1767">
            <v>0</v>
          </cell>
          <cell r="F1767">
            <v>0</v>
          </cell>
          <cell r="G1767">
            <v>0</v>
          </cell>
          <cell r="H1767">
            <v>0</v>
          </cell>
          <cell r="I1767">
            <v>0</v>
          </cell>
          <cell r="J1767">
            <v>0</v>
          </cell>
        </row>
        <row r="1768">
          <cell r="A1768">
            <v>0</v>
          </cell>
          <cell r="B1768">
            <v>0</v>
          </cell>
          <cell r="C1768">
            <v>0</v>
          </cell>
          <cell r="D1768">
            <v>0</v>
          </cell>
          <cell r="E1768">
            <v>0</v>
          </cell>
          <cell r="F1768">
            <v>0</v>
          </cell>
          <cell r="G1768">
            <v>0</v>
          </cell>
          <cell r="H1768">
            <v>0</v>
          </cell>
          <cell r="I1768">
            <v>0</v>
          </cell>
          <cell r="J1768">
            <v>0</v>
          </cell>
        </row>
        <row r="1769">
          <cell r="A1769">
            <v>0</v>
          </cell>
          <cell r="B1769">
            <v>0</v>
          </cell>
          <cell r="C1769">
            <v>0</v>
          </cell>
          <cell r="D1769" t="str">
            <v>SUBTOTAL</v>
          </cell>
          <cell r="E1769">
            <v>0</v>
          </cell>
          <cell r="F1769">
            <v>0</v>
          </cell>
          <cell r="G1769">
            <v>0</v>
          </cell>
          <cell r="H1769">
            <v>0</v>
          </cell>
          <cell r="I1769">
            <v>0</v>
          </cell>
          <cell r="J1769">
            <v>8400</v>
          </cell>
        </row>
        <row r="1770">
          <cell r="A1770">
            <v>0</v>
          </cell>
          <cell r="B1770">
            <v>0</v>
          </cell>
          <cell r="C1770">
            <v>0</v>
          </cell>
          <cell r="D1770" t="str">
            <v>MANO DE OBRA</v>
          </cell>
          <cell r="E1770">
            <v>0</v>
          </cell>
          <cell r="F1770">
            <v>0</v>
          </cell>
          <cell r="G1770">
            <v>0</v>
          </cell>
          <cell r="H1770">
            <v>0</v>
          </cell>
          <cell r="I1770">
            <v>0</v>
          </cell>
          <cell r="J1770">
            <v>0</v>
          </cell>
        </row>
        <row r="1771">
          <cell r="A1771">
            <v>0</v>
          </cell>
          <cell r="B1771">
            <v>0</v>
          </cell>
          <cell r="C1771">
            <v>0</v>
          </cell>
          <cell r="D1771" t="str">
            <v>DESCRIPCION</v>
          </cell>
          <cell r="E1771">
            <v>0</v>
          </cell>
          <cell r="F1771" t="str">
            <v>UND</v>
          </cell>
          <cell r="G1771" t="str">
            <v>Vr. Unitario</v>
          </cell>
          <cell r="H1771" t="str">
            <v>Redndim.</v>
          </cell>
          <cell r="I1771" t="str">
            <v>Vr Total</v>
          </cell>
          <cell r="J1771">
            <v>0</v>
          </cell>
        </row>
        <row r="1772">
          <cell r="A1772" t="str">
            <v xml:space="preserve">1OF1AY       </v>
          </cell>
          <cell r="B1772" t="str">
            <v>Mano de obra</v>
          </cell>
          <cell r="C1772">
            <v>0</v>
          </cell>
          <cell r="D1772" t="str">
            <v>MANO DE OBRA ALBAÑILERIA (1 OFICIAL - 1 AYUDANTE)</v>
          </cell>
          <cell r="E1772">
            <v>0</v>
          </cell>
          <cell r="F1772" t="str">
            <v>HR</v>
          </cell>
          <cell r="G1772">
            <v>16784</v>
          </cell>
          <cell r="H1772">
            <v>0.4</v>
          </cell>
          <cell r="I1772">
            <v>6714</v>
          </cell>
          <cell r="J1772">
            <v>0</v>
          </cell>
        </row>
        <row r="1773">
          <cell r="A1773">
            <v>0</v>
          </cell>
          <cell r="B1773">
            <v>0</v>
          </cell>
          <cell r="C1773">
            <v>0</v>
          </cell>
          <cell r="D1773">
            <v>0</v>
          </cell>
          <cell r="E1773">
            <v>0</v>
          </cell>
          <cell r="F1773">
            <v>0</v>
          </cell>
          <cell r="G1773">
            <v>0</v>
          </cell>
          <cell r="H1773">
            <v>0</v>
          </cell>
          <cell r="I1773">
            <v>0</v>
          </cell>
          <cell r="J1773">
            <v>0</v>
          </cell>
        </row>
        <row r="1774">
          <cell r="A1774">
            <v>0</v>
          </cell>
          <cell r="B1774">
            <v>0</v>
          </cell>
          <cell r="C1774">
            <v>0</v>
          </cell>
          <cell r="D1774">
            <v>0</v>
          </cell>
          <cell r="E1774">
            <v>0</v>
          </cell>
          <cell r="F1774">
            <v>0</v>
          </cell>
          <cell r="G1774">
            <v>0</v>
          </cell>
          <cell r="H1774">
            <v>0</v>
          </cell>
          <cell r="I1774">
            <v>0</v>
          </cell>
          <cell r="J1774">
            <v>0</v>
          </cell>
        </row>
        <row r="1775">
          <cell r="A1775">
            <v>0</v>
          </cell>
          <cell r="B1775">
            <v>0</v>
          </cell>
          <cell r="C1775">
            <v>0</v>
          </cell>
          <cell r="D1775">
            <v>0</v>
          </cell>
          <cell r="E1775">
            <v>0</v>
          </cell>
          <cell r="F1775">
            <v>0</v>
          </cell>
          <cell r="G1775">
            <v>0</v>
          </cell>
          <cell r="H1775">
            <v>0</v>
          </cell>
          <cell r="I1775">
            <v>0</v>
          </cell>
          <cell r="J1775">
            <v>0</v>
          </cell>
        </row>
        <row r="1776">
          <cell r="A1776">
            <v>0</v>
          </cell>
          <cell r="B1776">
            <v>0</v>
          </cell>
          <cell r="C1776">
            <v>0</v>
          </cell>
          <cell r="D1776" t="str">
            <v>SUBTOTAL</v>
          </cell>
          <cell r="E1776">
            <v>0</v>
          </cell>
          <cell r="F1776">
            <v>0</v>
          </cell>
          <cell r="G1776">
            <v>0</v>
          </cell>
          <cell r="H1776">
            <v>0</v>
          </cell>
          <cell r="I1776">
            <v>0</v>
          </cell>
          <cell r="J1776">
            <v>6714</v>
          </cell>
        </row>
        <row r="1777">
          <cell r="A1777">
            <v>0</v>
          </cell>
          <cell r="B1777">
            <v>0</v>
          </cell>
          <cell r="C1777">
            <v>0</v>
          </cell>
          <cell r="D1777" t="str">
            <v>TRANSPORTE</v>
          </cell>
          <cell r="E1777">
            <v>0</v>
          </cell>
          <cell r="F1777">
            <v>0</v>
          </cell>
          <cell r="G1777">
            <v>0</v>
          </cell>
          <cell r="H1777">
            <v>0</v>
          </cell>
          <cell r="I1777">
            <v>0</v>
          </cell>
          <cell r="J1777">
            <v>0</v>
          </cell>
        </row>
        <row r="1778">
          <cell r="A1778">
            <v>0</v>
          </cell>
          <cell r="B1778">
            <v>0</v>
          </cell>
          <cell r="C1778">
            <v>0</v>
          </cell>
          <cell r="D1778" t="str">
            <v>DESCRIPCION</v>
          </cell>
          <cell r="E1778">
            <v>0</v>
          </cell>
          <cell r="F1778" t="str">
            <v>UND</v>
          </cell>
          <cell r="G1778" t="str">
            <v>Vr. Unitario</v>
          </cell>
          <cell r="H1778" t="str">
            <v>Redndim.</v>
          </cell>
          <cell r="I1778" t="str">
            <v>Vr Total</v>
          </cell>
          <cell r="J1778">
            <v>0</v>
          </cell>
        </row>
        <row r="1779">
          <cell r="A1779">
            <v>0</v>
          </cell>
          <cell r="B1779">
            <v>0</v>
          </cell>
          <cell r="C1779">
            <v>0</v>
          </cell>
          <cell r="D1779">
            <v>0</v>
          </cell>
          <cell r="E1779">
            <v>0</v>
          </cell>
          <cell r="F1779">
            <v>0</v>
          </cell>
          <cell r="G1779">
            <v>0</v>
          </cell>
          <cell r="H1779">
            <v>0</v>
          </cell>
          <cell r="I1779">
            <v>0</v>
          </cell>
          <cell r="J1779">
            <v>0</v>
          </cell>
        </row>
        <row r="1780">
          <cell r="A1780">
            <v>0</v>
          </cell>
          <cell r="B1780">
            <v>0</v>
          </cell>
          <cell r="C1780">
            <v>0</v>
          </cell>
          <cell r="D1780">
            <v>0</v>
          </cell>
          <cell r="E1780">
            <v>0</v>
          </cell>
          <cell r="F1780">
            <v>0</v>
          </cell>
          <cell r="G1780">
            <v>0</v>
          </cell>
          <cell r="H1780">
            <v>0</v>
          </cell>
          <cell r="I1780">
            <v>0</v>
          </cell>
          <cell r="J1780">
            <v>0</v>
          </cell>
        </row>
        <row r="1781">
          <cell r="A1781">
            <v>0</v>
          </cell>
          <cell r="B1781">
            <v>0</v>
          </cell>
          <cell r="C1781">
            <v>0</v>
          </cell>
          <cell r="D1781">
            <v>0</v>
          </cell>
          <cell r="E1781">
            <v>0</v>
          </cell>
          <cell r="F1781">
            <v>0</v>
          </cell>
          <cell r="G1781">
            <v>0</v>
          </cell>
          <cell r="H1781">
            <v>0</v>
          </cell>
          <cell r="I1781">
            <v>0</v>
          </cell>
          <cell r="J1781">
            <v>0</v>
          </cell>
        </row>
        <row r="1782">
          <cell r="A1782">
            <v>0</v>
          </cell>
          <cell r="B1782">
            <v>0</v>
          </cell>
          <cell r="C1782">
            <v>0</v>
          </cell>
          <cell r="D1782">
            <v>0</v>
          </cell>
          <cell r="E1782">
            <v>0</v>
          </cell>
          <cell r="F1782">
            <v>0</v>
          </cell>
          <cell r="G1782">
            <v>0</v>
          </cell>
          <cell r="H1782">
            <v>0</v>
          </cell>
          <cell r="I1782">
            <v>0</v>
          </cell>
          <cell r="J1782">
            <v>0</v>
          </cell>
        </row>
        <row r="1783">
          <cell r="A1783">
            <v>0</v>
          </cell>
          <cell r="B1783">
            <v>0</v>
          </cell>
          <cell r="C1783">
            <v>0</v>
          </cell>
          <cell r="D1783" t="str">
            <v>SUBTOTAL</v>
          </cell>
          <cell r="E1783">
            <v>0</v>
          </cell>
          <cell r="F1783">
            <v>0</v>
          </cell>
          <cell r="G1783">
            <v>0</v>
          </cell>
          <cell r="H1783">
            <v>0</v>
          </cell>
          <cell r="I1783">
            <v>0</v>
          </cell>
          <cell r="J1783">
            <v>0</v>
          </cell>
        </row>
        <row r="1784">
          <cell r="A1784">
            <v>0</v>
          </cell>
          <cell r="B1784">
            <v>0</v>
          </cell>
          <cell r="C1784">
            <v>0</v>
          </cell>
          <cell r="D1784">
            <v>0</v>
          </cell>
          <cell r="E1784">
            <v>0</v>
          </cell>
          <cell r="F1784">
            <v>0</v>
          </cell>
          <cell r="G1784">
            <v>0</v>
          </cell>
          <cell r="H1784">
            <v>0</v>
          </cell>
          <cell r="I1784">
            <v>0</v>
          </cell>
          <cell r="J1784">
            <v>0</v>
          </cell>
        </row>
        <row r="1785">
          <cell r="A1785" t="str">
            <v>3.3.3</v>
          </cell>
          <cell r="B1785">
            <v>0</v>
          </cell>
          <cell r="C1785">
            <v>0</v>
          </cell>
          <cell r="D1785" t="str">
            <v>TOTAL COSTO UNITARIO</v>
          </cell>
          <cell r="E1785">
            <v>0</v>
          </cell>
          <cell r="F1785">
            <v>0</v>
          </cell>
          <cell r="G1785">
            <v>0</v>
          </cell>
          <cell r="H1785">
            <v>0</v>
          </cell>
          <cell r="I1785">
            <v>0</v>
          </cell>
          <cell r="J1785">
            <v>15764</v>
          </cell>
        </row>
        <row r="1786">
          <cell r="A1786">
            <v>0</v>
          </cell>
          <cell r="B1786">
            <v>0</v>
          </cell>
          <cell r="C1786">
            <v>0</v>
          </cell>
          <cell r="E1786">
            <v>0</v>
          </cell>
          <cell r="F1786">
            <v>0</v>
          </cell>
          <cell r="H1786">
            <v>0</v>
          </cell>
          <cell r="I1786">
            <v>0</v>
          </cell>
        </row>
        <row r="1787">
          <cell r="A1787">
            <v>0</v>
          </cell>
          <cell r="B1787">
            <v>0</v>
          </cell>
          <cell r="C1787">
            <v>0</v>
          </cell>
          <cell r="D1787">
            <v>0</v>
          </cell>
          <cell r="E1787">
            <v>0</v>
          </cell>
          <cell r="F1787">
            <v>0</v>
          </cell>
          <cell r="G1787">
            <v>0</v>
          </cell>
          <cell r="H1787">
            <v>0</v>
          </cell>
          <cell r="I1787">
            <v>0</v>
          </cell>
        </row>
        <row r="1788">
          <cell r="A1788">
            <v>0</v>
          </cell>
          <cell r="B1788">
            <v>0</v>
          </cell>
          <cell r="C1788">
            <v>0</v>
          </cell>
          <cell r="D1788">
            <v>0</v>
          </cell>
          <cell r="E1788" t="str">
            <v>ADECUACION DE LAS INSTALACIONES DE LA INSTITUCION EDUCATIVA JESUS MARIA AGUIRRE CHARRY 
DEL MUNICIPIO DE AIPE, HUILA</v>
          </cell>
          <cell r="F1788">
            <v>0</v>
          </cell>
          <cell r="G1788">
            <v>0</v>
          </cell>
          <cell r="H1788">
            <v>0</v>
          </cell>
          <cell r="I1788">
            <v>0</v>
          </cell>
          <cell r="J1788">
            <v>0</v>
          </cell>
        </row>
        <row r="1789">
          <cell r="A1789">
            <v>0</v>
          </cell>
          <cell r="B1789">
            <v>0</v>
          </cell>
          <cell r="C1789">
            <v>0</v>
          </cell>
          <cell r="D1789">
            <v>0</v>
          </cell>
          <cell r="E1789" t="str">
            <v>ANÁLISIS DE PRECIOS UNITARIOS      A.P.U.</v>
          </cell>
          <cell r="F1789">
            <v>0</v>
          </cell>
          <cell r="G1789">
            <v>0</v>
          </cell>
          <cell r="H1789">
            <v>0</v>
          </cell>
          <cell r="I1789">
            <v>0</v>
          </cell>
          <cell r="J1789">
            <v>0</v>
          </cell>
        </row>
        <row r="1790">
          <cell r="A1790">
            <v>0</v>
          </cell>
          <cell r="B1790">
            <v>0</v>
          </cell>
          <cell r="C1790">
            <v>0</v>
          </cell>
          <cell r="D1790">
            <v>0</v>
          </cell>
          <cell r="E1790">
            <v>0</v>
          </cell>
          <cell r="F1790">
            <v>0</v>
          </cell>
          <cell r="G1790">
            <v>0</v>
          </cell>
          <cell r="H1790">
            <v>0</v>
          </cell>
          <cell r="I1790">
            <v>0</v>
          </cell>
          <cell r="J1790">
            <v>0</v>
          </cell>
        </row>
        <row r="1791">
          <cell r="A1791">
            <v>0</v>
          </cell>
          <cell r="B1791">
            <v>0</v>
          </cell>
          <cell r="C1791">
            <v>0</v>
          </cell>
          <cell r="D1791">
            <v>0</v>
          </cell>
          <cell r="E1791">
            <v>0</v>
          </cell>
          <cell r="F1791">
            <v>0</v>
          </cell>
          <cell r="G1791">
            <v>0</v>
          </cell>
          <cell r="H1791">
            <v>0</v>
          </cell>
          <cell r="I1791">
            <v>0</v>
          </cell>
          <cell r="J1791">
            <v>0</v>
          </cell>
        </row>
        <row r="1792">
          <cell r="A1792">
            <v>0</v>
          </cell>
          <cell r="B1792">
            <v>0</v>
          </cell>
          <cell r="C1792">
            <v>0</v>
          </cell>
          <cell r="D1792" t="str">
            <v>CAPITULO</v>
          </cell>
          <cell r="E1792" t="str">
            <v>ITEM</v>
          </cell>
          <cell r="F1792" t="str">
            <v>DESCRIPCION</v>
          </cell>
          <cell r="G1792">
            <v>0</v>
          </cell>
          <cell r="H1792">
            <v>0</v>
          </cell>
          <cell r="I1792">
            <v>0</v>
          </cell>
          <cell r="J1792" t="str">
            <v>UNIDAD</v>
          </cell>
        </row>
        <row r="1793">
          <cell r="B1793" t="str">
            <v>Partida</v>
          </cell>
          <cell r="C1793">
            <v>0</v>
          </cell>
          <cell r="D1793" t="str">
            <v>3.3</v>
          </cell>
          <cell r="E1793" t="str">
            <v>3.3.4</v>
          </cell>
          <cell r="F1793" t="str">
            <v>SUMINISTRO E INSTALACION EN TUBERIA REDONDA 1" CAL 16</v>
          </cell>
          <cell r="G1793">
            <v>0</v>
          </cell>
          <cell r="H1793">
            <v>0</v>
          </cell>
          <cell r="I1793">
            <v>0</v>
          </cell>
          <cell r="J1793" t="str">
            <v>M2</v>
          </cell>
        </row>
        <row r="1794">
          <cell r="A1794">
            <v>0</v>
          </cell>
          <cell r="B1794">
            <v>0</v>
          </cell>
          <cell r="C1794">
            <v>0</v>
          </cell>
          <cell r="D1794" t="str">
            <v>MAQUINARIA, HERRAMIENTA Y EQUIPO PUESTO EN OBRA</v>
          </cell>
          <cell r="E1794">
            <v>0</v>
          </cell>
          <cell r="F1794">
            <v>0</v>
          </cell>
          <cell r="G1794">
            <v>0</v>
          </cell>
          <cell r="H1794">
            <v>0</v>
          </cell>
          <cell r="I1794">
            <v>0</v>
          </cell>
          <cell r="J1794">
            <v>0</v>
          </cell>
        </row>
        <row r="1795">
          <cell r="A1795">
            <v>0</v>
          </cell>
          <cell r="B1795">
            <v>0</v>
          </cell>
          <cell r="C1795">
            <v>0</v>
          </cell>
          <cell r="D1795" t="str">
            <v>DESCRIPCION</v>
          </cell>
          <cell r="E1795">
            <v>0</v>
          </cell>
          <cell r="F1795" t="str">
            <v>UND</v>
          </cell>
          <cell r="G1795" t="str">
            <v>Vr. Unitario</v>
          </cell>
          <cell r="H1795" t="str">
            <v>Redndim.</v>
          </cell>
          <cell r="I1795" t="str">
            <v>Vr Total</v>
          </cell>
          <cell r="J1795">
            <v>0</v>
          </cell>
        </row>
        <row r="1796">
          <cell r="A1796" t="str">
            <v xml:space="preserve">HM           </v>
          </cell>
          <cell r="B1796" t="str">
            <v>Maquinaria</v>
          </cell>
          <cell r="C1796">
            <v>0</v>
          </cell>
          <cell r="D1796" t="str">
            <v>HERRAMIENTA MENOR</v>
          </cell>
          <cell r="E1796">
            <v>0</v>
          </cell>
          <cell r="F1796" t="str">
            <v>UND</v>
          </cell>
          <cell r="G1796">
            <v>1300</v>
          </cell>
          <cell r="H1796">
            <v>1.5</v>
          </cell>
          <cell r="I1796">
            <v>1950</v>
          </cell>
          <cell r="J1796">
            <v>0</v>
          </cell>
        </row>
        <row r="1797">
          <cell r="A1797" t="str">
            <v xml:space="preserve">EQSOLDADURA  </v>
          </cell>
          <cell r="B1797" t="str">
            <v>Maquinaria</v>
          </cell>
          <cell r="C1797">
            <v>0</v>
          </cell>
          <cell r="D1797" t="str">
            <v>EQUIPO DE SOLDADURA</v>
          </cell>
          <cell r="E1797">
            <v>0</v>
          </cell>
          <cell r="F1797" t="str">
            <v>DIA</v>
          </cell>
          <cell r="G1797">
            <v>40000</v>
          </cell>
          <cell r="H1797">
            <v>0.7</v>
          </cell>
          <cell r="I1797">
            <v>28000</v>
          </cell>
          <cell r="J1797">
            <v>0</v>
          </cell>
        </row>
        <row r="1798">
          <cell r="A1798">
            <v>0</v>
          </cell>
          <cell r="B1798">
            <v>0</v>
          </cell>
          <cell r="C1798">
            <v>0</v>
          </cell>
          <cell r="D1798">
            <v>0</v>
          </cell>
          <cell r="E1798">
            <v>0</v>
          </cell>
          <cell r="F1798">
            <v>0</v>
          </cell>
          <cell r="G1798">
            <v>0</v>
          </cell>
          <cell r="H1798">
            <v>0</v>
          </cell>
          <cell r="I1798">
            <v>0</v>
          </cell>
          <cell r="J1798">
            <v>0</v>
          </cell>
        </row>
        <row r="1799">
          <cell r="A1799">
            <v>0</v>
          </cell>
          <cell r="B1799">
            <v>0</v>
          </cell>
          <cell r="C1799">
            <v>0</v>
          </cell>
          <cell r="D1799">
            <v>0</v>
          </cell>
          <cell r="E1799">
            <v>0</v>
          </cell>
          <cell r="F1799">
            <v>0</v>
          </cell>
          <cell r="G1799">
            <v>0</v>
          </cell>
          <cell r="H1799">
            <v>0</v>
          </cell>
          <cell r="I1799">
            <v>0</v>
          </cell>
          <cell r="J1799">
            <v>0</v>
          </cell>
        </row>
        <row r="1800">
          <cell r="A1800">
            <v>0</v>
          </cell>
          <cell r="B1800">
            <v>0</v>
          </cell>
          <cell r="C1800">
            <v>0</v>
          </cell>
          <cell r="D1800" t="str">
            <v>SUBTOTAL</v>
          </cell>
          <cell r="E1800">
            <v>0</v>
          </cell>
          <cell r="F1800">
            <v>0</v>
          </cell>
          <cell r="G1800">
            <v>0</v>
          </cell>
          <cell r="H1800">
            <v>0</v>
          </cell>
          <cell r="I1800">
            <v>0</v>
          </cell>
          <cell r="J1800">
            <v>29950</v>
          </cell>
        </row>
        <row r="1801">
          <cell r="A1801">
            <v>0</v>
          </cell>
          <cell r="B1801">
            <v>0</v>
          </cell>
          <cell r="C1801">
            <v>0</v>
          </cell>
          <cell r="D1801" t="str">
            <v>MATERIALES</v>
          </cell>
          <cell r="E1801">
            <v>0</v>
          </cell>
          <cell r="F1801">
            <v>0</v>
          </cell>
          <cell r="G1801">
            <v>0</v>
          </cell>
          <cell r="H1801">
            <v>0</v>
          </cell>
          <cell r="I1801">
            <v>0</v>
          </cell>
          <cell r="J1801">
            <v>0</v>
          </cell>
        </row>
        <row r="1802">
          <cell r="A1802">
            <v>0</v>
          </cell>
          <cell r="B1802">
            <v>0</v>
          </cell>
          <cell r="C1802">
            <v>0</v>
          </cell>
          <cell r="D1802" t="str">
            <v>DESCRIPCION</v>
          </cell>
          <cell r="E1802">
            <v>0</v>
          </cell>
          <cell r="F1802" t="str">
            <v>UND</v>
          </cell>
          <cell r="G1802" t="str">
            <v>Vr. Unitario</v>
          </cell>
          <cell r="H1802" t="str">
            <v>Redndim.</v>
          </cell>
          <cell r="I1802" t="str">
            <v>Vr Total</v>
          </cell>
          <cell r="J1802">
            <v>0</v>
          </cell>
        </row>
        <row r="1803">
          <cell r="A1803" t="str">
            <v>ANTICORROSIVO</v>
          </cell>
          <cell r="B1803" t="str">
            <v>Material</v>
          </cell>
          <cell r="C1803">
            <v>0</v>
          </cell>
          <cell r="D1803" t="str">
            <v>ANTICORROSIVO</v>
          </cell>
          <cell r="E1803">
            <v>0</v>
          </cell>
          <cell r="F1803" t="str">
            <v>GLN</v>
          </cell>
          <cell r="G1803">
            <v>36300</v>
          </cell>
          <cell r="H1803">
            <v>0.2</v>
          </cell>
          <cell r="I1803">
            <v>7260</v>
          </cell>
          <cell r="J1803">
            <v>0</v>
          </cell>
        </row>
        <row r="1804">
          <cell r="A1804" t="str">
            <v>SOLDADURA6013</v>
          </cell>
          <cell r="B1804" t="str">
            <v>Material</v>
          </cell>
          <cell r="C1804">
            <v>0</v>
          </cell>
          <cell r="D1804" t="str">
            <v>SOLDADURA 6013X 1/8</v>
          </cell>
          <cell r="E1804">
            <v>0</v>
          </cell>
          <cell r="F1804" t="str">
            <v>KG</v>
          </cell>
          <cell r="G1804">
            <v>9000</v>
          </cell>
          <cell r="H1804">
            <v>0.5</v>
          </cell>
          <cell r="I1804">
            <v>4500</v>
          </cell>
          <cell r="J1804">
            <v>0</v>
          </cell>
        </row>
        <row r="1805">
          <cell r="A1805" t="str">
            <v xml:space="preserve">THINER       </v>
          </cell>
          <cell r="B1805" t="str">
            <v>Material</v>
          </cell>
          <cell r="C1805">
            <v>0</v>
          </cell>
          <cell r="D1805" t="str">
            <v>THINNER</v>
          </cell>
          <cell r="E1805">
            <v>0</v>
          </cell>
          <cell r="F1805" t="str">
            <v>GLN</v>
          </cell>
          <cell r="G1805">
            <v>15000</v>
          </cell>
          <cell r="H1805">
            <v>0.5</v>
          </cell>
          <cell r="I1805">
            <v>7500</v>
          </cell>
          <cell r="J1805">
            <v>0</v>
          </cell>
        </row>
        <row r="1806">
          <cell r="A1806" t="str">
            <v xml:space="preserve">ESMALTEEXT   </v>
          </cell>
          <cell r="B1806" t="str">
            <v>Material</v>
          </cell>
          <cell r="C1806">
            <v>0</v>
          </cell>
          <cell r="D1806" t="str">
            <v>ESMALTE PARA EXTERIORES</v>
          </cell>
          <cell r="E1806">
            <v>0</v>
          </cell>
          <cell r="F1806" t="str">
            <v>GLN</v>
          </cell>
          <cell r="G1806">
            <v>70000</v>
          </cell>
          <cell r="H1806">
            <v>0.2</v>
          </cell>
          <cell r="I1806">
            <v>14000</v>
          </cell>
          <cell r="J1806">
            <v>0</v>
          </cell>
        </row>
        <row r="1807">
          <cell r="A1807" t="str">
            <v xml:space="preserve">TUBO1CAL16   </v>
          </cell>
          <cell r="B1807" t="str">
            <v>Material</v>
          </cell>
          <cell r="C1807">
            <v>0</v>
          </cell>
          <cell r="D1807" t="str">
            <v>TUBO REDONDO 1" CAL 16 X 6M</v>
          </cell>
          <cell r="E1807">
            <v>0</v>
          </cell>
          <cell r="F1807" t="str">
            <v>UND</v>
          </cell>
          <cell r="G1807">
            <v>27000</v>
          </cell>
          <cell r="H1807">
            <v>1.8</v>
          </cell>
          <cell r="I1807">
            <v>48600</v>
          </cell>
          <cell r="J1807">
            <v>0</v>
          </cell>
        </row>
        <row r="1808">
          <cell r="A1808" t="str">
            <v xml:space="preserve">TUBO1X1CAL16 </v>
          </cell>
          <cell r="B1808" t="str">
            <v>Material</v>
          </cell>
          <cell r="C1808">
            <v>0</v>
          </cell>
          <cell r="D1808" t="str">
            <v>TUBO CUADRADO 1"X1" CAL 16 X 6M</v>
          </cell>
          <cell r="E1808">
            <v>0</v>
          </cell>
          <cell r="F1808" t="str">
            <v>UND</v>
          </cell>
          <cell r="G1808">
            <v>37000</v>
          </cell>
          <cell r="H1808">
            <v>0.6</v>
          </cell>
          <cell r="I1808">
            <v>22200</v>
          </cell>
          <cell r="J1808">
            <v>0</v>
          </cell>
        </row>
        <row r="1809">
          <cell r="A1809" t="str">
            <v xml:space="preserve">ANGULO1      </v>
          </cell>
          <cell r="B1809" t="str">
            <v>Material</v>
          </cell>
          <cell r="C1809">
            <v>0</v>
          </cell>
          <cell r="D1809" t="str">
            <v>ANGULO 1"X1/8" X 6M</v>
          </cell>
          <cell r="E1809">
            <v>0</v>
          </cell>
          <cell r="F1809" t="str">
            <v>UND</v>
          </cell>
          <cell r="G1809">
            <v>25000</v>
          </cell>
          <cell r="H1809">
            <v>0.1</v>
          </cell>
          <cell r="I1809">
            <v>2500</v>
          </cell>
          <cell r="J1809">
            <v>0</v>
          </cell>
        </row>
        <row r="1810">
          <cell r="A1810">
            <v>0</v>
          </cell>
          <cell r="B1810">
            <v>0</v>
          </cell>
          <cell r="C1810">
            <v>0</v>
          </cell>
          <cell r="D1810" t="str">
            <v>SUBTOTAL</v>
          </cell>
          <cell r="E1810">
            <v>0</v>
          </cell>
          <cell r="F1810">
            <v>0</v>
          </cell>
          <cell r="G1810">
            <v>0</v>
          </cell>
          <cell r="H1810">
            <v>0</v>
          </cell>
          <cell r="I1810">
            <v>0</v>
          </cell>
          <cell r="J1810">
            <v>106560</v>
          </cell>
        </row>
        <row r="1811">
          <cell r="A1811">
            <v>0</v>
          </cell>
          <cell r="B1811">
            <v>0</v>
          </cell>
          <cell r="C1811">
            <v>0</v>
          </cell>
          <cell r="D1811" t="str">
            <v>MANO DE OBRA</v>
          </cell>
          <cell r="E1811">
            <v>0</v>
          </cell>
          <cell r="F1811">
            <v>0</v>
          </cell>
          <cell r="G1811">
            <v>0</v>
          </cell>
          <cell r="H1811">
            <v>0</v>
          </cell>
          <cell r="I1811">
            <v>0</v>
          </cell>
          <cell r="J1811">
            <v>0</v>
          </cell>
        </row>
        <row r="1812">
          <cell r="A1812">
            <v>0</v>
          </cell>
          <cell r="B1812">
            <v>0</v>
          </cell>
          <cell r="C1812">
            <v>0</v>
          </cell>
          <cell r="D1812" t="str">
            <v>DESCRIPCION</v>
          </cell>
          <cell r="E1812">
            <v>0</v>
          </cell>
          <cell r="F1812" t="str">
            <v>UND</v>
          </cell>
          <cell r="G1812" t="str">
            <v>Vr. Unitario</v>
          </cell>
          <cell r="H1812" t="str">
            <v>Redndim.</v>
          </cell>
          <cell r="I1812" t="str">
            <v>Vr Total</v>
          </cell>
          <cell r="J1812">
            <v>0</v>
          </cell>
        </row>
        <row r="1813">
          <cell r="A1813" t="str">
            <v xml:space="preserve">1OF1AY       </v>
          </cell>
          <cell r="B1813" t="str">
            <v>Mano de obra</v>
          </cell>
          <cell r="C1813">
            <v>0</v>
          </cell>
          <cell r="D1813" t="str">
            <v>MANO DE OBRA ALBAÑILERIA (1 OFICIAL - 1 AYUDANTE)</v>
          </cell>
          <cell r="E1813">
            <v>0</v>
          </cell>
          <cell r="F1813" t="str">
            <v>HR</v>
          </cell>
          <cell r="G1813">
            <v>16784</v>
          </cell>
          <cell r="H1813">
            <v>5</v>
          </cell>
          <cell r="I1813">
            <v>83920</v>
          </cell>
          <cell r="J1813">
            <v>0</v>
          </cell>
        </row>
        <row r="1814">
          <cell r="A1814">
            <v>0</v>
          </cell>
          <cell r="B1814">
            <v>0</v>
          </cell>
          <cell r="C1814">
            <v>0</v>
          </cell>
          <cell r="D1814">
            <v>0</v>
          </cell>
          <cell r="E1814">
            <v>0</v>
          </cell>
          <cell r="F1814">
            <v>0</v>
          </cell>
          <cell r="G1814">
            <v>0</v>
          </cell>
          <cell r="H1814">
            <v>0</v>
          </cell>
          <cell r="I1814">
            <v>0</v>
          </cell>
          <cell r="J1814">
            <v>0</v>
          </cell>
        </row>
        <row r="1815">
          <cell r="A1815">
            <v>0</v>
          </cell>
          <cell r="B1815">
            <v>0</v>
          </cell>
          <cell r="C1815">
            <v>0</v>
          </cell>
          <cell r="D1815">
            <v>0</v>
          </cell>
          <cell r="E1815">
            <v>0</v>
          </cell>
          <cell r="F1815">
            <v>0</v>
          </cell>
          <cell r="G1815">
            <v>0</v>
          </cell>
          <cell r="H1815">
            <v>0</v>
          </cell>
          <cell r="I1815">
            <v>0</v>
          </cell>
          <cell r="J1815">
            <v>0</v>
          </cell>
        </row>
        <row r="1816">
          <cell r="A1816">
            <v>0</v>
          </cell>
          <cell r="B1816">
            <v>0</v>
          </cell>
          <cell r="C1816">
            <v>0</v>
          </cell>
          <cell r="D1816">
            <v>0</v>
          </cell>
          <cell r="E1816">
            <v>0</v>
          </cell>
          <cell r="F1816">
            <v>0</v>
          </cell>
          <cell r="G1816">
            <v>0</v>
          </cell>
          <cell r="H1816">
            <v>0</v>
          </cell>
          <cell r="I1816">
            <v>0</v>
          </cell>
          <cell r="J1816">
            <v>0</v>
          </cell>
        </row>
        <row r="1817">
          <cell r="A1817">
            <v>0</v>
          </cell>
          <cell r="B1817">
            <v>0</v>
          </cell>
          <cell r="C1817">
            <v>0</v>
          </cell>
          <cell r="D1817" t="str">
            <v>SUBTOTAL</v>
          </cell>
          <cell r="E1817">
            <v>0</v>
          </cell>
          <cell r="F1817">
            <v>0</v>
          </cell>
          <cell r="G1817">
            <v>0</v>
          </cell>
          <cell r="H1817">
            <v>0</v>
          </cell>
          <cell r="I1817">
            <v>0</v>
          </cell>
          <cell r="J1817">
            <v>83920</v>
          </cell>
        </row>
        <row r="1818">
          <cell r="A1818">
            <v>0</v>
          </cell>
          <cell r="B1818">
            <v>0</v>
          </cell>
          <cell r="C1818">
            <v>0</v>
          </cell>
          <cell r="D1818" t="str">
            <v>TRANSPORTE</v>
          </cell>
          <cell r="E1818">
            <v>0</v>
          </cell>
          <cell r="F1818">
            <v>0</v>
          </cell>
          <cell r="G1818">
            <v>0</v>
          </cell>
          <cell r="H1818">
            <v>0</v>
          </cell>
          <cell r="I1818">
            <v>0</v>
          </cell>
          <cell r="J1818">
            <v>0</v>
          </cell>
        </row>
        <row r="1819">
          <cell r="A1819">
            <v>0</v>
          </cell>
          <cell r="B1819">
            <v>0</v>
          </cell>
          <cell r="C1819">
            <v>0</v>
          </cell>
          <cell r="D1819" t="str">
            <v>DESCRIPCION</v>
          </cell>
          <cell r="E1819">
            <v>0</v>
          </cell>
          <cell r="F1819" t="str">
            <v>UND</v>
          </cell>
          <cell r="G1819" t="str">
            <v>Vr. Unitario</v>
          </cell>
          <cell r="H1819" t="str">
            <v>Redndim.</v>
          </cell>
          <cell r="I1819" t="str">
            <v>Vr Total</v>
          </cell>
          <cell r="J1819">
            <v>0</v>
          </cell>
        </row>
        <row r="1820">
          <cell r="A1820">
            <v>0</v>
          </cell>
          <cell r="B1820">
            <v>0</v>
          </cell>
          <cell r="C1820">
            <v>0</v>
          </cell>
          <cell r="D1820">
            <v>0</v>
          </cell>
          <cell r="E1820">
            <v>0</v>
          </cell>
          <cell r="F1820">
            <v>0</v>
          </cell>
          <cell r="G1820">
            <v>0</v>
          </cell>
          <cell r="H1820">
            <v>0</v>
          </cell>
          <cell r="I1820">
            <v>0</v>
          </cell>
          <cell r="J1820">
            <v>0</v>
          </cell>
        </row>
        <row r="1821">
          <cell r="A1821">
            <v>0</v>
          </cell>
          <cell r="B1821">
            <v>0</v>
          </cell>
          <cell r="C1821">
            <v>0</v>
          </cell>
          <cell r="D1821">
            <v>0</v>
          </cell>
          <cell r="E1821">
            <v>0</v>
          </cell>
          <cell r="F1821">
            <v>0</v>
          </cell>
          <cell r="G1821">
            <v>0</v>
          </cell>
          <cell r="H1821">
            <v>0</v>
          </cell>
          <cell r="I1821">
            <v>0</v>
          </cell>
          <cell r="J1821">
            <v>0</v>
          </cell>
        </row>
        <row r="1822">
          <cell r="A1822">
            <v>0</v>
          </cell>
          <cell r="B1822">
            <v>0</v>
          </cell>
          <cell r="C1822">
            <v>0</v>
          </cell>
          <cell r="D1822">
            <v>0</v>
          </cell>
          <cell r="E1822">
            <v>0</v>
          </cell>
          <cell r="F1822">
            <v>0</v>
          </cell>
          <cell r="G1822">
            <v>0</v>
          </cell>
          <cell r="H1822">
            <v>0</v>
          </cell>
          <cell r="I1822">
            <v>0</v>
          </cell>
          <cell r="J1822">
            <v>0</v>
          </cell>
        </row>
        <row r="1823">
          <cell r="A1823">
            <v>0</v>
          </cell>
          <cell r="B1823">
            <v>0</v>
          </cell>
          <cell r="C1823">
            <v>0</v>
          </cell>
          <cell r="D1823">
            <v>0</v>
          </cell>
          <cell r="E1823">
            <v>0</v>
          </cell>
          <cell r="F1823">
            <v>0</v>
          </cell>
          <cell r="G1823">
            <v>0</v>
          </cell>
          <cell r="H1823">
            <v>0</v>
          </cell>
          <cell r="I1823">
            <v>0</v>
          </cell>
          <cell r="J1823">
            <v>0</v>
          </cell>
        </row>
        <row r="1824">
          <cell r="A1824">
            <v>0</v>
          </cell>
          <cell r="B1824">
            <v>0</v>
          </cell>
          <cell r="C1824">
            <v>0</v>
          </cell>
          <cell r="D1824" t="str">
            <v>SUBTOTAL</v>
          </cell>
          <cell r="E1824">
            <v>0</v>
          </cell>
          <cell r="F1824">
            <v>0</v>
          </cell>
          <cell r="G1824">
            <v>0</v>
          </cell>
          <cell r="H1824">
            <v>0</v>
          </cell>
          <cell r="I1824">
            <v>0</v>
          </cell>
          <cell r="J1824">
            <v>0</v>
          </cell>
        </row>
        <row r="1825">
          <cell r="A1825">
            <v>0</v>
          </cell>
          <cell r="B1825">
            <v>0</v>
          </cell>
          <cell r="C1825">
            <v>0</v>
          </cell>
          <cell r="D1825">
            <v>0</v>
          </cell>
          <cell r="E1825">
            <v>0</v>
          </cell>
          <cell r="F1825">
            <v>0</v>
          </cell>
          <cell r="G1825">
            <v>0</v>
          </cell>
          <cell r="H1825">
            <v>0</v>
          </cell>
          <cell r="I1825">
            <v>0</v>
          </cell>
          <cell r="J1825">
            <v>0</v>
          </cell>
        </row>
        <row r="1826">
          <cell r="A1826" t="str">
            <v>3.3.4</v>
          </cell>
          <cell r="B1826">
            <v>0</v>
          </cell>
          <cell r="C1826">
            <v>0</v>
          </cell>
          <cell r="D1826" t="str">
            <v>TOTAL COSTO UNITARIO</v>
          </cell>
          <cell r="E1826">
            <v>0</v>
          </cell>
          <cell r="F1826">
            <v>0</v>
          </cell>
          <cell r="G1826">
            <v>0</v>
          </cell>
          <cell r="H1826">
            <v>0</v>
          </cell>
          <cell r="I1826">
            <v>0</v>
          </cell>
          <cell r="J1826">
            <v>220430</v>
          </cell>
        </row>
        <row r="1827">
          <cell r="A1827">
            <v>0</v>
          </cell>
          <cell r="B1827">
            <v>0</v>
          </cell>
          <cell r="C1827">
            <v>0</v>
          </cell>
          <cell r="E1827">
            <v>0</v>
          </cell>
          <cell r="F1827">
            <v>0</v>
          </cell>
          <cell r="H1827">
            <v>0</v>
          </cell>
          <cell r="I1827">
            <v>0</v>
          </cell>
        </row>
        <row r="1828">
          <cell r="A1828">
            <v>0</v>
          </cell>
          <cell r="B1828">
            <v>0</v>
          </cell>
          <cell r="C1828">
            <v>0</v>
          </cell>
          <cell r="D1828">
            <v>0</v>
          </cell>
          <cell r="E1828">
            <v>0</v>
          </cell>
          <cell r="F1828">
            <v>0</v>
          </cell>
          <cell r="G1828">
            <v>0</v>
          </cell>
          <cell r="H1828">
            <v>0</v>
          </cell>
          <cell r="I1828">
            <v>0</v>
          </cell>
        </row>
        <row r="1829">
          <cell r="A1829">
            <v>0</v>
          </cell>
          <cell r="B1829">
            <v>0</v>
          </cell>
          <cell r="C1829">
            <v>0</v>
          </cell>
          <cell r="D1829">
            <v>0</v>
          </cell>
          <cell r="E1829" t="str">
            <v>ADECUACION DE LAS INSTALACIONES DE LA INSTITUCION EDUCATIVA JESUS MARIA AGUIRRE CHARRY 
DEL MUNICIPIO DE AIPE, HUILA</v>
          </cell>
          <cell r="F1829">
            <v>0</v>
          </cell>
          <cell r="G1829">
            <v>0</v>
          </cell>
          <cell r="H1829">
            <v>0</v>
          </cell>
          <cell r="I1829">
            <v>0</v>
          </cell>
          <cell r="J1829">
            <v>0</v>
          </cell>
        </row>
        <row r="1830">
          <cell r="A1830">
            <v>0</v>
          </cell>
          <cell r="B1830">
            <v>0</v>
          </cell>
          <cell r="C1830">
            <v>0</v>
          </cell>
          <cell r="D1830">
            <v>0</v>
          </cell>
          <cell r="E1830" t="str">
            <v>ANÁLISIS DE PRECIOS UNITARIOS      A.P.U.</v>
          </cell>
          <cell r="F1830">
            <v>0</v>
          </cell>
          <cell r="G1830">
            <v>0</v>
          </cell>
          <cell r="H1830">
            <v>0</v>
          </cell>
          <cell r="I1830">
            <v>0</v>
          </cell>
          <cell r="J1830">
            <v>0</v>
          </cell>
        </row>
        <row r="1831">
          <cell r="A1831">
            <v>0</v>
          </cell>
          <cell r="B1831">
            <v>0</v>
          </cell>
          <cell r="C1831">
            <v>0</v>
          </cell>
          <cell r="D1831">
            <v>0</v>
          </cell>
          <cell r="E1831">
            <v>0</v>
          </cell>
          <cell r="F1831">
            <v>0</v>
          </cell>
          <cell r="G1831">
            <v>0</v>
          </cell>
          <cell r="H1831">
            <v>0</v>
          </cell>
          <cell r="I1831">
            <v>0</v>
          </cell>
          <cell r="J1831">
            <v>0</v>
          </cell>
        </row>
        <row r="1832">
          <cell r="A1832">
            <v>0</v>
          </cell>
          <cell r="B1832">
            <v>0</v>
          </cell>
          <cell r="C1832">
            <v>0</v>
          </cell>
          <cell r="D1832">
            <v>0</v>
          </cell>
          <cell r="E1832">
            <v>0</v>
          </cell>
          <cell r="F1832">
            <v>0</v>
          </cell>
          <cell r="G1832">
            <v>0</v>
          </cell>
          <cell r="H1832">
            <v>0</v>
          </cell>
          <cell r="I1832">
            <v>0</v>
          </cell>
          <cell r="J1832">
            <v>0</v>
          </cell>
        </row>
        <row r="1833">
          <cell r="A1833">
            <v>0</v>
          </cell>
          <cell r="B1833">
            <v>0</v>
          </cell>
          <cell r="C1833">
            <v>0</v>
          </cell>
          <cell r="D1833" t="str">
            <v>CAPITULO</v>
          </cell>
          <cell r="E1833" t="str">
            <v>ITEM</v>
          </cell>
          <cell r="F1833" t="str">
            <v>DESCRIPCION</v>
          </cell>
          <cell r="G1833">
            <v>0</v>
          </cell>
          <cell r="H1833">
            <v>0</v>
          </cell>
          <cell r="I1833">
            <v>0</v>
          </cell>
          <cell r="J1833" t="str">
            <v>UNIDAD</v>
          </cell>
        </row>
        <row r="1834">
          <cell r="B1834" t="str">
            <v>Partida</v>
          </cell>
          <cell r="C1834">
            <v>0</v>
          </cell>
          <cell r="D1834" t="str">
            <v>3.3</v>
          </cell>
          <cell r="E1834" t="str">
            <v>3.3.5</v>
          </cell>
          <cell r="F1834" t="str">
            <v>SUMINISTRO E INSTALACION DE CIELO RASO EN PVC</v>
          </cell>
          <cell r="G1834">
            <v>0</v>
          </cell>
          <cell r="H1834">
            <v>0</v>
          </cell>
          <cell r="I1834">
            <v>0</v>
          </cell>
          <cell r="J1834" t="str">
            <v>M2</v>
          </cell>
        </row>
        <row r="1835">
          <cell r="A1835">
            <v>0</v>
          </cell>
          <cell r="B1835">
            <v>0</v>
          </cell>
          <cell r="C1835">
            <v>0</v>
          </cell>
          <cell r="D1835" t="str">
            <v>MAQUINARIA, HERRAMIENTA Y EQUIPO PUESTO EN OBRA</v>
          </cell>
          <cell r="E1835">
            <v>0</v>
          </cell>
          <cell r="F1835">
            <v>0</v>
          </cell>
          <cell r="G1835">
            <v>0</v>
          </cell>
          <cell r="H1835">
            <v>0</v>
          </cell>
          <cell r="I1835">
            <v>0</v>
          </cell>
          <cell r="J1835">
            <v>0</v>
          </cell>
        </row>
        <row r="1836">
          <cell r="A1836">
            <v>0</v>
          </cell>
          <cell r="B1836">
            <v>0</v>
          </cell>
          <cell r="C1836">
            <v>0</v>
          </cell>
          <cell r="D1836" t="str">
            <v>DESCRIPCION</v>
          </cell>
          <cell r="E1836">
            <v>0</v>
          </cell>
          <cell r="F1836" t="str">
            <v>UND</v>
          </cell>
          <cell r="G1836" t="str">
            <v>Vr. Unitario</v>
          </cell>
          <cell r="H1836" t="str">
            <v>Redndim.</v>
          </cell>
          <cell r="I1836" t="str">
            <v>Vr Total</v>
          </cell>
          <cell r="J1836">
            <v>0</v>
          </cell>
        </row>
        <row r="1837">
          <cell r="A1837" t="str">
            <v xml:space="preserve">HM           </v>
          </cell>
          <cell r="B1837" t="str">
            <v>Maquinaria</v>
          </cell>
          <cell r="C1837">
            <v>0</v>
          </cell>
          <cell r="D1837" t="str">
            <v>HERRAMIENTA MENOR</v>
          </cell>
          <cell r="E1837">
            <v>0</v>
          </cell>
          <cell r="F1837" t="str">
            <v>UND</v>
          </cell>
          <cell r="G1837">
            <v>1300</v>
          </cell>
          <cell r="H1837">
            <v>2</v>
          </cell>
          <cell r="I1837">
            <v>2600</v>
          </cell>
          <cell r="J1837">
            <v>0</v>
          </cell>
        </row>
        <row r="1838">
          <cell r="A1838" t="str">
            <v xml:space="preserve">ANDAMIO      </v>
          </cell>
          <cell r="B1838" t="str">
            <v>Maquinaria</v>
          </cell>
          <cell r="C1838">
            <v>0</v>
          </cell>
          <cell r="D1838" t="str">
            <v>ANDAMIO INCLUYE TABLON</v>
          </cell>
          <cell r="E1838">
            <v>0</v>
          </cell>
          <cell r="F1838" t="str">
            <v>DIA</v>
          </cell>
          <cell r="G1838">
            <v>3000</v>
          </cell>
          <cell r="H1838">
            <v>1</v>
          </cell>
          <cell r="I1838">
            <v>3000</v>
          </cell>
          <cell r="J1838">
            <v>0</v>
          </cell>
        </row>
        <row r="1839">
          <cell r="A1839">
            <v>0</v>
          </cell>
          <cell r="B1839">
            <v>0</v>
          </cell>
          <cell r="C1839">
            <v>0</v>
          </cell>
          <cell r="D1839">
            <v>0</v>
          </cell>
          <cell r="E1839">
            <v>0</v>
          </cell>
          <cell r="F1839">
            <v>0</v>
          </cell>
          <cell r="G1839">
            <v>0</v>
          </cell>
          <cell r="H1839">
            <v>0</v>
          </cell>
          <cell r="I1839">
            <v>0</v>
          </cell>
          <cell r="J1839">
            <v>0</v>
          </cell>
        </row>
        <row r="1840">
          <cell r="A1840">
            <v>0</v>
          </cell>
          <cell r="B1840">
            <v>0</v>
          </cell>
          <cell r="C1840">
            <v>0</v>
          </cell>
          <cell r="D1840">
            <v>0</v>
          </cell>
          <cell r="E1840">
            <v>0</v>
          </cell>
          <cell r="F1840">
            <v>0</v>
          </cell>
          <cell r="G1840">
            <v>0</v>
          </cell>
          <cell r="H1840">
            <v>0</v>
          </cell>
          <cell r="I1840">
            <v>0</v>
          </cell>
          <cell r="J1840">
            <v>0</v>
          </cell>
        </row>
        <row r="1841">
          <cell r="A1841">
            <v>0</v>
          </cell>
          <cell r="B1841">
            <v>0</v>
          </cell>
          <cell r="C1841">
            <v>0</v>
          </cell>
          <cell r="D1841" t="str">
            <v>SUBTOTAL</v>
          </cell>
          <cell r="E1841">
            <v>0</v>
          </cell>
          <cell r="F1841">
            <v>0</v>
          </cell>
          <cell r="G1841">
            <v>0</v>
          </cell>
          <cell r="H1841">
            <v>0</v>
          </cell>
          <cell r="I1841">
            <v>0</v>
          </cell>
          <cell r="J1841">
            <v>5600</v>
          </cell>
        </row>
        <row r="1842">
          <cell r="A1842">
            <v>0</v>
          </cell>
          <cell r="B1842">
            <v>0</v>
          </cell>
          <cell r="C1842">
            <v>0</v>
          </cell>
          <cell r="D1842" t="str">
            <v>MATERIALES</v>
          </cell>
          <cell r="E1842">
            <v>0</v>
          </cell>
          <cell r="F1842">
            <v>0</v>
          </cell>
          <cell r="G1842">
            <v>0</v>
          </cell>
          <cell r="H1842">
            <v>0</v>
          </cell>
          <cell r="I1842">
            <v>0</v>
          </cell>
          <cell r="J1842">
            <v>0</v>
          </cell>
        </row>
        <row r="1843">
          <cell r="A1843">
            <v>0</v>
          </cell>
          <cell r="B1843">
            <v>0</v>
          </cell>
          <cell r="C1843">
            <v>0</v>
          </cell>
          <cell r="D1843" t="str">
            <v>DESCRIPCION</v>
          </cell>
          <cell r="E1843">
            <v>0</v>
          </cell>
          <cell r="F1843" t="str">
            <v>UND</v>
          </cell>
          <cell r="G1843" t="str">
            <v>Vr. Unitario</v>
          </cell>
          <cell r="H1843" t="str">
            <v>Redndim.</v>
          </cell>
          <cell r="I1843" t="str">
            <v>Vr Total</v>
          </cell>
          <cell r="J1843">
            <v>0</v>
          </cell>
        </row>
        <row r="1844">
          <cell r="A1844" t="str">
            <v xml:space="preserve">CIELORASOPVC </v>
          </cell>
          <cell r="B1844" t="str">
            <v>Material</v>
          </cell>
          <cell r="C1844">
            <v>0</v>
          </cell>
          <cell r="D1844" t="str">
            <v>CIELO RASO PVC INCLUYE ESTRUCTURA</v>
          </cell>
          <cell r="E1844">
            <v>0</v>
          </cell>
          <cell r="F1844" t="str">
            <v>M2</v>
          </cell>
          <cell r="G1844">
            <v>22500</v>
          </cell>
          <cell r="H1844">
            <v>1.05</v>
          </cell>
          <cell r="I1844">
            <v>23625</v>
          </cell>
          <cell r="J1844">
            <v>0</v>
          </cell>
        </row>
        <row r="1845">
          <cell r="A1845">
            <v>0</v>
          </cell>
          <cell r="B1845">
            <v>0</v>
          </cell>
          <cell r="C1845">
            <v>0</v>
          </cell>
          <cell r="D1845">
            <v>0</v>
          </cell>
          <cell r="E1845">
            <v>0</v>
          </cell>
          <cell r="F1845">
            <v>0</v>
          </cell>
          <cell r="G1845">
            <v>0</v>
          </cell>
          <cell r="H1845">
            <v>0</v>
          </cell>
          <cell r="I1845">
            <v>0</v>
          </cell>
          <cell r="J1845">
            <v>0</v>
          </cell>
        </row>
        <row r="1846">
          <cell r="A1846">
            <v>0</v>
          </cell>
          <cell r="B1846">
            <v>0</v>
          </cell>
          <cell r="C1846">
            <v>0</v>
          </cell>
          <cell r="D1846">
            <v>0</v>
          </cell>
          <cell r="E1846">
            <v>0</v>
          </cell>
          <cell r="F1846">
            <v>0</v>
          </cell>
          <cell r="G1846">
            <v>0</v>
          </cell>
          <cell r="H1846">
            <v>0</v>
          </cell>
          <cell r="I1846">
            <v>0</v>
          </cell>
          <cell r="J1846">
            <v>0</v>
          </cell>
        </row>
        <row r="1847">
          <cell r="A1847">
            <v>0</v>
          </cell>
          <cell r="B1847">
            <v>0</v>
          </cell>
          <cell r="C1847">
            <v>0</v>
          </cell>
          <cell r="D1847">
            <v>0</v>
          </cell>
          <cell r="E1847">
            <v>0</v>
          </cell>
          <cell r="F1847">
            <v>0</v>
          </cell>
          <cell r="G1847">
            <v>0</v>
          </cell>
          <cell r="H1847">
            <v>0</v>
          </cell>
          <cell r="I1847">
            <v>0</v>
          </cell>
          <cell r="J1847">
            <v>0</v>
          </cell>
        </row>
        <row r="1848">
          <cell r="A1848">
            <v>0</v>
          </cell>
          <cell r="B1848">
            <v>0</v>
          </cell>
          <cell r="C1848">
            <v>0</v>
          </cell>
          <cell r="D1848" t="str">
            <v>SUBTOTAL</v>
          </cell>
          <cell r="E1848">
            <v>0</v>
          </cell>
          <cell r="F1848">
            <v>0</v>
          </cell>
          <cell r="G1848">
            <v>0</v>
          </cell>
          <cell r="H1848">
            <v>0</v>
          </cell>
          <cell r="I1848">
            <v>0</v>
          </cell>
          <cell r="J1848">
            <v>23625</v>
          </cell>
        </row>
        <row r="1849">
          <cell r="A1849">
            <v>0</v>
          </cell>
          <cell r="B1849">
            <v>0</v>
          </cell>
          <cell r="C1849">
            <v>0</v>
          </cell>
          <cell r="D1849" t="str">
            <v>MANO DE OBRA</v>
          </cell>
          <cell r="E1849">
            <v>0</v>
          </cell>
          <cell r="F1849">
            <v>0</v>
          </cell>
          <cell r="G1849">
            <v>0</v>
          </cell>
          <cell r="H1849">
            <v>0</v>
          </cell>
          <cell r="I1849">
            <v>0</v>
          </cell>
          <cell r="J1849">
            <v>0</v>
          </cell>
        </row>
        <row r="1850">
          <cell r="A1850">
            <v>0</v>
          </cell>
          <cell r="B1850">
            <v>0</v>
          </cell>
          <cell r="C1850">
            <v>0</v>
          </cell>
          <cell r="D1850" t="str">
            <v>DESCRIPCION</v>
          </cell>
          <cell r="E1850">
            <v>0</v>
          </cell>
          <cell r="F1850" t="str">
            <v>UND</v>
          </cell>
          <cell r="G1850" t="str">
            <v>Vr. Unitario</v>
          </cell>
          <cell r="H1850" t="str">
            <v>Redndim.</v>
          </cell>
          <cell r="I1850" t="str">
            <v>Vr Total</v>
          </cell>
          <cell r="J1850">
            <v>0</v>
          </cell>
        </row>
        <row r="1851">
          <cell r="A1851" t="str">
            <v xml:space="preserve">1OF1AY       </v>
          </cell>
          <cell r="B1851" t="str">
            <v>Mano de obra</v>
          </cell>
          <cell r="C1851">
            <v>0</v>
          </cell>
          <cell r="D1851" t="str">
            <v>MANO DE OBRA ALBAÑILERIA (1 OFICIAL - 1 AYUDANTE)</v>
          </cell>
          <cell r="E1851">
            <v>0</v>
          </cell>
          <cell r="F1851" t="str">
            <v>HR</v>
          </cell>
          <cell r="G1851">
            <v>16784</v>
          </cell>
          <cell r="H1851">
            <v>0.9</v>
          </cell>
          <cell r="I1851">
            <v>15106</v>
          </cell>
          <cell r="J1851">
            <v>0</v>
          </cell>
        </row>
        <row r="1852">
          <cell r="A1852">
            <v>0</v>
          </cell>
          <cell r="B1852">
            <v>0</v>
          </cell>
          <cell r="C1852">
            <v>0</v>
          </cell>
          <cell r="D1852">
            <v>0</v>
          </cell>
          <cell r="E1852">
            <v>0</v>
          </cell>
          <cell r="F1852">
            <v>0</v>
          </cell>
          <cell r="G1852">
            <v>0</v>
          </cell>
          <cell r="H1852">
            <v>0</v>
          </cell>
          <cell r="I1852">
            <v>0</v>
          </cell>
          <cell r="J1852">
            <v>0</v>
          </cell>
        </row>
        <row r="1853">
          <cell r="A1853">
            <v>0</v>
          </cell>
          <cell r="B1853">
            <v>0</v>
          </cell>
          <cell r="C1853">
            <v>0</v>
          </cell>
          <cell r="D1853">
            <v>0</v>
          </cell>
          <cell r="E1853">
            <v>0</v>
          </cell>
          <cell r="F1853">
            <v>0</v>
          </cell>
          <cell r="G1853">
            <v>0</v>
          </cell>
          <cell r="H1853">
            <v>0</v>
          </cell>
          <cell r="I1853">
            <v>0</v>
          </cell>
          <cell r="J1853">
            <v>0</v>
          </cell>
        </row>
        <row r="1854">
          <cell r="A1854">
            <v>0</v>
          </cell>
          <cell r="B1854">
            <v>0</v>
          </cell>
          <cell r="C1854">
            <v>0</v>
          </cell>
          <cell r="D1854">
            <v>0</v>
          </cell>
          <cell r="E1854">
            <v>0</v>
          </cell>
          <cell r="F1854">
            <v>0</v>
          </cell>
          <cell r="G1854">
            <v>0</v>
          </cell>
          <cell r="H1854">
            <v>0</v>
          </cell>
          <cell r="I1854">
            <v>0</v>
          </cell>
          <cell r="J1854">
            <v>0</v>
          </cell>
        </row>
        <row r="1855">
          <cell r="A1855">
            <v>0</v>
          </cell>
          <cell r="B1855">
            <v>0</v>
          </cell>
          <cell r="C1855">
            <v>0</v>
          </cell>
          <cell r="D1855" t="str">
            <v>SUBTOTAL</v>
          </cell>
          <cell r="E1855">
            <v>0</v>
          </cell>
          <cell r="F1855">
            <v>0</v>
          </cell>
          <cell r="G1855">
            <v>0</v>
          </cell>
          <cell r="H1855">
            <v>0</v>
          </cell>
          <cell r="I1855">
            <v>0</v>
          </cell>
          <cell r="J1855">
            <v>15106</v>
          </cell>
        </row>
        <row r="1856">
          <cell r="A1856">
            <v>0</v>
          </cell>
          <cell r="B1856">
            <v>0</v>
          </cell>
          <cell r="C1856">
            <v>0</v>
          </cell>
          <cell r="D1856" t="str">
            <v>TRANSPORTE</v>
          </cell>
          <cell r="E1856">
            <v>0</v>
          </cell>
          <cell r="F1856">
            <v>0</v>
          </cell>
          <cell r="G1856">
            <v>0</v>
          </cell>
          <cell r="H1856">
            <v>0</v>
          </cell>
          <cell r="I1856">
            <v>0</v>
          </cell>
          <cell r="J1856">
            <v>0</v>
          </cell>
        </row>
        <row r="1857">
          <cell r="A1857">
            <v>0</v>
          </cell>
          <cell r="B1857">
            <v>0</v>
          </cell>
          <cell r="C1857">
            <v>0</v>
          </cell>
          <cell r="D1857" t="str">
            <v>DESCRIPCION</v>
          </cell>
          <cell r="E1857">
            <v>0</v>
          </cell>
          <cell r="F1857" t="str">
            <v>UND</v>
          </cell>
          <cell r="G1857" t="str">
            <v>Vr. Unitario</v>
          </cell>
          <cell r="H1857" t="str">
            <v>Redndim.</v>
          </cell>
          <cell r="I1857" t="str">
            <v>Vr Total</v>
          </cell>
          <cell r="J1857">
            <v>0</v>
          </cell>
        </row>
        <row r="1858">
          <cell r="A1858">
            <v>0</v>
          </cell>
          <cell r="B1858">
            <v>0</v>
          </cell>
          <cell r="C1858">
            <v>0</v>
          </cell>
          <cell r="D1858">
            <v>0</v>
          </cell>
          <cell r="E1858">
            <v>0</v>
          </cell>
          <cell r="F1858">
            <v>0</v>
          </cell>
          <cell r="G1858">
            <v>0</v>
          </cell>
          <cell r="H1858">
            <v>0</v>
          </cell>
          <cell r="I1858">
            <v>0</v>
          </cell>
          <cell r="J1858">
            <v>0</v>
          </cell>
        </row>
        <row r="1859">
          <cell r="A1859">
            <v>0</v>
          </cell>
          <cell r="B1859">
            <v>0</v>
          </cell>
          <cell r="C1859">
            <v>0</v>
          </cell>
          <cell r="D1859">
            <v>0</v>
          </cell>
          <cell r="E1859">
            <v>0</v>
          </cell>
          <cell r="F1859">
            <v>0</v>
          </cell>
          <cell r="G1859">
            <v>0</v>
          </cell>
          <cell r="H1859">
            <v>0</v>
          </cell>
          <cell r="I1859">
            <v>0</v>
          </cell>
          <cell r="J1859">
            <v>0</v>
          </cell>
        </row>
        <row r="1860">
          <cell r="A1860">
            <v>0</v>
          </cell>
          <cell r="B1860">
            <v>0</v>
          </cell>
          <cell r="C1860">
            <v>0</v>
          </cell>
          <cell r="D1860">
            <v>0</v>
          </cell>
          <cell r="E1860">
            <v>0</v>
          </cell>
          <cell r="F1860">
            <v>0</v>
          </cell>
          <cell r="G1860">
            <v>0</v>
          </cell>
          <cell r="H1860">
            <v>0</v>
          </cell>
          <cell r="I1860">
            <v>0</v>
          </cell>
          <cell r="J1860">
            <v>0</v>
          </cell>
        </row>
        <row r="1861">
          <cell r="A1861">
            <v>0</v>
          </cell>
          <cell r="B1861">
            <v>0</v>
          </cell>
          <cell r="C1861">
            <v>0</v>
          </cell>
          <cell r="D1861">
            <v>0</v>
          </cell>
          <cell r="E1861">
            <v>0</v>
          </cell>
          <cell r="F1861">
            <v>0</v>
          </cell>
          <cell r="G1861">
            <v>0</v>
          </cell>
          <cell r="H1861">
            <v>0</v>
          </cell>
          <cell r="I1861">
            <v>0</v>
          </cell>
          <cell r="J1861">
            <v>0</v>
          </cell>
        </row>
        <row r="1862">
          <cell r="A1862">
            <v>0</v>
          </cell>
          <cell r="B1862">
            <v>0</v>
          </cell>
          <cell r="C1862">
            <v>0</v>
          </cell>
          <cell r="D1862" t="str">
            <v>SUBTOTAL</v>
          </cell>
          <cell r="E1862">
            <v>0</v>
          </cell>
          <cell r="F1862">
            <v>0</v>
          </cell>
          <cell r="G1862">
            <v>0</v>
          </cell>
          <cell r="H1862">
            <v>0</v>
          </cell>
          <cell r="I1862">
            <v>0</v>
          </cell>
          <cell r="J1862">
            <v>0</v>
          </cell>
        </row>
        <row r="1863">
          <cell r="A1863">
            <v>0</v>
          </cell>
          <cell r="B1863">
            <v>0</v>
          </cell>
          <cell r="C1863">
            <v>0</v>
          </cell>
          <cell r="D1863">
            <v>0</v>
          </cell>
          <cell r="E1863">
            <v>0</v>
          </cell>
          <cell r="F1863">
            <v>0</v>
          </cell>
          <cell r="G1863">
            <v>0</v>
          </cell>
          <cell r="H1863">
            <v>0</v>
          </cell>
          <cell r="I1863">
            <v>0</v>
          </cell>
          <cell r="J1863">
            <v>0</v>
          </cell>
        </row>
        <row r="1864">
          <cell r="A1864" t="str">
            <v>3.3.5</v>
          </cell>
          <cell r="B1864">
            <v>0</v>
          </cell>
          <cell r="C1864">
            <v>0</v>
          </cell>
          <cell r="D1864" t="str">
            <v>TOTAL COSTO UNITARIO</v>
          </cell>
          <cell r="E1864">
            <v>0</v>
          </cell>
          <cell r="F1864">
            <v>0</v>
          </cell>
          <cell r="G1864">
            <v>0</v>
          </cell>
          <cell r="H1864">
            <v>0</v>
          </cell>
          <cell r="I1864">
            <v>0</v>
          </cell>
          <cell r="J1864">
            <v>44331</v>
          </cell>
        </row>
        <row r="1865">
          <cell r="A1865">
            <v>0</v>
          </cell>
          <cell r="B1865">
            <v>0</v>
          </cell>
          <cell r="C1865">
            <v>0</v>
          </cell>
          <cell r="E1865">
            <v>0</v>
          </cell>
          <cell r="F1865">
            <v>0</v>
          </cell>
          <cell r="H1865">
            <v>0</v>
          </cell>
          <cell r="I1865">
            <v>0</v>
          </cell>
        </row>
        <row r="1866">
          <cell r="A1866">
            <v>0</v>
          </cell>
          <cell r="B1866">
            <v>0</v>
          </cell>
          <cell r="C1866">
            <v>0</v>
          </cell>
          <cell r="D1866">
            <v>0</v>
          </cell>
          <cell r="E1866">
            <v>0</v>
          </cell>
          <cell r="F1866">
            <v>0</v>
          </cell>
          <cell r="G1866">
            <v>0</v>
          </cell>
          <cell r="H1866">
            <v>0</v>
          </cell>
          <cell r="I1866">
            <v>0</v>
          </cell>
        </row>
        <row r="1867">
          <cell r="A1867">
            <v>0</v>
          </cell>
          <cell r="B1867">
            <v>0</v>
          </cell>
          <cell r="C1867">
            <v>0</v>
          </cell>
          <cell r="D1867">
            <v>0</v>
          </cell>
          <cell r="E1867" t="str">
            <v>ADECUACION DE LAS INSTALACIONES DE LA INSTITUCION EDUCATIVA JESUS MARIA AGUIRRE CHARRY 
DEL MUNICIPIO DE AIPE, HUILA</v>
          </cell>
          <cell r="F1867">
            <v>0</v>
          </cell>
          <cell r="G1867">
            <v>0</v>
          </cell>
          <cell r="H1867">
            <v>0</v>
          </cell>
          <cell r="I1867">
            <v>0</v>
          </cell>
          <cell r="J1867">
            <v>0</v>
          </cell>
        </row>
        <row r="1868">
          <cell r="A1868">
            <v>0</v>
          </cell>
          <cell r="B1868">
            <v>0</v>
          </cell>
          <cell r="C1868">
            <v>0</v>
          </cell>
          <cell r="D1868">
            <v>0</v>
          </cell>
          <cell r="E1868" t="str">
            <v>ANÁLISIS DE PRECIOS UNITARIOS      A.P.U.</v>
          </cell>
          <cell r="F1868">
            <v>0</v>
          </cell>
          <cell r="G1868">
            <v>0</v>
          </cell>
          <cell r="H1868">
            <v>0</v>
          </cell>
          <cell r="I1868">
            <v>0</v>
          </cell>
          <cell r="J1868">
            <v>0</v>
          </cell>
        </row>
        <row r="1869">
          <cell r="A1869">
            <v>0</v>
          </cell>
          <cell r="B1869">
            <v>0</v>
          </cell>
          <cell r="C1869">
            <v>0</v>
          </cell>
          <cell r="D1869">
            <v>0</v>
          </cell>
          <cell r="E1869">
            <v>0</v>
          </cell>
          <cell r="F1869">
            <v>0</v>
          </cell>
          <cell r="G1869">
            <v>0</v>
          </cell>
          <cell r="H1869">
            <v>0</v>
          </cell>
          <cell r="I1869">
            <v>0</v>
          </cell>
          <cell r="J1869">
            <v>0</v>
          </cell>
        </row>
        <row r="1870">
          <cell r="A1870">
            <v>0</v>
          </cell>
          <cell r="B1870">
            <v>0</v>
          </cell>
          <cell r="C1870">
            <v>0</v>
          </cell>
          <cell r="D1870">
            <v>0</v>
          </cell>
          <cell r="E1870">
            <v>0</v>
          </cell>
          <cell r="F1870">
            <v>0</v>
          </cell>
          <cell r="G1870">
            <v>0</v>
          </cell>
          <cell r="H1870">
            <v>0</v>
          </cell>
          <cell r="I1870">
            <v>0</v>
          </cell>
          <cell r="J1870">
            <v>0</v>
          </cell>
        </row>
        <row r="1871">
          <cell r="A1871">
            <v>0</v>
          </cell>
          <cell r="B1871">
            <v>0</v>
          </cell>
          <cell r="C1871">
            <v>0</v>
          </cell>
          <cell r="D1871" t="str">
            <v>CAPITULO</v>
          </cell>
          <cell r="E1871" t="str">
            <v>ITEM</v>
          </cell>
          <cell r="F1871" t="str">
            <v>DESCRIPCION</v>
          </cell>
          <cell r="G1871">
            <v>0</v>
          </cell>
          <cell r="H1871">
            <v>0</v>
          </cell>
          <cell r="I1871">
            <v>0</v>
          </cell>
          <cell r="J1871" t="str">
            <v>UNIDAD</v>
          </cell>
        </row>
        <row r="1872">
          <cell r="B1872" t="str">
            <v>Partida</v>
          </cell>
          <cell r="C1872">
            <v>0</v>
          </cell>
          <cell r="D1872" t="str">
            <v>4.1</v>
          </cell>
          <cell r="E1872" t="str">
            <v>4.1.1</v>
          </cell>
          <cell r="F1872" t="str">
            <v>DESMONTE DE TEJA TERMOACUSTICA EXISTENTE</v>
          </cell>
          <cell r="G1872">
            <v>0</v>
          </cell>
          <cell r="H1872">
            <v>0</v>
          </cell>
          <cell r="I1872">
            <v>0</v>
          </cell>
          <cell r="J1872" t="str">
            <v>M2</v>
          </cell>
        </row>
        <row r="1873">
          <cell r="A1873">
            <v>0</v>
          </cell>
          <cell r="B1873">
            <v>0</v>
          </cell>
          <cell r="C1873">
            <v>0</v>
          </cell>
          <cell r="D1873" t="str">
            <v>MAQUINARIA, HERRAMIENTA Y EQUIPO PUESTO EN OBRA</v>
          </cell>
          <cell r="E1873">
            <v>0</v>
          </cell>
          <cell r="F1873">
            <v>0</v>
          </cell>
          <cell r="G1873">
            <v>0</v>
          </cell>
          <cell r="H1873">
            <v>0</v>
          </cell>
          <cell r="I1873">
            <v>0</v>
          </cell>
          <cell r="J1873">
            <v>0</v>
          </cell>
        </row>
        <row r="1874">
          <cell r="A1874">
            <v>0</v>
          </cell>
          <cell r="B1874">
            <v>0</v>
          </cell>
          <cell r="C1874">
            <v>0</v>
          </cell>
          <cell r="D1874" t="str">
            <v>DESCRIPCION</v>
          </cell>
          <cell r="E1874">
            <v>0</v>
          </cell>
          <cell r="F1874" t="str">
            <v>UND</v>
          </cell>
          <cell r="G1874" t="str">
            <v>Vr. Unitario</v>
          </cell>
          <cell r="H1874" t="str">
            <v>Redndim.</v>
          </cell>
          <cell r="I1874" t="str">
            <v>Vr Total</v>
          </cell>
          <cell r="J1874">
            <v>0</v>
          </cell>
        </row>
        <row r="1875">
          <cell r="A1875" t="str">
            <v xml:space="preserve">HM           </v>
          </cell>
          <cell r="B1875" t="str">
            <v>Maquinaria</v>
          </cell>
          <cell r="C1875">
            <v>0</v>
          </cell>
          <cell r="D1875" t="str">
            <v>HERRAMIENTA MENOR</v>
          </cell>
          <cell r="E1875">
            <v>0</v>
          </cell>
          <cell r="F1875" t="str">
            <v>UND</v>
          </cell>
          <cell r="G1875">
            <v>1300</v>
          </cell>
          <cell r="H1875">
            <v>0.5</v>
          </cell>
          <cell r="I1875">
            <v>650</v>
          </cell>
          <cell r="J1875">
            <v>0</v>
          </cell>
        </row>
        <row r="1876">
          <cell r="A1876" t="str">
            <v xml:space="preserve">ANDAMIO      </v>
          </cell>
          <cell r="B1876" t="str">
            <v>Maquinaria</v>
          </cell>
          <cell r="C1876">
            <v>0</v>
          </cell>
          <cell r="D1876" t="str">
            <v>ANDAMIO INCLUYE TABLON</v>
          </cell>
          <cell r="E1876">
            <v>0</v>
          </cell>
          <cell r="F1876" t="str">
            <v>DIA</v>
          </cell>
          <cell r="G1876">
            <v>3000</v>
          </cell>
          <cell r="H1876">
            <v>0.7</v>
          </cell>
          <cell r="I1876">
            <v>2100</v>
          </cell>
          <cell r="J1876">
            <v>0</v>
          </cell>
        </row>
        <row r="1877">
          <cell r="A1877">
            <v>0</v>
          </cell>
          <cell r="B1877">
            <v>0</v>
          </cell>
          <cell r="C1877">
            <v>0</v>
          </cell>
          <cell r="D1877">
            <v>0</v>
          </cell>
          <cell r="E1877">
            <v>0</v>
          </cell>
          <cell r="F1877">
            <v>0</v>
          </cell>
          <cell r="G1877">
            <v>0</v>
          </cell>
          <cell r="H1877">
            <v>0</v>
          </cell>
          <cell r="I1877">
            <v>0</v>
          </cell>
          <cell r="J1877">
            <v>0</v>
          </cell>
        </row>
        <row r="1878">
          <cell r="A1878">
            <v>0</v>
          </cell>
          <cell r="B1878">
            <v>0</v>
          </cell>
          <cell r="C1878">
            <v>0</v>
          </cell>
          <cell r="D1878">
            <v>0</v>
          </cell>
          <cell r="E1878">
            <v>0</v>
          </cell>
          <cell r="F1878">
            <v>0</v>
          </cell>
          <cell r="G1878">
            <v>0</v>
          </cell>
          <cell r="H1878">
            <v>0</v>
          </cell>
          <cell r="I1878">
            <v>0</v>
          </cell>
          <cell r="J1878">
            <v>0</v>
          </cell>
        </row>
        <row r="1879">
          <cell r="A1879">
            <v>0</v>
          </cell>
          <cell r="B1879">
            <v>0</v>
          </cell>
          <cell r="C1879">
            <v>0</v>
          </cell>
          <cell r="D1879" t="str">
            <v>SUBTOTAL</v>
          </cell>
          <cell r="E1879">
            <v>0</v>
          </cell>
          <cell r="F1879">
            <v>0</v>
          </cell>
          <cell r="G1879">
            <v>0</v>
          </cell>
          <cell r="H1879">
            <v>0</v>
          </cell>
          <cell r="I1879">
            <v>0</v>
          </cell>
          <cell r="J1879">
            <v>2750</v>
          </cell>
        </row>
        <row r="1880">
          <cell r="A1880">
            <v>0</v>
          </cell>
          <cell r="B1880">
            <v>0</v>
          </cell>
          <cell r="C1880">
            <v>0</v>
          </cell>
          <cell r="D1880" t="str">
            <v>MATERIALES</v>
          </cell>
          <cell r="E1880">
            <v>0</v>
          </cell>
          <cell r="F1880">
            <v>0</v>
          </cell>
          <cell r="G1880">
            <v>0</v>
          </cell>
          <cell r="H1880">
            <v>0</v>
          </cell>
          <cell r="I1880">
            <v>0</v>
          </cell>
          <cell r="J1880">
            <v>0</v>
          </cell>
        </row>
        <row r="1881">
          <cell r="A1881">
            <v>0</v>
          </cell>
          <cell r="B1881">
            <v>0</v>
          </cell>
          <cell r="C1881">
            <v>0</v>
          </cell>
          <cell r="D1881" t="str">
            <v>DESCRIPCION</v>
          </cell>
          <cell r="E1881">
            <v>0</v>
          </cell>
          <cell r="F1881" t="str">
            <v>UND</v>
          </cell>
          <cell r="G1881" t="str">
            <v>Vr. Unitario</v>
          </cell>
          <cell r="H1881" t="str">
            <v>Redndim.</v>
          </cell>
          <cell r="I1881" t="str">
            <v>Vr Total</v>
          </cell>
          <cell r="J1881">
            <v>0</v>
          </cell>
        </row>
        <row r="1882">
          <cell r="A1882">
            <v>0</v>
          </cell>
          <cell r="B1882">
            <v>0</v>
          </cell>
          <cell r="C1882">
            <v>0</v>
          </cell>
          <cell r="D1882">
            <v>0</v>
          </cell>
          <cell r="E1882">
            <v>0</v>
          </cell>
          <cell r="F1882">
            <v>0</v>
          </cell>
          <cell r="G1882">
            <v>0</v>
          </cell>
          <cell r="H1882">
            <v>0</v>
          </cell>
          <cell r="I1882">
            <v>0</v>
          </cell>
          <cell r="J1882">
            <v>0</v>
          </cell>
        </row>
        <row r="1883">
          <cell r="A1883">
            <v>0</v>
          </cell>
          <cell r="B1883">
            <v>0</v>
          </cell>
          <cell r="C1883">
            <v>0</v>
          </cell>
          <cell r="D1883">
            <v>0</v>
          </cell>
          <cell r="E1883">
            <v>0</v>
          </cell>
          <cell r="F1883">
            <v>0</v>
          </cell>
          <cell r="G1883">
            <v>0</v>
          </cell>
          <cell r="H1883">
            <v>0</v>
          </cell>
          <cell r="I1883">
            <v>0</v>
          </cell>
          <cell r="J1883">
            <v>0</v>
          </cell>
        </row>
        <row r="1884">
          <cell r="A1884">
            <v>0</v>
          </cell>
          <cell r="B1884">
            <v>0</v>
          </cell>
          <cell r="C1884">
            <v>0</v>
          </cell>
          <cell r="D1884">
            <v>0</v>
          </cell>
          <cell r="E1884">
            <v>0</v>
          </cell>
          <cell r="F1884">
            <v>0</v>
          </cell>
          <cell r="G1884">
            <v>0</v>
          </cell>
          <cell r="H1884">
            <v>0</v>
          </cell>
          <cell r="I1884">
            <v>0</v>
          </cell>
          <cell r="J1884">
            <v>0</v>
          </cell>
        </row>
        <row r="1885">
          <cell r="A1885">
            <v>0</v>
          </cell>
          <cell r="B1885">
            <v>0</v>
          </cell>
          <cell r="C1885">
            <v>0</v>
          </cell>
          <cell r="D1885">
            <v>0</v>
          </cell>
          <cell r="E1885">
            <v>0</v>
          </cell>
          <cell r="F1885">
            <v>0</v>
          </cell>
          <cell r="G1885">
            <v>0</v>
          </cell>
          <cell r="H1885">
            <v>0</v>
          </cell>
          <cell r="I1885">
            <v>0</v>
          </cell>
          <cell r="J1885">
            <v>0</v>
          </cell>
        </row>
        <row r="1886">
          <cell r="A1886">
            <v>0</v>
          </cell>
          <cell r="B1886">
            <v>0</v>
          </cell>
          <cell r="C1886">
            <v>0</v>
          </cell>
          <cell r="D1886" t="str">
            <v>SUBTOTAL</v>
          </cell>
          <cell r="E1886">
            <v>0</v>
          </cell>
          <cell r="F1886">
            <v>0</v>
          </cell>
          <cell r="G1886">
            <v>0</v>
          </cell>
          <cell r="H1886">
            <v>0</v>
          </cell>
          <cell r="I1886">
            <v>0</v>
          </cell>
          <cell r="J1886">
            <v>0</v>
          </cell>
        </row>
        <row r="1887">
          <cell r="A1887">
            <v>0</v>
          </cell>
          <cell r="B1887">
            <v>0</v>
          </cell>
          <cell r="C1887">
            <v>0</v>
          </cell>
          <cell r="D1887" t="str">
            <v>MANO DE OBRA</v>
          </cell>
          <cell r="E1887">
            <v>0</v>
          </cell>
          <cell r="F1887">
            <v>0</v>
          </cell>
          <cell r="G1887">
            <v>0</v>
          </cell>
          <cell r="H1887">
            <v>0</v>
          </cell>
          <cell r="I1887">
            <v>0</v>
          </cell>
          <cell r="J1887">
            <v>0</v>
          </cell>
        </row>
        <row r="1888">
          <cell r="A1888">
            <v>0</v>
          </cell>
          <cell r="B1888">
            <v>0</v>
          </cell>
          <cell r="C1888">
            <v>0</v>
          </cell>
          <cell r="D1888" t="str">
            <v>DESCRIPCION</v>
          </cell>
          <cell r="E1888">
            <v>0</v>
          </cell>
          <cell r="F1888" t="str">
            <v>UND</v>
          </cell>
          <cell r="G1888" t="str">
            <v>Vr. Unitario</v>
          </cell>
          <cell r="H1888" t="str">
            <v>Redndim.</v>
          </cell>
          <cell r="I1888" t="str">
            <v>Vr Total</v>
          </cell>
          <cell r="J1888">
            <v>0</v>
          </cell>
        </row>
        <row r="1889">
          <cell r="A1889" t="str">
            <v xml:space="preserve">1OF1AY       </v>
          </cell>
          <cell r="B1889" t="str">
            <v>Mano de obra</v>
          </cell>
          <cell r="C1889">
            <v>0</v>
          </cell>
          <cell r="D1889" t="str">
            <v>MANO DE OBRA ALBAÑILERIA (1 OFICIAL - 1 AYUDANTE)</v>
          </cell>
          <cell r="E1889">
            <v>0</v>
          </cell>
          <cell r="F1889" t="str">
            <v>HR</v>
          </cell>
          <cell r="G1889">
            <v>16784</v>
          </cell>
          <cell r="H1889">
            <v>0.75</v>
          </cell>
          <cell r="I1889">
            <v>12588</v>
          </cell>
          <cell r="J1889">
            <v>0</v>
          </cell>
        </row>
        <row r="1890">
          <cell r="A1890">
            <v>0</v>
          </cell>
          <cell r="B1890">
            <v>0</v>
          </cell>
          <cell r="C1890">
            <v>0</v>
          </cell>
          <cell r="D1890">
            <v>0</v>
          </cell>
          <cell r="E1890">
            <v>0</v>
          </cell>
          <cell r="F1890">
            <v>0</v>
          </cell>
          <cell r="G1890">
            <v>0</v>
          </cell>
          <cell r="H1890">
            <v>0</v>
          </cell>
          <cell r="I1890">
            <v>0</v>
          </cell>
          <cell r="J1890">
            <v>0</v>
          </cell>
        </row>
        <row r="1891">
          <cell r="A1891">
            <v>0</v>
          </cell>
          <cell r="B1891">
            <v>0</v>
          </cell>
          <cell r="C1891">
            <v>0</v>
          </cell>
          <cell r="D1891">
            <v>0</v>
          </cell>
          <cell r="E1891">
            <v>0</v>
          </cell>
          <cell r="F1891">
            <v>0</v>
          </cell>
          <cell r="G1891">
            <v>0</v>
          </cell>
          <cell r="H1891">
            <v>0</v>
          </cell>
          <cell r="I1891">
            <v>0</v>
          </cell>
          <cell r="J1891">
            <v>0</v>
          </cell>
        </row>
        <row r="1892">
          <cell r="A1892">
            <v>0</v>
          </cell>
          <cell r="B1892">
            <v>0</v>
          </cell>
          <cell r="C1892">
            <v>0</v>
          </cell>
          <cell r="D1892">
            <v>0</v>
          </cell>
          <cell r="E1892">
            <v>0</v>
          </cell>
          <cell r="F1892">
            <v>0</v>
          </cell>
          <cell r="G1892">
            <v>0</v>
          </cell>
          <cell r="H1892">
            <v>0</v>
          </cell>
          <cell r="I1892">
            <v>0</v>
          </cell>
          <cell r="J1892">
            <v>0</v>
          </cell>
        </row>
        <row r="1893">
          <cell r="A1893">
            <v>0</v>
          </cell>
          <cell r="B1893">
            <v>0</v>
          </cell>
          <cell r="C1893">
            <v>0</v>
          </cell>
          <cell r="D1893" t="str">
            <v>SUBTOTAL</v>
          </cell>
          <cell r="E1893">
            <v>0</v>
          </cell>
          <cell r="F1893">
            <v>0</v>
          </cell>
          <cell r="G1893">
            <v>0</v>
          </cell>
          <cell r="H1893">
            <v>0</v>
          </cell>
          <cell r="I1893">
            <v>0</v>
          </cell>
          <cell r="J1893">
            <v>12588</v>
          </cell>
        </row>
        <row r="1894">
          <cell r="A1894">
            <v>0</v>
          </cell>
          <cell r="B1894">
            <v>0</v>
          </cell>
          <cell r="C1894">
            <v>0</v>
          </cell>
          <cell r="D1894" t="str">
            <v>TRANSPORTE</v>
          </cell>
          <cell r="E1894">
            <v>0</v>
          </cell>
          <cell r="F1894">
            <v>0</v>
          </cell>
          <cell r="G1894">
            <v>0</v>
          </cell>
          <cell r="H1894">
            <v>0</v>
          </cell>
          <cell r="I1894">
            <v>0</v>
          </cell>
          <cell r="J1894">
            <v>0</v>
          </cell>
        </row>
        <row r="1895">
          <cell r="A1895">
            <v>0</v>
          </cell>
          <cell r="B1895">
            <v>0</v>
          </cell>
          <cell r="C1895">
            <v>0</v>
          </cell>
          <cell r="D1895" t="str">
            <v>DESCRIPCION</v>
          </cell>
          <cell r="E1895">
            <v>0</v>
          </cell>
          <cell r="F1895" t="str">
            <v>UND</v>
          </cell>
          <cell r="G1895" t="str">
            <v>Vr. Unitario</v>
          </cell>
          <cell r="H1895" t="str">
            <v>Redndim.</v>
          </cell>
          <cell r="I1895" t="str">
            <v>Vr Total</v>
          </cell>
          <cell r="J1895">
            <v>0</v>
          </cell>
        </row>
        <row r="1896">
          <cell r="A1896">
            <v>0</v>
          </cell>
          <cell r="B1896">
            <v>0</v>
          </cell>
          <cell r="C1896">
            <v>0</v>
          </cell>
          <cell r="D1896">
            <v>0</v>
          </cell>
          <cell r="E1896">
            <v>0</v>
          </cell>
          <cell r="F1896">
            <v>0</v>
          </cell>
          <cell r="G1896">
            <v>0</v>
          </cell>
          <cell r="H1896">
            <v>0</v>
          </cell>
          <cell r="I1896">
            <v>0</v>
          </cell>
          <cell r="J1896">
            <v>0</v>
          </cell>
        </row>
        <row r="1897">
          <cell r="A1897">
            <v>0</v>
          </cell>
          <cell r="B1897">
            <v>0</v>
          </cell>
          <cell r="C1897">
            <v>0</v>
          </cell>
          <cell r="D1897">
            <v>0</v>
          </cell>
          <cell r="E1897">
            <v>0</v>
          </cell>
          <cell r="F1897">
            <v>0</v>
          </cell>
          <cell r="G1897">
            <v>0</v>
          </cell>
          <cell r="H1897">
            <v>0</v>
          </cell>
          <cell r="I1897">
            <v>0</v>
          </cell>
          <cell r="J1897">
            <v>0</v>
          </cell>
        </row>
        <row r="1898">
          <cell r="A1898">
            <v>0</v>
          </cell>
          <cell r="B1898">
            <v>0</v>
          </cell>
          <cell r="C1898">
            <v>0</v>
          </cell>
          <cell r="D1898">
            <v>0</v>
          </cell>
          <cell r="E1898">
            <v>0</v>
          </cell>
          <cell r="F1898">
            <v>0</v>
          </cell>
          <cell r="G1898">
            <v>0</v>
          </cell>
          <cell r="H1898">
            <v>0</v>
          </cell>
          <cell r="I1898">
            <v>0</v>
          </cell>
          <cell r="J1898">
            <v>0</v>
          </cell>
        </row>
        <row r="1899">
          <cell r="A1899">
            <v>0</v>
          </cell>
          <cell r="B1899">
            <v>0</v>
          </cell>
          <cell r="C1899">
            <v>0</v>
          </cell>
          <cell r="D1899">
            <v>0</v>
          </cell>
          <cell r="E1899">
            <v>0</v>
          </cell>
          <cell r="F1899">
            <v>0</v>
          </cell>
          <cell r="G1899">
            <v>0</v>
          </cell>
          <cell r="H1899">
            <v>0</v>
          </cell>
          <cell r="I1899">
            <v>0</v>
          </cell>
          <cell r="J1899">
            <v>0</v>
          </cell>
        </row>
        <row r="1900">
          <cell r="A1900">
            <v>0</v>
          </cell>
          <cell r="B1900">
            <v>0</v>
          </cell>
          <cell r="C1900">
            <v>0</v>
          </cell>
          <cell r="D1900" t="str">
            <v>SUBTOTAL</v>
          </cell>
          <cell r="E1900">
            <v>0</v>
          </cell>
          <cell r="F1900">
            <v>0</v>
          </cell>
          <cell r="G1900">
            <v>0</v>
          </cell>
          <cell r="H1900">
            <v>0</v>
          </cell>
          <cell r="I1900">
            <v>0</v>
          </cell>
          <cell r="J1900">
            <v>0</v>
          </cell>
        </row>
        <row r="1901">
          <cell r="A1901">
            <v>0</v>
          </cell>
          <cell r="B1901">
            <v>0</v>
          </cell>
          <cell r="C1901">
            <v>0</v>
          </cell>
          <cell r="D1901">
            <v>0</v>
          </cell>
          <cell r="E1901">
            <v>0</v>
          </cell>
          <cell r="F1901">
            <v>0</v>
          </cell>
          <cell r="G1901">
            <v>0</v>
          </cell>
          <cell r="H1901">
            <v>0</v>
          </cell>
          <cell r="I1901">
            <v>0</v>
          </cell>
          <cell r="J1901">
            <v>0</v>
          </cell>
        </row>
        <row r="1902">
          <cell r="A1902" t="str">
            <v>4.1.1</v>
          </cell>
          <cell r="B1902">
            <v>0</v>
          </cell>
          <cell r="C1902">
            <v>0</v>
          </cell>
          <cell r="D1902" t="str">
            <v>TOTAL COSTO UNITARIO</v>
          </cell>
          <cell r="E1902">
            <v>0</v>
          </cell>
          <cell r="F1902">
            <v>0</v>
          </cell>
          <cell r="G1902">
            <v>0</v>
          </cell>
          <cell r="H1902">
            <v>0</v>
          </cell>
          <cell r="I1902">
            <v>0</v>
          </cell>
          <cell r="J1902">
            <v>15338</v>
          </cell>
        </row>
        <row r="1903">
          <cell r="A1903">
            <v>0</v>
          </cell>
          <cell r="B1903">
            <v>0</v>
          </cell>
          <cell r="C1903">
            <v>0</v>
          </cell>
          <cell r="E1903">
            <v>0</v>
          </cell>
          <cell r="F1903">
            <v>0</v>
          </cell>
          <cell r="H1903">
            <v>0</v>
          </cell>
          <cell r="I1903">
            <v>0</v>
          </cell>
        </row>
        <row r="1904">
          <cell r="A1904">
            <v>0</v>
          </cell>
          <cell r="B1904">
            <v>0</v>
          </cell>
          <cell r="C1904">
            <v>0</v>
          </cell>
          <cell r="D1904">
            <v>0</v>
          </cell>
          <cell r="E1904">
            <v>0</v>
          </cell>
          <cell r="F1904">
            <v>0</v>
          </cell>
          <cell r="G1904">
            <v>0</v>
          </cell>
          <cell r="H1904">
            <v>0</v>
          </cell>
          <cell r="I1904">
            <v>0</v>
          </cell>
        </row>
        <row r="1905">
          <cell r="A1905">
            <v>0</v>
          </cell>
          <cell r="B1905">
            <v>0</v>
          </cell>
          <cell r="C1905">
            <v>0</v>
          </cell>
          <cell r="D1905">
            <v>0</v>
          </cell>
          <cell r="E1905" t="str">
            <v>ADECUACION DE LAS INSTALACIONES DE LA INSTITUCION EDUCATIVA JESUS MARIA AGUIRRE CHARRY 
DEL MUNICIPIO DE AIPE, HUILA</v>
          </cell>
          <cell r="F1905">
            <v>0</v>
          </cell>
          <cell r="G1905">
            <v>0</v>
          </cell>
          <cell r="H1905">
            <v>0</v>
          </cell>
          <cell r="I1905">
            <v>0</v>
          </cell>
          <cell r="J1905">
            <v>0</v>
          </cell>
        </row>
        <row r="1906">
          <cell r="A1906">
            <v>0</v>
          </cell>
          <cell r="B1906">
            <v>0</v>
          </cell>
          <cell r="C1906">
            <v>0</v>
          </cell>
          <cell r="D1906">
            <v>0</v>
          </cell>
          <cell r="E1906" t="str">
            <v>ANÁLISIS DE PRECIOS UNITARIOS      A.P.U.</v>
          </cell>
          <cell r="F1906">
            <v>0</v>
          </cell>
          <cell r="G1906">
            <v>0</v>
          </cell>
          <cell r="H1906">
            <v>0</v>
          </cell>
          <cell r="I1906">
            <v>0</v>
          </cell>
          <cell r="J1906">
            <v>0</v>
          </cell>
        </row>
        <row r="1907">
          <cell r="A1907">
            <v>0</v>
          </cell>
          <cell r="B1907">
            <v>0</v>
          </cell>
          <cell r="C1907">
            <v>0</v>
          </cell>
          <cell r="D1907">
            <v>0</v>
          </cell>
          <cell r="E1907">
            <v>0</v>
          </cell>
          <cell r="F1907">
            <v>0</v>
          </cell>
          <cell r="G1907">
            <v>0</v>
          </cell>
          <cell r="H1907">
            <v>0</v>
          </cell>
          <cell r="I1907">
            <v>0</v>
          </cell>
          <cell r="J1907">
            <v>0</v>
          </cell>
        </row>
        <row r="1908">
          <cell r="A1908">
            <v>0</v>
          </cell>
          <cell r="B1908">
            <v>0</v>
          </cell>
          <cell r="C1908">
            <v>0</v>
          </cell>
          <cell r="D1908">
            <v>0</v>
          </cell>
          <cell r="E1908">
            <v>0</v>
          </cell>
          <cell r="F1908">
            <v>0</v>
          </cell>
          <cell r="G1908">
            <v>0</v>
          </cell>
          <cell r="H1908">
            <v>0</v>
          </cell>
          <cell r="I1908">
            <v>0</v>
          </cell>
          <cell r="J1908">
            <v>0</v>
          </cell>
        </row>
        <row r="1909">
          <cell r="A1909">
            <v>0</v>
          </cell>
          <cell r="B1909">
            <v>0</v>
          </cell>
          <cell r="C1909">
            <v>0</v>
          </cell>
          <cell r="D1909" t="str">
            <v>CAPITULO</v>
          </cell>
          <cell r="E1909" t="str">
            <v>ITEM</v>
          </cell>
          <cell r="F1909" t="str">
            <v>DESCRIPCION</v>
          </cell>
          <cell r="G1909">
            <v>0</v>
          </cell>
          <cell r="H1909">
            <v>0</v>
          </cell>
          <cell r="I1909">
            <v>0</v>
          </cell>
          <cell r="J1909" t="str">
            <v>UNIDAD</v>
          </cell>
        </row>
        <row r="1910">
          <cell r="B1910" t="str">
            <v>Partida</v>
          </cell>
          <cell r="C1910">
            <v>0</v>
          </cell>
          <cell r="D1910" t="str">
            <v>4.1</v>
          </cell>
          <cell r="E1910" t="str">
            <v>4.1.2</v>
          </cell>
          <cell r="F1910" t="str">
            <v>SUMINISTRO E INSTALACION DE TEJA TIPO ARQUITECTONICA CAL 26</v>
          </cell>
          <cell r="G1910">
            <v>0</v>
          </cell>
          <cell r="H1910">
            <v>0</v>
          </cell>
          <cell r="I1910">
            <v>0</v>
          </cell>
          <cell r="J1910" t="str">
            <v>M2</v>
          </cell>
        </row>
        <row r="1911">
          <cell r="A1911">
            <v>0</v>
          </cell>
          <cell r="B1911">
            <v>0</v>
          </cell>
          <cell r="C1911">
            <v>0</v>
          </cell>
          <cell r="D1911" t="str">
            <v>MAQUINARIA, HERRAMIENTA Y EQUIPO PUESTO EN OBRA</v>
          </cell>
          <cell r="E1911">
            <v>0</v>
          </cell>
          <cell r="F1911">
            <v>0</v>
          </cell>
          <cell r="G1911">
            <v>0</v>
          </cell>
          <cell r="H1911">
            <v>0</v>
          </cell>
          <cell r="I1911">
            <v>0</v>
          </cell>
          <cell r="J1911">
            <v>0</v>
          </cell>
        </row>
        <row r="1912">
          <cell r="A1912">
            <v>0</v>
          </cell>
          <cell r="B1912">
            <v>0</v>
          </cell>
          <cell r="C1912">
            <v>0</v>
          </cell>
          <cell r="D1912" t="str">
            <v>DESCRIPCION</v>
          </cell>
          <cell r="E1912">
            <v>0</v>
          </cell>
          <cell r="F1912" t="str">
            <v>UND</v>
          </cell>
          <cell r="G1912" t="str">
            <v>Vr. Unitario</v>
          </cell>
          <cell r="H1912" t="str">
            <v>Redndim.</v>
          </cell>
          <cell r="I1912" t="str">
            <v>Vr Total</v>
          </cell>
          <cell r="J1912">
            <v>0</v>
          </cell>
        </row>
        <row r="1913">
          <cell r="A1913" t="str">
            <v xml:space="preserve">HM           </v>
          </cell>
          <cell r="B1913" t="str">
            <v>Maquinaria</v>
          </cell>
          <cell r="C1913">
            <v>0</v>
          </cell>
          <cell r="D1913" t="str">
            <v>HERRAMIENTA MENOR</v>
          </cell>
          <cell r="E1913">
            <v>0</v>
          </cell>
          <cell r="F1913" t="str">
            <v>UND</v>
          </cell>
          <cell r="G1913">
            <v>1300</v>
          </cell>
          <cell r="H1913">
            <v>1.5</v>
          </cell>
          <cell r="I1913">
            <v>1950</v>
          </cell>
          <cell r="J1913">
            <v>0</v>
          </cell>
        </row>
        <row r="1914">
          <cell r="A1914" t="str">
            <v xml:space="preserve">ANDAMIO      </v>
          </cell>
          <cell r="B1914" t="str">
            <v>Maquinaria</v>
          </cell>
          <cell r="C1914">
            <v>0</v>
          </cell>
          <cell r="D1914" t="str">
            <v>ANDAMIO INCLUYE TABLON</v>
          </cell>
          <cell r="E1914">
            <v>0</v>
          </cell>
          <cell r="F1914" t="str">
            <v>DIA</v>
          </cell>
          <cell r="G1914">
            <v>3000</v>
          </cell>
          <cell r="H1914">
            <v>0.4</v>
          </cell>
          <cell r="I1914">
            <v>1200</v>
          </cell>
          <cell r="J1914">
            <v>0</v>
          </cell>
        </row>
        <row r="1915">
          <cell r="A1915">
            <v>0</v>
          </cell>
          <cell r="B1915">
            <v>0</v>
          </cell>
          <cell r="C1915">
            <v>0</v>
          </cell>
          <cell r="D1915">
            <v>0</v>
          </cell>
          <cell r="E1915">
            <v>0</v>
          </cell>
          <cell r="F1915">
            <v>0</v>
          </cell>
          <cell r="G1915">
            <v>0</v>
          </cell>
          <cell r="H1915">
            <v>0</v>
          </cell>
          <cell r="I1915">
            <v>0</v>
          </cell>
          <cell r="J1915">
            <v>0</v>
          </cell>
        </row>
        <row r="1916">
          <cell r="A1916">
            <v>0</v>
          </cell>
          <cell r="B1916">
            <v>0</v>
          </cell>
          <cell r="C1916">
            <v>0</v>
          </cell>
          <cell r="D1916">
            <v>0</v>
          </cell>
          <cell r="E1916">
            <v>0</v>
          </cell>
          <cell r="F1916">
            <v>0</v>
          </cell>
          <cell r="G1916">
            <v>0</v>
          </cell>
          <cell r="H1916">
            <v>0</v>
          </cell>
          <cell r="I1916">
            <v>0</v>
          </cell>
          <cell r="J1916">
            <v>0</v>
          </cell>
        </row>
        <row r="1917">
          <cell r="A1917">
            <v>0</v>
          </cell>
          <cell r="B1917">
            <v>0</v>
          </cell>
          <cell r="C1917">
            <v>0</v>
          </cell>
          <cell r="D1917" t="str">
            <v>SUBTOTAL</v>
          </cell>
          <cell r="E1917">
            <v>0</v>
          </cell>
          <cell r="F1917">
            <v>0</v>
          </cell>
          <cell r="G1917">
            <v>0</v>
          </cell>
          <cell r="H1917">
            <v>0</v>
          </cell>
          <cell r="I1917">
            <v>0</v>
          </cell>
          <cell r="J1917">
            <v>3150</v>
          </cell>
        </row>
        <row r="1918">
          <cell r="A1918">
            <v>0</v>
          </cell>
          <cell r="B1918">
            <v>0</v>
          </cell>
          <cell r="C1918">
            <v>0</v>
          </cell>
          <cell r="D1918" t="str">
            <v>MATERIALES</v>
          </cell>
          <cell r="E1918">
            <v>0</v>
          </cell>
          <cell r="F1918">
            <v>0</v>
          </cell>
          <cell r="G1918">
            <v>0</v>
          </cell>
          <cell r="H1918">
            <v>0</v>
          </cell>
          <cell r="I1918">
            <v>0</v>
          </cell>
          <cell r="J1918">
            <v>0</v>
          </cell>
        </row>
        <row r="1919">
          <cell r="A1919">
            <v>0</v>
          </cell>
          <cell r="B1919">
            <v>0</v>
          </cell>
          <cell r="C1919">
            <v>0</v>
          </cell>
          <cell r="D1919" t="str">
            <v>DESCRIPCION</v>
          </cell>
          <cell r="E1919">
            <v>0</v>
          </cell>
          <cell r="F1919" t="str">
            <v>UND</v>
          </cell>
          <cell r="G1919" t="str">
            <v>Vr. Unitario</v>
          </cell>
          <cell r="H1919" t="str">
            <v>Redndim.</v>
          </cell>
          <cell r="I1919" t="str">
            <v>Vr Total</v>
          </cell>
          <cell r="J1919">
            <v>0</v>
          </cell>
        </row>
        <row r="1920">
          <cell r="A1920" t="str">
            <v xml:space="preserve">TEJAARQCAL22 </v>
          </cell>
          <cell r="B1920" t="str">
            <v>Material</v>
          </cell>
          <cell r="C1920">
            <v>0</v>
          </cell>
          <cell r="D1920" t="str">
            <v>TEJA TIPO ARQUITECTONICA CAL 26 INCLUYE TRANSPORTE</v>
          </cell>
          <cell r="E1920">
            <v>0</v>
          </cell>
          <cell r="F1920" t="str">
            <v>M2</v>
          </cell>
          <cell r="G1920">
            <v>27500</v>
          </cell>
          <cell r="H1920">
            <v>1.05</v>
          </cell>
          <cell r="I1920">
            <v>28875</v>
          </cell>
          <cell r="J1920">
            <v>0</v>
          </cell>
        </row>
        <row r="1921">
          <cell r="A1921" t="str">
            <v>TONILLOCUBIER</v>
          </cell>
          <cell r="B1921" t="str">
            <v>Material</v>
          </cell>
          <cell r="C1921">
            <v>0</v>
          </cell>
          <cell r="D1921" t="str">
            <v>TORNILLO CUBIERTA</v>
          </cell>
          <cell r="E1921">
            <v>0</v>
          </cell>
          <cell r="F1921" t="str">
            <v>UND</v>
          </cell>
          <cell r="G1921">
            <v>450</v>
          </cell>
          <cell r="H1921">
            <v>2</v>
          </cell>
          <cell r="I1921">
            <v>900</v>
          </cell>
          <cell r="J1921">
            <v>0</v>
          </cell>
        </row>
        <row r="1922">
          <cell r="A1922">
            <v>0</v>
          </cell>
          <cell r="B1922">
            <v>0</v>
          </cell>
          <cell r="C1922">
            <v>0</v>
          </cell>
          <cell r="D1922">
            <v>0</v>
          </cell>
          <cell r="E1922">
            <v>0</v>
          </cell>
          <cell r="F1922">
            <v>0</v>
          </cell>
          <cell r="G1922">
            <v>0</v>
          </cell>
          <cell r="H1922">
            <v>0</v>
          </cell>
          <cell r="I1922">
            <v>0</v>
          </cell>
          <cell r="J1922">
            <v>0</v>
          </cell>
        </row>
        <row r="1923">
          <cell r="A1923">
            <v>0</v>
          </cell>
          <cell r="B1923">
            <v>0</v>
          </cell>
          <cell r="C1923">
            <v>0</v>
          </cell>
          <cell r="D1923">
            <v>0</v>
          </cell>
          <cell r="E1923">
            <v>0</v>
          </cell>
          <cell r="F1923">
            <v>0</v>
          </cell>
          <cell r="G1923">
            <v>0</v>
          </cell>
          <cell r="H1923">
            <v>0</v>
          </cell>
          <cell r="I1923">
            <v>0</v>
          </cell>
          <cell r="J1923">
            <v>0</v>
          </cell>
        </row>
        <row r="1924">
          <cell r="A1924">
            <v>0</v>
          </cell>
          <cell r="B1924">
            <v>0</v>
          </cell>
          <cell r="C1924">
            <v>0</v>
          </cell>
          <cell r="D1924" t="str">
            <v>SUBTOTAL</v>
          </cell>
          <cell r="E1924">
            <v>0</v>
          </cell>
          <cell r="F1924">
            <v>0</v>
          </cell>
          <cell r="G1924">
            <v>0</v>
          </cell>
          <cell r="H1924">
            <v>0</v>
          </cell>
          <cell r="I1924">
            <v>0</v>
          </cell>
          <cell r="J1924">
            <v>29775</v>
          </cell>
        </row>
        <row r="1925">
          <cell r="A1925">
            <v>0</v>
          </cell>
          <cell r="B1925">
            <v>0</v>
          </cell>
          <cell r="C1925">
            <v>0</v>
          </cell>
          <cell r="D1925" t="str">
            <v>MANO DE OBRA</v>
          </cell>
          <cell r="E1925">
            <v>0</v>
          </cell>
          <cell r="F1925">
            <v>0</v>
          </cell>
          <cell r="G1925">
            <v>0</v>
          </cell>
          <cell r="H1925">
            <v>0</v>
          </cell>
          <cell r="I1925">
            <v>0</v>
          </cell>
          <cell r="J1925">
            <v>0</v>
          </cell>
        </row>
        <row r="1926">
          <cell r="A1926">
            <v>0</v>
          </cell>
          <cell r="B1926">
            <v>0</v>
          </cell>
          <cell r="C1926">
            <v>0</v>
          </cell>
          <cell r="D1926" t="str">
            <v>DESCRIPCION</v>
          </cell>
          <cell r="E1926">
            <v>0</v>
          </cell>
          <cell r="F1926" t="str">
            <v>UND</v>
          </cell>
          <cell r="G1926" t="str">
            <v>Vr. Unitario</v>
          </cell>
          <cell r="H1926" t="str">
            <v>Redndim.</v>
          </cell>
          <cell r="I1926" t="str">
            <v>Vr Total</v>
          </cell>
          <cell r="J1926">
            <v>0</v>
          </cell>
        </row>
        <row r="1927">
          <cell r="A1927" t="str">
            <v xml:space="preserve">1OF1AY       </v>
          </cell>
          <cell r="B1927" t="str">
            <v>Mano de obra</v>
          </cell>
          <cell r="C1927">
            <v>0</v>
          </cell>
          <cell r="D1927" t="str">
            <v>MANO DE OBRA ALBAÑILERIA (1 OFICIAL - 1 AYUDANTE)</v>
          </cell>
          <cell r="E1927">
            <v>0</v>
          </cell>
          <cell r="F1927" t="str">
            <v>HR</v>
          </cell>
          <cell r="G1927">
            <v>16784</v>
          </cell>
          <cell r="H1927">
            <v>0.72</v>
          </cell>
          <cell r="I1927">
            <v>12084</v>
          </cell>
          <cell r="J1927">
            <v>0</v>
          </cell>
        </row>
        <row r="1928">
          <cell r="A1928">
            <v>0</v>
          </cell>
          <cell r="B1928">
            <v>0</v>
          </cell>
          <cell r="C1928">
            <v>0</v>
          </cell>
          <cell r="D1928">
            <v>0</v>
          </cell>
          <cell r="E1928">
            <v>0</v>
          </cell>
          <cell r="F1928">
            <v>0</v>
          </cell>
          <cell r="G1928">
            <v>0</v>
          </cell>
          <cell r="H1928">
            <v>0</v>
          </cell>
          <cell r="I1928">
            <v>0</v>
          </cell>
          <cell r="J1928">
            <v>0</v>
          </cell>
        </row>
        <row r="1929">
          <cell r="A1929">
            <v>0</v>
          </cell>
          <cell r="B1929">
            <v>0</v>
          </cell>
          <cell r="C1929">
            <v>0</v>
          </cell>
          <cell r="D1929">
            <v>0</v>
          </cell>
          <cell r="E1929">
            <v>0</v>
          </cell>
          <cell r="F1929">
            <v>0</v>
          </cell>
          <cell r="G1929">
            <v>0</v>
          </cell>
          <cell r="H1929">
            <v>0</v>
          </cell>
          <cell r="I1929">
            <v>0</v>
          </cell>
          <cell r="J1929">
            <v>0</v>
          </cell>
        </row>
        <row r="1930">
          <cell r="A1930">
            <v>0</v>
          </cell>
          <cell r="B1930">
            <v>0</v>
          </cell>
          <cell r="C1930">
            <v>0</v>
          </cell>
          <cell r="D1930">
            <v>0</v>
          </cell>
          <cell r="E1930">
            <v>0</v>
          </cell>
          <cell r="F1930">
            <v>0</v>
          </cell>
          <cell r="G1930">
            <v>0</v>
          </cell>
          <cell r="H1930">
            <v>0</v>
          </cell>
          <cell r="I1930">
            <v>0</v>
          </cell>
          <cell r="J1930">
            <v>0</v>
          </cell>
        </row>
        <row r="1931">
          <cell r="A1931">
            <v>0</v>
          </cell>
          <cell r="B1931">
            <v>0</v>
          </cell>
          <cell r="C1931">
            <v>0</v>
          </cell>
          <cell r="D1931" t="str">
            <v>SUBTOTAL</v>
          </cell>
          <cell r="E1931">
            <v>0</v>
          </cell>
          <cell r="F1931">
            <v>0</v>
          </cell>
          <cell r="G1931">
            <v>0</v>
          </cell>
          <cell r="H1931">
            <v>0</v>
          </cell>
          <cell r="I1931">
            <v>0</v>
          </cell>
          <cell r="J1931">
            <v>12084</v>
          </cell>
        </row>
        <row r="1932">
          <cell r="A1932">
            <v>0</v>
          </cell>
          <cell r="B1932">
            <v>0</v>
          </cell>
          <cell r="C1932">
            <v>0</v>
          </cell>
          <cell r="D1932" t="str">
            <v>TRANSPORTE</v>
          </cell>
          <cell r="E1932">
            <v>0</v>
          </cell>
          <cell r="F1932">
            <v>0</v>
          </cell>
          <cell r="G1932">
            <v>0</v>
          </cell>
          <cell r="H1932">
            <v>0</v>
          </cell>
          <cell r="I1932">
            <v>0</v>
          </cell>
          <cell r="J1932">
            <v>0</v>
          </cell>
        </row>
        <row r="1933">
          <cell r="A1933">
            <v>0</v>
          </cell>
          <cell r="B1933">
            <v>0</v>
          </cell>
          <cell r="C1933">
            <v>0</v>
          </cell>
          <cell r="D1933" t="str">
            <v>DESCRIPCION</v>
          </cell>
          <cell r="E1933">
            <v>0</v>
          </cell>
          <cell r="F1933" t="str">
            <v>UND</v>
          </cell>
          <cell r="G1933" t="str">
            <v>Vr. Unitario</v>
          </cell>
          <cell r="H1933" t="str">
            <v>Redndim.</v>
          </cell>
          <cell r="I1933" t="str">
            <v>Vr Total</v>
          </cell>
          <cell r="J1933">
            <v>0</v>
          </cell>
        </row>
        <row r="1934">
          <cell r="A1934">
            <v>0</v>
          </cell>
          <cell r="B1934">
            <v>0</v>
          </cell>
          <cell r="C1934">
            <v>0</v>
          </cell>
          <cell r="D1934">
            <v>0</v>
          </cell>
          <cell r="E1934">
            <v>0</v>
          </cell>
          <cell r="F1934">
            <v>0</v>
          </cell>
          <cell r="G1934">
            <v>0</v>
          </cell>
          <cell r="H1934">
            <v>0</v>
          </cell>
          <cell r="I1934">
            <v>0</v>
          </cell>
          <cell r="J1934">
            <v>0</v>
          </cell>
        </row>
        <row r="1935">
          <cell r="A1935">
            <v>0</v>
          </cell>
          <cell r="B1935">
            <v>0</v>
          </cell>
          <cell r="C1935">
            <v>0</v>
          </cell>
          <cell r="D1935">
            <v>0</v>
          </cell>
          <cell r="E1935">
            <v>0</v>
          </cell>
          <cell r="F1935">
            <v>0</v>
          </cell>
          <cell r="G1935">
            <v>0</v>
          </cell>
          <cell r="H1935">
            <v>0</v>
          </cell>
          <cell r="I1935">
            <v>0</v>
          </cell>
          <cell r="J1935">
            <v>0</v>
          </cell>
        </row>
        <row r="1936">
          <cell r="A1936">
            <v>0</v>
          </cell>
          <cell r="B1936">
            <v>0</v>
          </cell>
          <cell r="C1936">
            <v>0</v>
          </cell>
          <cell r="D1936">
            <v>0</v>
          </cell>
          <cell r="E1936">
            <v>0</v>
          </cell>
          <cell r="F1936">
            <v>0</v>
          </cell>
          <cell r="G1936">
            <v>0</v>
          </cell>
          <cell r="H1936">
            <v>0</v>
          </cell>
          <cell r="I1936">
            <v>0</v>
          </cell>
          <cell r="J1936">
            <v>0</v>
          </cell>
        </row>
        <row r="1937">
          <cell r="A1937">
            <v>0</v>
          </cell>
          <cell r="B1937">
            <v>0</v>
          </cell>
          <cell r="C1937">
            <v>0</v>
          </cell>
          <cell r="D1937">
            <v>0</v>
          </cell>
          <cell r="E1937">
            <v>0</v>
          </cell>
          <cell r="F1937">
            <v>0</v>
          </cell>
          <cell r="G1937">
            <v>0</v>
          </cell>
          <cell r="H1937">
            <v>0</v>
          </cell>
          <cell r="I1937">
            <v>0</v>
          </cell>
          <cell r="J1937">
            <v>0</v>
          </cell>
        </row>
        <row r="1938">
          <cell r="A1938">
            <v>0</v>
          </cell>
          <cell r="B1938">
            <v>0</v>
          </cell>
          <cell r="C1938">
            <v>0</v>
          </cell>
          <cell r="D1938" t="str">
            <v>SUBTOTAL</v>
          </cell>
          <cell r="E1938">
            <v>0</v>
          </cell>
          <cell r="F1938">
            <v>0</v>
          </cell>
          <cell r="G1938">
            <v>0</v>
          </cell>
          <cell r="H1938">
            <v>0</v>
          </cell>
          <cell r="I1938">
            <v>0</v>
          </cell>
          <cell r="J1938">
            <v>0</v>
          </cell>
        </row>
        <row r="1939">
          <cell r="A1939">
            <v>0</v>
          </cell>
          <cell r="B1939">
            <v>0</v>
          </cell>
          <cell r="C1939">
            <v>0</v>
          </cell>
          <cell r="D1939">
            <v>0</v>
          </cell>
          <cell r="E1939">
            <v>0</v>
          </cell>
          <cell r="F1939">
            <v>0</v>
          </cell>
          <cell r="G1939">
            <v>0</v>
          </cell>
          <cell r="H1939">
            <v>0</v>
          </cell>
          <cell r="I1939">
            <v>0</v>
          </cell>
          <cell r="J1939">
            <v>0</v>
          </cell>
        </row>
        <row r="1940">
          <cell r="A1940" t="str">
            <v>4.1.2</v>
          </cell>
          <cell r="B1940">
            <v>0</v>
          </cell>
          <cell r="C1940">
            <v>0</v>
          </cell>
          <cell r="D1940" t="str">
            <v>TOTAL COSTO UNITARIO</v>
          </cell>
          <cell r="E1940">
            <v>0</v>
          </cell>
          <cell r="F1940">
            <v>0</v>
          </cell>
          <cell r="G1940">
            <v>0</v>
          </cell>
          <cell r="H1940">
            <v>0</v>
          </cell>
          <cell r="I1940">
            <v>0</v>
          </cell>
          <cell r="J1940">
            <v>45009</v>
          </cell>
        </row>
        <row r="1941">
          <cell r="A1941">
            <v>0</v>
          </cell>
          <cell r="B1941">
            <v>0</v>
          </cell>
          <cell r="C1941">
            <v>0</v>
          </cell>
          <cell r="E1941">
            <v>0</v>
          </cell>
          <cell r="F1941">
            <v>0</v>
          </cell>
          <cell r="H1941">
            <v>0</v>
          </cell>
          <cell r="I1941">
            <v>0</v>
          </cell>
        </row>
        <row r="1942">
          <cell r="A1942">
            <v>0</v>
          </cell>
          <cell r="B1942">
            <v>0</v>
          </cell>
          <cell r="C1942">
            <v>0</v>
          </cell>
          <cell r="D1942">
            <v>0</v>
          </cell>
          <cell r="E1942">
            <v>0</v>
          </cell>
          <cell r="F1942">
            <v>0</v>
          </cell>
          <cell r="G1942">
            <v>0</v>
          </cell>
          <cell r="H1942">
            <v>0</v>
          </cell>
          <cell r="I1942">
            <v>0</v>
          </cell>
        </row>
        <row r="1943">
          <cell r="A1943">
            <v>0</v>
          </cell>
          <cell r="B1943">
            <v>0</v>
          </cell>
          <cell r="C1943">
            <v>0</v>
          </cell>
          <cell r="D1943">
            <v>0</v>
          </cell>
          <cell r="E1943" t="str">
            <v>ADECUACION DE LAS INSTALACIONES DE LA INSTITUCION EDUCATIVA JESUS MARIA AGUIRRE CHARRY 
DEL MUNICIPIO DE AIPE, HUILA</v>
          </cell>
          <cell r="F1943">
            <v>0</v>
          </cell>
          <cell r="G1943">
            <v>0</v>
          </cell>
          <cell r="H1943">
            <v>0</v>
          </cell>
          <cell r="I1943">
            <v>0</v>
          </cell>
          <cell r="J1943">
            <v>0</v>
          </cell>
        </row>
        <row r="1944">
          <cell r="A1944">
            <v>0</v>
          </cell>
          <cell r="B1944">
            <v>0</v>
          </cell>
          <cell r="C1944">
            <v>0</v>
          </cell>
          <cell r="D1944">
            <v>0</v>
          </cell>
          <cell r="E1944" t="str">
            <v>ANÁLISIS DE PRECIOS UNITARIOS      A.P.U.</v>
          </cell>
          <cell r="F1944">
            <v>0</v>
          </cell>
          <cell r="G1944">
            <v>0</v>
          </cell>
          <cell r="H1944">
            <v>0</v>
          </cell>
          <cell r="I1944">
            <v>0</v>
          </cell>
          <cell r="J1944">
            <v>0</v>
          </cell>
        </row>
        <row r="1945">
          <cell r="A1945">
            <v>0</v>
          </cell>
          <cell r="B1945">
            <v>0</v>
          </cell>
          <cell r="C1945">
            <v>0</v>
          </cell>
          <cell r="D1945">
            <v>0</v>
          </cell>
          <cell r="E1945">
            <v>0</v>
          </cell>
          <cell r="F1945">
            <v>0</v>
          </cell>
          <cell r="G1945">
            <v>0</v>
          </cell>
          <cell r="H1945">
            <v>0</v>
          </cell>
          <cell r="I1945">
            <v>0</v>
          </cell>
          <cell r="J1945">
            <v>0</v>
          </cell>
        </row>
        <row r="1946">
          <cell r="A1946">
            <v>0</v>
          </cell>
          <cell r="B1946">
            <v>0</v>
          </cell>
          <cell r="C1946">
            <v>0</v>
          </cell>
          <cell r="D1946">
            <v>0</v>
          </cell>
          <cell r="E1946">
            <v>0</v>
          </cell>
          <cell r="F1946">
            <v>0</v>
          </cell>
          <cell r="G1946">
            <v>0</v>
          </cell>
          <cell r="H1946">
            <v>0</v>
          </cell>
          <cell r="I1946">
            <v>0</v>
          </cell>
          <cell r="J1946">
            <v>0</v>
          </cell>
        </row>
        <row r="1947">
          <cell r="A1947">
            <v>0</v>
          </cell>
          <cell r="B1947">
            <v>0</v>
          </cell>
          <cell r="C1947">
            <v>0</v>
          </cell>
          <cell r="D1947" t="str">
            <v>CAPITULO</v>
          </cell>
          <cell r="E1947" t="str">
            <v>ITEM</v>
          </cell>
          <cell r="F1947" t="str">
            <v>DESCRIPCION</v>
          </cell>
          <cell r="G1947">
            <v>0</v>
          </cell>
          <cell r="H1947">
            <v>0</v>
          </cell>
          <cell r="I1947">
            <v>0</v>
          </cell>
          <cell r="J1947" t="str">
            <v>UNIDAD</v>
          </cell>
        </row>
        <row r="1948">
          <cell r="A1948">
            <v>0</v>
          </cell>
          <cell r="B1948" t="str">
            <v>Partida</v>
          </cell>
          <cell r="C1948">
            <v>0</v>
          </cell>
          <cell r="D1948">
            <v>0</v>
          </cell>
          <cell r="E1948" t="str">
            <v>APOYO</v>
          </cell>
          <cell r="F1948" t="str">
            <v>CERTIFICACION RETIE</v>
          </cell>
          <cell r="G1948">
            <v>0</v>
          </cell>
          <cell r="H1948">
            <v>0</v>
          </cell>
          <cell r="I1948">
            <v>0</v>
          </cell>
          <cell r="J1948" t="str">
            <v>und</v>
          </cell>
        </row>
        <row r="1949">
          <cell r="A1949">
            <v>0</v>
          </cell>
          <cell r="B1949">
            <v>0</v>
          </cell>
          <cell r="C1949">
            <v>0</v>
          </cell>
          <cell r="D1949" t="str">
            <v>MAQUINARIA, HERRAMIENTA Y EQUIPO PUESTO EN OBRA</v>
          </cell>
          <cell r="E1949">
            <v>0</v>
          </cell>
          <cell r="F1949">
            <v>0</v>
          </cell>
          <cell r="G1949">
            <v>0</v>
          </cell>
          <cell r="H1949">
            <v>0</v>
          </cell>
          <cell r="I1949">
            <v>0</v>
          </cell>
          <cell r="J1949">
            <v>0</v>
          </cell>
        </row>
        <row r="1950">
          <cell r="A1950">
            <v>0</v>
          </cell>
          <cell r="B1950">
            <v>0</v>
          </cell>
          <cell r="C1950">
            <v>0</v>
          </cell>
          <cell r="D1950" t="str">
            <v>DESCRIPCION</v>
          </cell>
          <cell r="E1950">
            <v>0</v>
          </cell>
          <cell r="F1950" t="str">
            <v>UND</v>
          </cell>
          <cell r="G1950" t="str">
            <v>Vr. Unitario</v>
          </cell>
          <cell r="H1950" t="str">
            <v>Redndim.</v>
          </cell>
          <cell r="I1950" t="str">
            <v>Vr Total</v>
          </cell>
          <cell r="J1950">
            <v>0</v>
          </cell>
        </row>
        <row r="1951">
          <cell r="A1951">
            <v>0</v>
          </cell>
          <cell r="B1951">
            <v>0</v>
          </cell>
          <cell r="C1951">
            <v>0</v>
          </cell>
          <cell r="D1951">
            <v>0</v>
          </cell>
          <cell r="E1951">
            <v>0</v>
          </cell>
          <cell r="F1951">
            <v>0</v>
          </cell>
          <cell r="G1951">
            <v>0</v>
          </cell>
          <cell r="H1951">
            <v>0</v>
          </cell>
          <cell r="I1951">
            <v>0</v>
          </cell>
          <cell r="J1951">
            <v>0</v>
          </cell>
        </row>
        <row r="1952">
          <cell r="A1952">
            <v>0</v>
          </cell>
          <cell r="B1952">
            <v>0</v>
          </cell>
          <cell r="C1952">
            <v>0</v>
          </cell>
          <cell r="D1952">
            <v>0</v>
          </cell>
          <cell r="E1952">
            <v>0</v>
          </cell>
          <cell r="F1952">
            <v>0</v>
          </cell>
          <cell r="G1952">
            <v>0</v>
          </cell>
          <cell r="H1952">
            <v>0</v>
          </cell>
          <cell r="I1952">
            <v>0</v>
          </cell>
          <cell r="J1952">
            <v>0</v>
          </cell>
        </row>
        <row r="1953">
          <cell r="A1953">
            <v>0</v>
          </cell>
          <cell r="B1953">
            <v>0</v>
          </cell>
          <cell r="C1953">
            <v>0</v>
          </cell>
          <cell r="D1953">
            <v>0</v>
          </cell>
          <cell r="E1953">
            <v>0</v>
          </cell>
          <cell r="F1953">
            <v>0</v>
          </cell>
          <cell r="G1953">
            <v>0</v>
          </cell>
          <cell r="H1953">
            <v>0</v>
          </cell>
          <cell r="I1953">
            <v>0</v>
          </cell>
          <cell r="J1953">
            <v>0</v>
          </cell>
        </row>
        <row r="1954">
          <cell r="A1954">
            <v>0</v>
          </cell>
          <cell r="B1954">
            <v>0</v>
          </cell>
          <cell r="C1954">
            <v>0</v>
          </cell>
          <cell r="D1954">
            <v>0</v>
          </cell>
          <cell r="E1954">
            <v>0</v>
          </cell>
          <cell r="F1954">
            <v>0</v>
          </cell>
          <cell r="G1954">
            <v>0</v>
          </cell>
          <cell r="H1954">
            <v>0</v>
          </cell>
          <cell r="I1954">
            <v>0</v>
          </cell>
          <cell r="J1954">
            <v>0</v>
          </cell>
        </row>
        <row r="1955">
          <cell r="A1955">
            <v>0</v>
          </cell>
          <cell r="B1955">
            <v>0</v>
          </cell>
          <cell r="C1955">
            <v>0</v>
          </cell>
          <cell r="D1955" t="str">
            <v>SUBTOTAL</v>
          </cell>
          <cell r="E1955">
            <v>0</v>
          </cell>
          <cell r="F1955">
            <v>0</v>
          </cell>
          <cell r="G1955">
            <v>0</v>
          </cell>
          <cell r="H1955">
            <v>0</v>
          </cell>
          <cell r="I1955">
            <v>0</v>
          </cell>
          <cell r="J1955">
            <v>0</v>
          </cell>
        </row>
        <row r="1956">
          <cell r="A1956">
            <v>0</v>
          </cell>
          <cell r="B1956">
            <v>0</v>
          </cell>
          <cell r="C1956">
            <v>0</v>
          </cell>
          <cell r="D1956" t="str">
            <v>MATERIALES</v>
          </cell>
          <cell r="E1956">
            <v>0</v>
          </cell>
          <cell r="F1956">
            <v>0</v>
          </cell>
          <cell r="G1956">
            <v>0</v>
          </cell>
          <cell r="H1956">
            <v>0</v>
          </cell>
          <cell r="I1956">
            <v>0</v>
          </cell>
          <cell r="J1956">
            <v>0</v>
          </cell>
        </row>
        <row r="1957">
          <cell r="A1957">
            <v>0</v>
          </cell>
          <cell r="B1957">
            <v>0</v>
          </cell>
          <cell r="C1957">
            <v>0</v>
          </cell>
          <cell r="D1957" t="str">
            <v>DESCRIPCION</v>
          </cell>
          <cell r="E1957">
            <v>0</v>
          </cell>
          <cell r="F1957" t="str">
            <v>UND</v>
          </cell>
          <cell r="G1957" t="str">
            <v>Vr. Unitario</v>
          </cell>
          <cell r="H1957" t="str">
            <v>Redndim.</v>
          </cell>
          <cell r="I1957" t="str">
            <v>Vr Total</v>
          </cell>
          <cell r="J1957">
            <v>0</v>
          </cell>
        </row>
        <row r="1958">
          <cell r="A1958">
            <v>0</v>
          </cell>
          <cell r="B1958">
            <v>0</v>
          </cell>
          <cell r="C1958">
            <v>0</v>
          </cell>
          <cell r="D1958">
            <v>0</v>
          </cell>
          <cell r="E1958">
            <v>0</v>
          </cell>
          <cell r="F1958">
            <v>0</v>
          </cell>
          <cell r="G1958">
            <v>0</v>
          </cell>
          <cell r="H1958">
            <v>0</v>
          </cell>
          <cell r="I1958">
            <v>0</v>
          </cell>
          <cell r="J1958">
            <v>0</v>
          </cell>
        </row>
        <row r="1959">
          <cell r="A1959">
            <v>0</v>
          </cell>
          <cell r="B1959">
            <v>0</v>
          </cell>
          <cell r="C1959">
            <v>0</v>
          </cell>
          <cell r="D1959">
            <v>0</v>
          </cell>
          <cell r="E1959">
            <v>0</v>
          </cell>
          <cell r="F1959">
            <v>0</v>
          </cell>
          <cell r="G1959">
            <v>0</v>
          </cell>
          <cell r="H1959">
            <v>0</v>
          </cell>
          <cell r="I1959">
            <v>0</v>
          </cell>
          <cell r="J1959">
            <v>0</v>
          </cell>
        </row>
        <row r="1960">
          <cell r="A1960">
            <v>0</v>
          </cell>
          <cell r="B1960">
            <v>0</v>
          </cell>
          <cell r="C1960">
            <v>0</v>
          </cell>
          <cell r="D1960">
            <v>0</v>
          </cell>
          <cell r="E1960">
            <v>0</v>
          </cell>
          <cell r="F1960">
            <v>0</v>
          </cell>
          <cell r="G1960">
            <v>0</v>
          </cell>
          <cell r="H1960">
            <v>0</v>
          </cell>
          <cell r="I1960">
            <v>0</v>
          </cell>
          <cell r="J1960">
            <v>0</v>
          </cell>
        </row>
        <row r="1961">
          <cell r="A1961">
            <v>0</v>
          </cell>
          <cell r="B1961">
            <v>0</v>
          </cell>
          <cell r="C1961">
            <v>0</v>
          </cell>
          <cell r="D1961">
            <v>0</v>
          </cell>
          <cell r="E1961">
            <v>0</v>
          </cell>
          <cell r="F1961">
            <v>0</v>
          </cell>
          <cell r="G1961">
            <v>0</v>
          </cell>
          <cell r="H1961">
            <v>0</v>
          </cell>
          <cell r="I1961">
            <v>0</v>
          </cell>
          <cell r="J1961">
            <v>0</v>
          </cell>
        </row>
        <row r="1962">
          <cell r="A1962">
            <v>0</v>
          </cell>
          <cell r="B1962">
            <v>0</v>
          </cell>
          <cell r="C1962">
            <v>0</v>
          </cell>
          <cell r="D1962" t="str">
            <v>SUBTOTAL</v>
          </cell>
          <cell r="E1962">
            <v>0</v>
          </cell>
          <cell r="F1962">
            <v>0</v>
          </cell>
          <cell r="G1962">
            <v>0</v>
          </cell>
          <cell r="H1962">
            <v>0</v>
          </cell>
          <cell r="I1962">
            <v>0</v>
          </cell>
          <cell r="J1962">
            <v>0</v>
          </cell>
        </row>
        <row r="1963">
          <cell r="A1963">
            <v>0</v>
          </cell>
          <cell r="B1963">
            <v>0</v>
          </cell>
          <cell r="C1963">
            <v>0</v>
          </cell>
          <cell r="D1963" t="str">
            <v>MANO DE OBRA</v>
          </cell>
          <cell r="E1963">
            <v>0</v>
          </cell>
          <cell r="F1963">
            <v>0</v>
          </cell>
          <cell r="G1963">
            <v>0</v>
          </cell>
          <cell r="H1963">
            <v>0</v>
          </cell>
          <cell r="I1963">
            <v>0</v>
          </cell>
          <cell r="J1963">
            <v>0</v>
          </cell>
        </row>
        <row r="1964">
          <cell r="A1964">
            <v>0</v>
          </cell>
          <cell r="B1964">
            <v>0</v>
          </cell>
          <cell r="C1964">
            <v>0</v>
          </cell>
          <cell r="D1964" t="str">
            <v>DESCRIPCION</v>
          </cell>
          <cell r="E1964">
            <v>0</v>
          </cell>
          <cell r="F1964" t="str">
            <v>UND</v>
          </cell>
          <cell r="G1964" t="str">
            <v>Vr. Unitario</v>
          </cell>
          <cell r="H1964" t="str">
            <v>Redndim.</v>
          </cell>
          <cell r="I1964" t="str">
            <v>Vr Total</v>
          </cell>
          <cell r="J1964">
            <v>0</v>
          </cell>
        </row>
        <row r="1965">
          <cell r="A1965" t="str">
            <v>CERTIFICACIONRETIE</v>
          </cell>
          <cell r="B1965" t="str">
            <v>Mano de obra</v>
          </cell>
          <cell r="C1965">
            <v>0</v>
          </cell>
          <cell r="D1965" t="str">
            <v>CERTIFICACION RETIE</v>
          </cell>
          <cell r="E1965">
            <v>0</v>
          </cell>
          <cell r="F1965" t="str">
            <v>UND</v>
          </cell>
          <cell r="G1965">
            <v>3123750</v>
          </cell>
          <cell r="H1965">
            <v>1</v>
          </cell>
          <cell r="I1965">
            <v>3123750</v>
          </cell>
          <cell r="J1965">
            <v>0</v>
          </cell>
        </row>
        <row r="1966">
          <cell r="A1966" t="str">
            <v>INGELECTRICISTA</v>
          </cell>
          <cell r="B1966" t="str">
            <v>Mano de obra</v>
          </cell>
          <cell r="C1966">
            <v>0</v>
          </cell>
          <cell r="D1966" t="str">
            <v>INGENIERO ELECTRICISTA</v>
          </cell>
          <cell r="E1966">
            <v>0</v>
          </cell>
          <cell r="F1966" t="str">
            <v>DIA</v>
          </cell>
          <cell r="G1966">
            <v>100000</v>
          </cell>
          <cell r="H1966">
            <v>15</v>
          </cell>
          <cell r="I1966">
            <v>1500000</v>
          </cell>
          <cell r="J1966">
            <v>0</v>
          </cell>
        </row>
        <row r="1967">
          <cell r="A1967">
            <v>0</v>
          </cell>
          <cell r="B1967">
            <v>0</v>
          </cell>
          <cell r="C1967">
            <v>0</v>
          </cell>
          <cell r="D1967">
            <v>0</v>
          </cell>
          <cell r="E1967">
            <v>0</v>
          </cell>
          <cell r="F1967">
            <v>0</v>
          </cell>
          <cell r="G1967">
            <v>0</v>
          </cell>
          <cell r="H1967">
            <v>0</v>
          </cell>
          <cell r="I1967">
            <v>0</v>
          </cell>
          <cell r="J1967">
            <v>0</v>
          </cell>
        </row>
        <row r="1968">
          <cell r="A1968">
            <v>0</v>
          </cell>
          <cell r="B1968">
            <v>0</v>
          </cell>
          <cell r="C1968">
            <v>0</v>
          </cell>
          <cell r="D1968">
            <v>0</v>
          </cell>
          <cell r="E1968">
            <v>0</v>
          </cell>
          <cell r="F1968">
            <v>0</v>
          </cell>
          <cell r="G1968">
            <v>0</v>
          </cell>
          <cell r="H1968">
            <v>0</v>
          </cell>
          <cell r="I1968">
            <v>0</v>
          </cell>
          <cell r="J1968">
            <v>0</v>
          </cell>
        </row>
        <row r="1969">
          <cell r="A1969">
            <v>0</v>
          </cell>
          <cell r="B1969">
            <v>0</v>
          </cell>
          <cell r="C1969">
            <v>0</v>
          </cell>
          <cell r="D1969" t="str">
            <v>SUBTOTAL</v>
          </cell>
          <cell r="E1969">
            <v>0</v>
          </cell>
          <cell r="F1969">
            <v>0</v>
          </cell>
          <cell r="G1969">
            <v>0</v>
          </cell>
          <cell r="H1969">
            <v>0</v>
          </cell>
          <cell r="I1969">
            <v>0</v>
          </cell>
          <cell r="J1969">
            <v>4623750</v>
          </cell>
        </row>
        <row r="1970">
          <cell r="A1970">
            <v>0</v>
          </cell>
          <cell r="B1970">
            <v>0</v>
          </cell>
          <cell r="C1970">
            <v>0</v>
          </cell>
          <cell r="D1970" t="str">
            <v>TRANSPORTE</v>
          </cell>
          <cell r="E1970">
            <v>0</v>
          </cell>
          <cell r="F1970">
            <v>0</v>
          </cell>
          <cell r="G1970">
            <v>0</v>
          </cell>
          <cell r="H1970">
            <v>0</v>
          </cell>
          <cell r="I1970">
            <v>0</v>
          </cell>
          <cell r="J1970">
            <v>0</v>
          </cell>
        </row>
        <row r="1971">
          <cell r="A1971">
            <v>0</v>
          </cell>
          <cell r="B1971">
            <v>0</v>
          </cell>
          <cell r="C1971">
            <v>0</v>
          </cell>
          <cell r="D1971" t="str">
            <v>DESCRIPCION</v>
          </cell>
          <cell r="E1971">
            <v>0</v>
          </cell>
          <cell r="F1971" t="str">
            <v>UND</v>
          </cell>
          <cell r="G1971" t="str">
            <v>Vr. Unitario</v>
          </cell>
          <cell r="H1971" t="str">
            <v>Redndim.</v>
          </cell>
          <cell r="I1971" t="str">
            <v>Vr Total</v>
          </cell>
          <cell r="J1971">
            <v>0</v>
          </cell>
        </row>
        <row r="1972">
          <cell r="A1972">
            <v>0</v>
          </cell>
          <cell r="B1972">
            <v>0</v>
          </cell>
          <cell r="C1972">
            <v>0</v>
          </cell>
          <cell r="D1972">
            <v>0</v>
          </cell>
          <cell r="E1972">
            <v>0</v>
          </cell>
          <cell r="F1972">
            <v>0</v>
          </cell>
          <cell r="G1972">
            <v>0</v>
          </cell>
          <cell r="H1972">
            <v>0</v>
          </cell>
          <cell r="I1972">
            <v>0</v>
          </cell>
          <cell r="J1972">
            <v>0</v>
          </cell>
        </row>
        <row r="1973">
          <cell r="A1973">
            <v>0</v>
          </cell>
          <cell r="B1973">
            <v>0</v>
          </cell>
          <cell r="C1973">
            <v>0</v>
          </cell>
          <cell r="D1973">
            <v>0</v>
          </cell>
          <cell r="E1973">
            <v>0</v>
          </cell>
          <cell r="F1973">
            <v>0</v>
          </cell>
          <cell r="G1973">
            <v>0</v>
          </cell>
          <cell r="H1973">
            <v>0</v>
          </cell>
          <cell r="I1973">
            <v>0</v>
          </cell>
          <cell r="J1973">
            <v>0</v>
          </cell>
        </row>
        <row r="1974">
          <cell r="A1974">
            <v>0</v>
          </cell>
          <cell r="B1974">
            <v>0</v>
          </cell>
          <cell r="C1974">
            <v>0</v>
          </cell>
          <cell r="D1974">
            <v>0</v>
          </cell>
          <cell r="E1974">
            <v>0</v>
          </cell>
          <cell r="F1974">
            <v>0</v>
          </cell>
          <cell r="G1974">
            <v>0</v>
          </cell>
          <cell r="H1974">
            <v>0</v>
          </cell>
          <cell r="I1974">
            <v>0</v>
          </cell>
          <cell r="J1974">
            <v>0</v>
          </cell>
        </row>
        <row r="1975">
          <cell r="A1975">
            <v>0</v>
          </cell>
          <cell r="B1975">
            <v>0</v>
          </cell>
          <cell r="C1975">
            <v>0</v>
          </cell>
          <cell r="D1975">
            <v>0</v>
          </cell>
          <cell r="E1975">
            <v>0</v>
          </cell>
          <cell r="F1975">
            <v>0</v>
          </cell>
          <cell r="G1975">
            <v>0</v>
          </cell>
          <cell r="H1975">
            <v>0</v>
          </cell>
          <cell r="I1975">
            <v>0</v>
          </cell>
          <cell r="J1975">
            <v>0</v>
          </cell>
        </row>
        <row r="1976">
          <cell r="A1976">
            <v>0</v>
          </cell>
          <cell r="B1976">
            <v>0</v>
          </cell>
          <cell r="C1976">
            <v>0</v>
          </cell>
          <cell r="D1976" t="str">
            <v>SUBTOTAL</v>
          </cell>
          <cell r="E1976">
            <v>0</v>
          </cell>
          <cell r="F1976">
            <v>0</v>
          </cell>
          <cell r="G1976">
            <v>0</v>
          </cell>
          <cell r="H1976">
            <v>0</v>
          </cell>
          <cell r="I1976">
            <v>0</v>
          </cell>
          <cell r="J1976">
            <v>0</v>
          </cell>
        </row>
        <row r="1977">
          <cell r="A1977">
            <v>0</v>
          </cell>
          <cell r="B1977">
            <v>0</v>
          </cell>
          <cell r="C1977">
            <v>0</v>
          </cell>
          <cell r="D1977">
            <v>0</v>
          </cell>
          <cell r="E1977">
            <v>0</v>
          </cell>
          <cell r="F1977">
            <v>0</v>
          </cell>
          <cell r="G1977">
            <v>0</v>
          </cell>
          <cell r="H1977">
            <v>0</v>
          </cell>
          <cell r="I1977">
            <v>0</v>
          </cell>
          <cell r="J1977">
            <v>0</v>
          </cell>
        </row>
        <row r="1978">
          <cell r="A1978">
            <v>0</v>
          </cell>
          <cell r="B1978">
            <v>0</v>
          </cell>
          <cell r="C1978">
            <v>0</v>
          </cell>
          <cell r="D1978" t="str">
            <v>TOTAL COSTO UNITARIO</v>
          </cell>
          <cell r="E1978">
            <v>0</v>
          </cell>
          <cell r="F1978">
            <v>0</v>
          </cell>
          <cell r="G1978">
            <v>0</v>
          </cell>
          <cell r="H1978">
            <v>0</v>
          </cell>
          <cell r="I1978">
            <v>0</v>
          </cell>
          <cell r="J1978">
            <v>4623750</v>
          </cell>
        </row>
        <row r="1979">
          <cell r="A1979">
            <v>0</v>
          </cell>
          <cell r="B1979">
            <v>0</v>
          </cell>
          <cell r="C1979">
            <v>0</v>
          </cell>
          <cell r="D1979">
            <v>0</v>
          </cell>
          <cell r="E1979">
            <v>0</v>
          </cell>
          <cell r="F1979">
            <v>0</v>
          </cell>
          <cell r="H1979">
            <v>0</v>
          </cell>
          <cell r="I1979">
            <v>0</v>
          </cell>
        </row>
        <row r="1980">
          <cell r="A1980">
            <v>0</v>
          </cell>
          <cell r="B1980">
            <v>0</v>
          </cell>
          <cell r="C1980">
            <v>0</v>
          </cell>
          <cell r="D1980">
            <v>0</v>
          </cell>
          <cell r="E1980">
            <v>0</v>
          </cell>
          <cell r="F1980">
            <v>0</v>
          </cell>
          <cell r="G1980">
            <v>0</v>
          </cell>
          <cell r="H1980">
            <v>0</v>
          </cell>
          <cell r="I1980">
            <v>0</v>
          </cell>
        </row>
        <row r="1981">
          <cell r="A1981">
            <v>0</v>
          </cell>
          <cell r="B1981">
            <v>0</v>
          </cell>
          <cell r="C1981">
            <v>0</v>
          </cell>
          <cell r="D1981">
            <v>0</v>
          </cell>
          <cell r="E1981" t="str">
            <v>ADECUACION DE LAS INSTALACIONES DE LA INSTITUCION EDUCATIVA JESUS MARIA AGUIRRE CHARRY 
DEL MUNICIPIO DE AIPE, HUILA</v>
          </cell>
          <cell r="F1981">
            <v>0</v>
          </cell>
          <cell r="G1981">
            <v>0</v>
          </cell>
          <cell r="H1981">
            <v>0</v>
          </cell>
          <cell r="I1981">
            <v>0</v>
          </cell>
          <cell r="J1981">
            <v>0</v>
          </cell>
        </row>
        <row r="1982">
          <cell r="A1982">
            <v>0</v>
          </cell>
          <cell r="B1982">
            <v>0</v>
          </cell>
          <cell r="C1982">
            <v>0</v>
          </cell>
          <cell r="D1982">
            <v>0</v>
          </cell>
          <cell r="E1982" t="str">
            <v>ANÁLISIS DE PRECIOS UNITARIOS      A.P.U.</v>
          </cell>
          <cell r="F1982">
            <v>0</v>
          </cell>
          <cell r="G1982">
            <v>0</v>
          </cell>
          <cell r="H1982">
            <v>0</v>
          </cell>
          <cell r="I1982">
            <v>0</v>
          </cell>
          <cell r="J1982">
            <v>0</v>
          </cell>
        </row>
        <row r="1983">
          <cell r="A1983">
            <v>0</v>
          </cell>
          <cell r="B1983">
            <v>0</v>
          </cell>
          <cell r="C1983">
            <v>0</v>
          </cell>
          <cell r="D1983">
            <v>0</v>
          </cell>
          <cell r="E1983">
            <v>0</v>
          </cell>
          <cell r="F1983">
            <v>0</v>
          </cell>
          <cell r="G1983">
            <v>0</v>
          </cell>
          <cell r="H1983">
            <v>0</v>
          </cell>
          <cell r="I1983">
            <v>0</v>
          </cell>
          <cell r="J1983">
            <v>0</v>
          </cell>
        </row>
        <row r="1984">
          <cell r="A1984">
            <v>0</v>
          </cell>
          <cell r="B1984">
            <v>0</v>
          </cell>
          <cell r="C1984">
            <v>0</v>
          </cell>
          <cell r="D1984">
            <v>0</v>
          </cell>
          <cell r="E1984">
            <v>0</v>
          </cell>
          <cell r="F1984">
            <v>0</v>
          </cell>
          <cell r="G1984">
            <v>0</v>
          </cell>
          <cell r="H1984">
            <v>0</v>
          </cell>
          <cell r="I1984">
            <v>0</v>
          </cell>
          <cell r="J1984">
            <v>0</v>
          </cell>
        </row>
        <row r="1985">
          <cell r="A1985">
            <v>0</v>
          </cell>
          <cell r="B1985">
            <v>0</v>
          </cell>
          <cell r="C1985">
            <v>0</v>
          </cell>
          <cell r="D1985" t="str">
            <v>CAPITULO</v>
          </cell>
          <cell r="E1985" t="str">
            <v>ITEM</v>
          </cell>
          <cell r="F1985" t="str">
            <v>DESCRIPCION</v>
          </cell>
          <cell r="G1985">
            <v>0</v>
          </cell>
          <cell r="H1985">
            <v>0</v>
          </cell>
          <cell r="I1985">
            <v>0</v>
          </cell>
          <cell r="J1985" t="str">
            <v>UNIDAD</v>
          </cell>
        </row>
        <row r="1986">
          <cell r="A1986" t="str">
            <v xml:space="preserve">CTO134       </v>
          </cell>
          <cell r="B1986" t="str">
            <v>Material</v>
          </cell>
          <cell r="C1986">
            <v>0</v>
          </cell>
          <cell r="D1986">
            <v>0</v>
          </cell>
          <cell r="E1986" t="str">
            <v>APOYO</v>
          </cell>
          <cell r="F1986" t="str">
            <v>CONCRETO 1:3:4 (2500 PSI 17.5MPA)</v>
          </cell>
          <cell r="G1986">
            <v>0</v>
          </cell>
          <cell r="H1986">
            <v>0</v>
          </cell>
          <cell r="I1986">
            <v>0</v>
          </cell>
          <cell r="J1986" t="str">
            <v>M3</v>
          </cell>
        </row>
        <row r="1987">
          <cell r="A1987">
            <v>0</v>
          </cell>
          <cell r="B1987">
            <v>0</v>
          </cell>
          <cell r="C1987">
            <v>0</v>
          </cell>
          <cell r="D1987" t="str">
            <v>MAQUINARIA, HERRAMIENTA Y EQUIPO PUESTO EN OBRA</v>
          </cell>
          <cell r="E1987">
            <v>0</v>
          </cell>
          <cell r="F1987">
            <v>0</v>
          </cell>
          <cell r="G1987">
            <v>0</v>
          </cell>
          <cell r="H1987">
            <v>0</v>
          </cell>
          <cell r="I1987">
            <v>0</v>
          </cell>
          <cell r="J1987">
            <v>0</v>
          </cell>
        </row>
        <row r="1988">
          <cell r="A1988">
            <v>0</v>
          </cell>
          <cell r="B1988">
            <v>0</v>
          </cell>
          <cell r="C1988">
            <v>0</v>
          </cell>
          <cell r="D1988" t="str">
            <v>DESCRIPCION</v>
          </cell>
          <cell r="E1988">
            <v>0</v>
          </cell>
          <cell r="F1988" t="str">
            <v>UND</v>
          </cell>
          <cell r="G1988" t="str">
            <v>Vr. Unitario</v>
          </cell>
          <cell r="H1988" t="str">
            <v>Redndim.</v>
          </cell>
          <cell r="I1988" t="str">
            <v>Vr Total</v>
          </cell>
          <cell r="J1988">
            <v>0</v>
          </cell>
        </row>
        <row r="1989">
          <cell r="A1989" t="str">
            <v xml:space="preserve">HM           </v>
          </cell>
          <cell r="B1989" t="str">
            <v>Maquinaria</v>
          </cell>
          <cell r="C1989">
            <v>0</v>
          </cell>
          <cell r="D1989" t="str">
            <v>HERRAMIENTA MENOR</v>
          </cell>
          <cell r="E1989">
            <v>0</v>
          </cell>
          <cell r="F1989" t="str">
            <v>UND</v>
          </cell>
          <cell r="G1989">
            <v>1300</v>
          </cell>
          <cell r="H1989">
            <v>3.5</v>
          </cell>
          <cell r="I1989">
            <v>4550</v>
          </cell>
          <cell r="J1989">
            <v>0</v>
          </cell>
        </row>
        <row r="1990">
          <cell r="A1990" t="str">
            <v xml:space="preserve">MEZCLADORA   </v>
          </cell>
          <cell r="B1990" t="str">
            <v>Maquinaria</v>
          </cell>
          <cell r="C1990">
            <v>0</v>
          </cell>
          <cell r="D1990" t="str">
            <v>MEZCLADORA INCLUYE COMBUSTIBLE</v>
          </cell>
          <cell r="E1990">
            <v>0</v>
          </cell>
          <cell r="F1990" t="str">
            <v>DIA</v>
          </cell>
          <cell r="G1990">
            <v>60000</v>
          </cell>
          <cell r="H1990">
            <v>0.1</v>
          </cell>
          <cell r="I1990">
            <v>6000</v>
          </cell>
          <cell r="J1990">
            <v>0</v>
          </cell>
        </row>
        <row r="1991">
          <cell r="A1991">
            <v>0</v>
          </cell>
          <cell r="B1991">
            <v>0</v>
          </cell>
          <cell r="C1991">
            <v>0</v>
          </cell>
          <cell r="D1991">
            <v>0</v>
          </cell>
          <cell r="E1991">
            <v>0</v>
          </cell>
          <cell r="F1991">
            <v>0</v>
          </cell>
          <cell r="G1991">
            <v>0</v>
          </cell>
          <cell r="H1991">
            <v>0</v>
          </cell>
          <cell r="I1991">
            <v>0</v>
          </cell>
          <cell r="J1991">
            <v>0</v>
          </cell>
        </row>
        <row r="1992">
          <cell r="A1992">
            <v>0</v>
          </cell>
          <cell r="B1992">
            <v>0</v>
          </cell>
          <cell r="C1992">
            <v>0</v>
          </cell>
          <cell r="D1992">
            <v>0</v>
          </cell>
          <cell r="E1992">
            <v>0</v>
          </cell>
          <cell r="F1992">
            <v>0</v>
          </cell>
          <cell r="G1992">
            <v>0</v>
          </cell>
          <cell r="H1992">
            <v>0</v>
          </cell>
          <cell r="I1992">
            <v>0</v>
          </cell>
          <cell r="J1992">
            <v>0</v>
          </cell>
        </row>
        <row r="1993">
          <cell r="A1993">
            <v>0</v>
          </cell>
          <cell r="B1993">
            <v>0</v>
          </cell>
          <cell r="C1993">
            <v>0</v>
          </cell>
          <cell r="D1993" t="str">
            <v>SUBTOTAL</v>
          </cell>
          <cell r="E1993">
            <v>0</v>
          </cell>
          <cell r="F1993">
            <v>0</v>
          </cell>
          <cell r="G1993">
            <v>0</v>
          </cell>
          <cell r="H1993">
            <v>0</v>
          </cell>
          <cell r="I1993">
            <v>0</v>
          </cell>
          <cell r="J1993">
            <v>10550</v>
          </cell>
        </row>
        <row r="1994">
          <cell r="A1994">
            <v>0</v>
          </cell>
          <cell r="B1994">
            <v>0</v>
          </cell>
          <cell r="C1994">
            <v>0</v>
          </cell>
          <cell r="D1994" t="str">
            <v>MATERIALES</v>
          </cell>
          <cell r="E1994">
            <v>0</v>
          </cell>
          <cell r="F1994">
            <v>0</v>
          </cell>
          <cell r="G1994">
            <v>0</v>
          </cell>
          <cell r="H1994">
            <v>0</v>
          </cell>
          <cell r="I1994">
            <v>0</v>
          </cell>
          <cell r="J1994">
            <v>0</v>
          </cell>
        </row>
        <row r="1995">
          <cell r="A1995">
            <v>0</v>
          </cell>
          <cell r="B1995">
            <v>0</v>
          </cell>
          <cell r="C1995">
            <v>0</v>
          </cell>
          <cell r="D1995" t="str">
            <v>DESCRIPCION</v>
          </cell>
          <cell r="E1995">
            <v>0</v>
          </cell>
          <cell r="F1995" t="str">
            <v>UND</v>
          </cell>
          <cell r="G1995" t="str">
            <v>Vr. Unitario</v>
          </cell>
          <cell r="H1995" t="str">
            <v>Redndim.</v>
          </cell>
          <cell r="I1995" t="str">
            <v>Vr Total</v>
          </cell>
          <cell r="J1995">
            <v>0</v>
          </cell>
        </row>
        <row r="1996">
          <cell r="A1996" t="str">
            <v xml:space="preserve">CTOGRIS      </v>
          </cell>
          <cell r="B1996" t="str">
            <v>Material</v>
          </cell>
          <cell r="C1996">
            <v>0</v>
          </cell>
          <cell r="D1996" t="str">
            <v>CEMENTO PORTLAND TIPO 1 (SIN TRANSPORTE)</v>
          </cell>
          <cell r="E1996">
            <v>0</v>
          </cell>
          <cell r="F1996" t="str">
            <v>KG</v>
          </cell>
          <cell r="G1996">
            <v>480</v>
          </cell>
          <cell r="H1996">
            <v>265</v>
          </cell>
          <cell r="I1996">
            <v>127200</v>
          </cell>
          <cell r="J1996">
            <v>0</v>
          </cell>
        </row>
        <row r="1997">
          <cell r="A1997" t="str">
            <v xml:space="preserve">ARENA        </v>
          </cell>
          <cell r="B1997" t="str">
            <v>Material</v>
          </cell>
          <cell r="C1997">
            <v>0</v>
          </cell>
          <cell r="D1997" t="str">
            <v>ARENA GRUESA (SIN TRANSPORTE)</v>
          </cell>
          <cell r="E1997">
            <v>0</v>
          </cell>
          <cell r="F1997" t="str">
            <v>M3</v>
          </cell>
          <cell r="G1997">
            <v>50000</v>
          </cell>
          <cell r="H1997">
            <v>0.63</v>
          </cell>
          <cell r="I1997">
            <v>31500</v>
          </cell>
          <cell r="J1997">
            <v>0</v>
          </cell>
        </row>
        <row r="1998">
          <cell r="A1998" t="str">
            <v xml:space="preserve">AGUA         </v>
          </cell>
          <cell r="B1998" t="str">
            <v>Material</v>
          </cell>
          <cell r="C1998">
            <v>0</v>
          </cell>
          <cell r="D1998" t="str">
            <v>AGUA</v>
          </cell>
          <cell r="E1998">
            <v>0</v>
          </cell>
          <cell r="F1998" t="str">
            <v>LT</v>
          </cell>
          <cell r="G1998">
            <v>12</v>
          </cell>
          <cell r="H1998">
            <v>150</v>
          </cell>
          <cell r="I1998">
            <v>1800</v>
          </cell>
          <cell r="J1998">
            <v>0</v>
          </cell>
        </row>
        <row r="1999">
          <cell r="A1999" t="str">
            <v xml:space="preserve">TRITURADO    </v>
          </cell>
          <cell r="B1999" t="str">
            <v>Material</v>
          </cell>
          <cell r="C1999">
            <v>0</v>
          </cell>
          <cell r="D1999" t="str">
            <v>TRITURADO 3/4"</v>
          </cell>
          <cell r="E1999">
            <v>0</v>
          </cell>
          <cell r="F1999" t="str">
            <v>M3</v>
          </cell>
          <cell r="G1999">
            <v>65450</v>
          </cell>
          <cell r="H1999">
            <v>0.84</v>
          </cell>
          <cell r="I1999">
            <v>54978</v>
          </cell>
          <cell r="J1999">
            <v>0</v>
          </cell>
        </row>
        <row r="2000">
          <cell r="A2000">
            <v>0</v>
          </cell>
          <cell r="B2000">
            <v>0</v>
          </cell>
          <cell r="C2000">
            <v>0</v>
          </cell>
          <cell r="D2000" t="str">
            <v>SUBTOTAL</v>
          </cell>
          <cell r="E2000">
            <v>0</v>
          </cell>
          <cell r="F2000">
            <v>0</v>
          </cell>
          <cell r="G2000">
            <v>0</v>
          </cell>
          <cell r="H2000">
            <v>0</v>
          </cell>
          <cell r="I2000">
            <v>0</v>
          </cell>
          <cell r="J2000">
            <v>215478</v>
          </cell>
        </row>
        <row r="2001">
          <cell r="A2001">
            <v>0</v>
          </cell>
          <cell r="B2001">
            <v>0</v>
          </cell>
          <cell r="C2001">
            <v>0</v>
          </cell>
          <cell r="D2001" t="str">
            <v>MANO DE OBRA</v>
          </cell>
          <cell r="E2001">
            <v>0</v>
          </cell>
          <cell r="F2001">
            <v>0</v>
          </cell>
          <cell r="G2001">
            <v>0</v>
          </cell>
          <cell r="H2001">
            <v>0</v>
          </cell>
          <cell r="I2001">
            <v>0</v>
          </cell>
          <cell r="J2001">
            <v>0</v>
          </cell>
        </row>
        <row r="2002">
          <cell r="A2002">
            <v>0</v>
          </cell>
          <cell r="B2002">
            <v>0</v>
          </cell>
          <cell r="C2002">
            <v>0</v>
          </cell>
          <cell r="D2002" t="str">
            <v>DESCRIPCION</v>
          </cell>
          <cell r="E2002">
            <v>0</v>
          </cell>
          <cell r="F2002" t="str">
            <v>UND</v>
          </cell>
          <cell r="G2002" t="str">
            <v>Vr. Unitario</v>
          </cell>
          <cell r="H2002" t="str">
            <v>Redndim.</v>
          </cell>
          <cell r="I2002" t="str">
            <v>Vr Total</v>
          </cell>
          <cell r="J2002">
            <v>0</v>
          </cell>
        </row>
        <row r="2003">
          <cell r="A2003" t="str">
            <v xml:space="preserve">1OF5AY       </v>
          </cell>
          <cell r="B2003" t="str">
            <v>Material</v>
          </cell>
          <cell r="C2003">
            <v>0</v>
          </cell>
          <cell r="D2003" t="str">
            <v>MANO DE OBRA ALBAÑILERIA (5 AYUDANTES - 1 OFICIAL)</v>
          </cell>
          <cell r="E2003">
            <v>0</v>
          </cell>
          <cell r="F2003" t="str">
            <v>HR</v>
          </cell>
          <cell r="G2003">
            <v>41040</v>
          </cell>
          <cell r="H2003">
            <v>1</v>
          </cell>
          <cell r="I2003">
            <v>41040</v>
          </cell>
          <cell r="J2003">
            <v>0</v>
          </cell>
        </row>
        <row r="2004">
          <cell r="A2004">
            <v>0</v>
          </cell>
          <cell r="B2004">
            <v>0</v>
          </cell>
          <cell r="C2004">
            <v>0</v>
          </cell>
          <cell r="D2004">
            <v>0</v>
          </cell>
          <cell r="E2004">
            <v>0</v>
          </cell>
          <cell r="F2004">
            <v>0</v>
          </cell>
          <cell r="G2004">
            <v>0</v>
          </cell>
          <cell r="H2004">
            <v>0</v>
          </cell>
          <cell r="I2004">
            <v>0</v>
          </cell>
          <cell r="J2004">
            <v>0</v>
          </cell>
        </row>
        <row r="2005">
          <cell r="A2005">
            <v>0</v>
          </cell>
          <cell r="B2005">
            <v>0</v>
          </cell>
          <cell r="C2005">
            <v>0</v>
          </cell>
          <cell r="D2005">
            <v>0</v>
          </cell>
          <cell r="E2005">
            <v>0</v>
          </cell>
          <cell r="F2005">
            <v>0</v>
          </cell>
          <cell r="G2005">
            <v>0</v>
          </cell>
          <cell r="H2005">
            <v>0</v>
          </cell>
          <cell r="I2005">
            <v>0</v>
          </cell>
          <cell r="J2005">
            <v>0</v>
          </cell>
        </row>
        <row r="2006">
          <cell r="A2006">
            <v>0</v>
          </cell>
          <cell r="B2006">
            <v>0</v>
          </cell>
          <cell r="C2006">
            <v>0</v>
          </cell>
          <cell r="D2006">
            <v>0</v>
          </cell>
          <cell r="E2006">
            <v>0</v>
          </cell>
          <cell r="F2006">
            <v>0</v>
          </cell>
          <cell r="G2006">
            <v>0</v>
          </cell>
          <cell r="H2006">
            <v>0</v>
          </cell>
          <cell r="I2006">
            <v>0</v>
          </cell>
          <cell r="J2006">
            <v>0</v>
          </cell>
        </row>
        <row r="2007">
          <cell r="A2007">
            <v>0</v>
          </cell>
          <cell r="B2007">
            <v>0</v>
          </cell>
          <cell r="C2007">
            <v>0</v>
          </cell>
          <cell r="D2007" t="str">
            <v>SUBTOTAL</v>
          </cell>
          <cell r="E2007">
            <v>0</v>
          </cell>
          <cell r="F2007">
            <v>0</v>
          </cell>
          <cell r="G2007">
            <v>0</v>
          </cell>
          <cell r="H2007">
            <v>0</v>
          </cell>
          <cell r="I2007">
            <v>0</v>
          </cell>
          <cell r="J2007">
            <v>41040</v>
          </cell>
        </row>
        <row r="2008">
          <cell r="A2008">
            <v>0</v>
          </cell>
          <cell r="B2008">
            <v>0</v>
          </cell>
          <cell r="C2008">
            <v>0</v>
          </cell>
          <cell r="D2008" t="str">
            <v>TRANSPORTE</v>
          </cell>
          <cell r="E2008">
            <v>0</v>
          </cell>
          <cell r="F2008">
            <v>0</v>
          </cell>
          <cell r="G2008">
            <v>0</v>
          </cell>
          <cell r="H2008">
            <v>0</v>
          </cell>
          <cell r="I2008">
            <v>0</v>
          </cell>
          <cell r="J2008">
            <v>0</v>
          </cell>
        </row>
        <row r="2009">
          <cell r="A2009">
            <v>0</v>
          </cell>
          <cell r="B2009">
            <v>0</v>
          </cell>
          <cell r="C2009">
            <v>0</v>
          </cell>
          <cell r="D2009" t="str">
            <v>DESCRIPCION</v>
          </cell>
          <cell r="E2009">
            <v>0</v>
          </cell>
          <cell r="F2009" t="str">
            <v>UND</v>
          </cell>
          <cell r="G2009" t="str">
            <v>Vr. Unitario</v>
          </cell>
          <cell r="H2009" t="str">
            <v>Redndim.</v>
          </cell>
          <cell r="I2009" t="str">
            <v>Vr Total</v>
          </cell>
          <cell r="J2009">
            <v>0</v>
          </cell>
        </row>
        <row r="2010">
          <cell r="A2010" t="str">
            <v xml:space="preserve">TAGREGADOS   </v>
          </cell>
          <cell r="B2010" t="str">
            <v>Otros</v>
          </cell>
          <cell r="C2010">
            <v>0</v>
          </cell>
          <cell r="D2010" t="str">
            <v>TRANSPORTE AGREGADOS DE CONCRETO</v>
          </cell>
          <cell r="E2010">
            <v>0</v>
          </cell>
          <cell r="F2010" t="str">
            <v>M3</v>
          </cell>
          <cell r="G2010">
            <v>65000</v>
          </cell>
          <cell r="H2010">
            <v>1.47</v>
          </cell>
          <cell r="I2010">
            <v>95550</v>
          </cell>
          <cell r="J2010">
            <v>0</v>
          </cell>
        </row>
        <row r="2011">
          <cell r="A2011" t="str">
            <v xml:space="preserve">TCTO         </v>
          </cell>
          <cell r="B2011" t="str">
            <v>Otros</v>
          </cell>
          <cell r="C2011">
            <v>0</v>
          </cell>
          <cell r="D2011" t="str">
            <v>TRANSPORTE DE CEMENTO</v>
          </cell>
          <cell r="E2011">
            <v>0</v>
          </cell>
          <cell r="F2011" t="str">
            <v>KG</v>
          </cell>
          <cell r="G2011">
            <v>50</v>
          </cell>
          <cell r="H2011">
            <v>265</v>
          </cell>
          <cell r="I2011">
            <v>13250</v>
          </cell>
          <cell r="J2011">
            <v>0</v>
          </cell>
        </row>
        <row r="2012">
          <cell r="A2012">
            <v>0</v>
          </cell>
          <cell r="B2012">
            <v>0</v>
          </cell>
          <cell r="C2012">
            <v>0</v>
          </cell>
          <cell r="D2012">
            <v>0</v>
          </cell>
          <cell r="E2012">
            <v>0</v>
          </cell>
          <cell r="F2012">
            <v>0</v>
          </cell>
          <cell r="G2012">
            <v>0</v>
          </cell>
          <cell r="H2012">
            <v>0</v>
          </cell>
          <cell r="I2012">
            <v>0</v>
          </cell>
          <cell r="J2012">
            <v>0</v>
          </cell>
        </row>
        <row r="2013">
          <cell r="A2013">
            <v>0</v>
          </cell>
          <cell r="B2013">
            <v>0</v>
          </cell>
          <cell r="C2013">
            <v>0</v>
          </cell>
          <cell r="D2013">
            <v>0</v>
          </cell>
          <cell r="E2013">
            <v>0</v>
          </cell>
          <cell r="F2013">
            <v>0</v>
          </cell>
          <cell r="G2013">
            <v>0</v>
          </cell>
          <cell r="H2013">
            <v>0</v>
          </cell>
          <cell r="I2013">
            <v>0</v>
          </cell>
          <cell r="J2013">
            <v>0</v>
          </cell>
        </row>
        <row r="2014">
          <cell r="A2014">
            <v>0</v>
          </cell>
          <cell r="B2014">
            <v>0</v>
          </cell>
          <cell r="C2014">
            <v>0</v>
          </cell>
          <cell r="D2014" t="str">
            <v>SUBTOTAL</v>
          </cell>
          <cell r="E2014">
            <v>0</v>
          </cell>
          <cell r="F2014">
            <v>0</v>
          </cell>
          <cell r="G2014">
            <v>0</v>
          </cell>
          <cell r="H2014">
            <v>0</v>
          </cell>
          <cell r="I2014">
            <v>0</v>
          </cell>
          <cell r="J2014">
            <v>108800</v>
          </cell>
        </row>
        <row r="2015">
          <cell r="A2015">
            <v>0</v>
          </cell>
          <cell r="B2015">
            <v>0</v>
          </cell>
          <cell r="C2015">
            <v>0</v>
          </cell>
          <cell r="D2015">
            <v>0</v>
          </cell>
          <cell r="E2015">
            <v>0</v>
          </cell>
          <cell r="F2015">
            <v>0</v>
          </cell>
          <cell r="G2015">
            <v>0</v>
          </cell>
          <cell r="H2015">
            <v>0</v>
          </cell>
          <cell r="I2015">
            <v>0</v>
          </cell>
          <cell r="J2015">
            <v>0</v>
          </cell>
        </row>
        <row r="2016">
          <cell r="A2016">
            <v>0</v>
          </cell>
          <cell r="B2016">
            <v>0</v>
          </cell>
          <cell r="C2016">
            <v>0</v>
          </cell>
          <cell r="D2016" t="str">
            <v>TOTAL COSTO UNITARIO</v>
          </cell>
          <cell r="E2016">
            <v>0</v>
          </cell>
          <cell r="F2016">
            <v>0</v>
          </cell>
          <cell r="G2016">
            <v>0</v>
          </cell>
          <cell r="H2016">
            <v>0</v>
          </cell>
          <cell r="I2016">
            <v>0</v>
          </cell>
          <cell r="J2016">
            <v>375868</v>
          </cell>
        </row>
        <row r="2017">
          <cell r="A2017">
            <v>0</v>
          </cell>
          <cell r="B2017">
            <v>0</v>
          </cell>
          <cell r="C2017">
            <v>0</v>
          </cell>
          <cell r="D2017">
            <v>0</v>
          </cell>
          <cell r="E2017">
            <v>0</v>
          </cell>
          <cell r="F2017">
            <v>0</v>
          </cell>
          <cell r="H2017">
            <v>0</v>
          </cell>
          <cell r="I2017">
            <v>0</v>
          </cell>
        </row>
        <row r="2019">
          <cell r="A2019">
            <v>0</v>
          </cell>
          <cell r="B2019">
            <v>0</v>
          </cell>
          <cell r="C2019">
            <v>0</v>
          </cell>
          <cell r="D2019">
            <v>0</v>
          </cell>
          <cell r="E2019" t="str">
            <v>ADECUACION DE LAS INSTALACIONES DE LA INSTITUCION EDUCATIVA JESUS MARIA AGUIRRE CHARRY 
DEL MUNICIPIO DE AIPE, HUILA</v>
          </cell>
          <cell r="F2019">
            <v>0</v>
          </cell>
          <cell r="G2019">
            <v>0</v>
          </cell>
          <cell r="H2019">
            <v>0</v>
          </cell>
          <cell r="I2019">
            <v>0</v>
          </cell>
          <cell r="J2019">
            <v>0</v>
          </cell>
        </row>
        <row r="2020">
          <cell r="A2020">
            <v>0</v>
          </cell>
          <cell r="B2020">
            <v>0</v>
          </cell>
          <cell r="C2020">
            <v>0</v>
          </cell>
          <cell r="D2020">
            <v>0</v>
          </cell>
          <cell r="E2020" t="str">
            <v>ANÁLISIS DE PRECIOS UNITARIOS      A.P.U.</v>
          </cell>
          <cell r="F2020">
            <v>0</v>
          </cell>
          <cell r="G2020">
            <v>0</v>
          </cell>
          <cell r="H2020">
            <v>0</v>
          </cell>
          <cell r="I2020">
            <v>0</v>
          </cell>
          <cell r="J2020">
            <v>0</v>
          </cell>
        </row>
        <row r="2021">
          <cell r="A2021">
            <v>0</v>
          </cell>
          <cell r="B2021">
            <v>0</v>
          </cell>
          <cell r="C2021">
            <v>0</v>
          </cell>
          <cell r="D2021">
            <v>0</v>
          </cell>
          <cell r="E2021">
            <v>0</v>
          </cell>
          <cell r="F2021">
            <v>0</v>
          </cell>
          <cell r="G2021">
            <v>0</v>
          </cell>
          <cell r="H2021">
            <v>0</v>
          </cell>
          <cell r="I2021">
            <v>0</v>
          </cell>
          <cell r="J2021">
            <v>0</v>
          </cell>
        </row>
        <row r="2022">
          <cell r="A2022">
            <v>0</v>
          </cell>
          <cell r="B2022">
            <v>0</v>
          </cell>
          <cell r="C2022">
            <v>0</v>
          </cell>
          <cell r="D2022">
            <v>0</v>
          </cell>
          <cell r="E2022">
            <v>0</v>
          </cell>
          <cell r="F2022">
            <v>0</v>
          </cell>
          <cell r="G2022">
            <v>0</v>
          </cell>
          <cell r="H2022">
            <v>0</v>
          </cell>
          <cell r="I2022">
            <v>0</v>
          </cell>
          <cell r="J2022">
            <v>0</v>
          </cell>
        </row>
        <row r="2023">
          <cell r="A2023">
            <v>0</v>
          </cell>
          <cell r="B2023">
            <v>0</v>
          </cell>
          <cell r="C2023">
            <v>0</v>
          </cell>
          <cell r="D2023" t="str">
            <v>CAPITULO</v>
          </cell>
          <cell r="E2023" t="str">
            <v>ITEM</v>
          </cell>
          <cell r="F2023" t="str">
            <v>DESCRIPCION</v>
          </cell>
          <cell r="G2023">
            <v>0</v>
          </cell>
          <cell r="H2023">
            <v>0</v>
          </cell>
          <cell r="I2023">
            <v>0</v>
          </cell>
          <cell r="J2023" t="str">
            <v>UNIDAD</v>
          </cell>
        </row>
        <row r="2024">
          <cell r="A2024" t="str">
            <v xml:space="preserve">CTO123       </v>
          </cell>
          <cell r="B2024" t="str">
            <v>Material</v>
          </cell>
          <cell r="C2024">
            <v>0</v>
          </cell>
          <cell r="D2024">
            <v>0</v>
          </cell>
          <cell r="E2024" t="str">
            <v>APOYO</v>
          </cell>
          <cell r="F2024" t="str">
            <v>MEZCLA EN CONCRETO 1:2:3 (3300 PSI - 22,7 MPA)</v>
          </cell>
          <cell r="G2024">
            <v>0</v>
          </cell>
          <cell r="H2024">
            <v>0</v>
          </cell>
          <cell r="I2024">
            <v>0</v>
          </cell>
          <cell r="J2024" t="str">
            <v>M3</v>
          </cell>
        </row>
        <row r="2025">
          <cell r="A2025">
            <v>0</v>
          </cell>
          <cell r="B2025">
            <v>0</v>
          </cell>
          <cell r="C2025">
            <v>0</v>
          </cell>
          <cell r="D2025" t="str">
            <v>MAQUINARIA, HERRAMIENTA Y EQUIPO PUESTO EN OBRA</v>
          </cell>
          <cell r="E2025">
            <v>0</v>
          </cell>
          <cell r="F2025">
            <v>0</v>
          </cell>
          <cell r="G2025">
            <v>0</v>
          </cell>
          <cell r="H2025">
            <v>0</v>
          </cell>
          <cell r="I2025">
            <v>0</v>
          </cell>
          <cell r="J2025">
            <v>0</v>
          </cell>
        </row>
        <row r="2026">
          <cell r="A2026">
            <v>0</v>
          </cell>
          <cell r="B2026">
            <v>0</v>
          </cell>
          <cell r="C2026">
            <v>0</v>
          </cell>
          <cell r="D2026" t="str">
            <v>DESCRIPCION</v>
          </cell>
          <cell r="E2026">
            <v>0</v>
          </cell>
          <cell r="F2026" t="str">
            <v>UND</v>
          </cell>
          <cell r="G2026" t="str">
            <v>Vr. Unitario</v>
          </cell>
          <cell r="H2026" t="str">
            <v>Redndim.</v>
          </cell>
          <cell r="I2026" t="str">
            <v>Vr Total</v>
          </cell>
          <cell r="J2026">
            <v>0</v>
          </cell>
        </row>
        <row r="2027">
          <cell r="A2027" t="str">
            <v xml:space="preserve">HM           </v>
          </cell>
          <cell r="B2027" t="str">
            <v>Maquinaria</v>
          </cell>
          <cell r="C2027">
            <v>0</v>
          </cell>
          <cell r="D2027" t="str">
            <v>HERRAMIENTA MENOR</v>
          </cell>
          <cell r="E2027">
            <v>0</v>
          </cell>
          <cell r="F2027" t="str">
            <v>UND</v>
          </cell>
          <cell r="G2027">
            <v>1300</v>
          </cell>
          <cell r="H2027">
            <v>3.5</v>
          </cell>
          <cell r="I2027">
            <v>4550</v>
          </cell>
          <cell r="J2027">
            <v>0</v>
          </cell>
        </row>
        <row r="2028">
          <cell r="A2028" t="str">
            <v xml:space="preserve">MEZCLADORA   </v>
          </cell>
          <cell r="B2028" t="str">
            <v>Maquinaria</v>
          </cell>
          <cell r="C2028">
            <v>0</v>
          </cell>
          <cell r="D2028" t="str">
            <v>MEZCLADORA INCLUYE COMBUSTIBLE</v>
          </cell>
          <cell r="E2028">
            <v>0</v>
          </cell>
          <cell r="F2028" t="str">
            <v>DIA</v>
          </cell>
          <cell r="G2028">
            <v>60000</v>
          </cell>
          <cell r="H2028">
            <v>0.1</v>
          </cell>
          <cell r="I2028">
            <v>6000</v>
          </cell>
          <cell r="J2028">
            <v>0</v>
          </cell>
        </row>
        <row r="2029">
          <cell r="A2029">
            <v>0</v>
          </cell>
          <cell r="B2029">
            <v>0</v>
          </cell>
          <cell r="C2029">
            <v>0</v>
          </cell>
          <cell r="D2029">
            <v>0</v>
          </cell>
          <cell r="E2029">
            <v>0</v>
          </cell>
          <cell r="F2029">
            <v>0</v>
          </cell>
          <cell r="G2029">
            <v>0</v>
          </cell>
          <cell r="H2029">
            <v>0</v>
          </cell>
          <cell r="I2029">
            <v>0</v>
          </cell>
          <cell r="J2029">
            <v>0</v>
          </cell>
        </row>
        <row r="2030">
          <cell r="A2030">
            <v>0</v>
          </cell>
          <cell r="B2030">
            <v>0</v>
          </cell>
          <cell r="C2030">
            <v>0</v>
          </cell>
          <cell r="D2030">
            <v>0</v>
          </cell>
          <cell r="E2030">
            <v>0</v>
          </cell>
          <cell r="F2030">
            <v>0</v>
          </cell>
          <cell r="G2030">
            <v>0</v>
          </cell>
          <cell r="H2030">
            <v>0</v>
          </cell>
          <cell r="I2030">
            <v>0</v>
          </cell>
          <cell r="J2030">
            <v>0</v>
          </cell>
        </row>
        <row r="2031">
          <cell r="A2031">
            <v>0</v>
          </cell>
          <cell r="B2031">
            <v>0</v>
          </cell>
          <cell r="C2031">
            <v>0</v>
          </cell>
          <cell r="D2031" t="str">
            <v>SUBTOTAL</v>
          </cell>
          <cell r="E2031">
            <v>0</v>
          </cell>
          <cell r="F2031">
            <v>0</v>
          </cell>
          <cell r="G2031">
            <v>0</v>
          </cell>
          <cell r="H2031">
            <v>0</v>
          </cell>
          <cell r="I2031">
            <v>0</v>
          </cell>
          <cell r="J2031">
            <v>10550</v>
          </cell>
        </row>
        <row r="2032">
          <cell r="A2032">
            <v>0</v>
          </cell>
          <cell r="B2032">
            <v>0</v>
          </cell>
          <cell r="C2032">
            <v>0</v>
          </cell>
          <cell r="D2032" t="str">
            <v>MATERIALES</v>
          </cell>
          <cell r="E2032">
            <v>0</v>
          </cell>
          <cell r="F2032">
            <v>0</v>
          </cell>
          <cell r="G2032">
            <v>0</v>
          </cell>
          <cell r="H2032">
            <v>0</v>
          </cell>
          <cell r="I2032">
            <v>0</v>
          </cell>
          <cell r="J2032">
            <v>0</v>
          </cell>
        </row>
        <row r="2033">
          <cell r="A2033">
            <v>0</v>
          </cell>
          <cell r="B2033">
            <v>0</v>
          </cell>
          <cell r="C2033">
            <v>0</v>
          </cell>
          <cell r="D2033" t="str">
            <v>DESCRIPCION</v>
          </cell>
          <cell r="E2033">
            <v>0</v>
          </cell>
          <cell r="F2033" t="str">
            <v>UND</v>
          </cell>
          <cell r="G2033" t="str">
            <v>Vr. Unitario</v>
          </cell>
          <cell r="H2033" t="str">
            <v>Redndim.</v>
          </cell>
          <cell r="I2033" t="str">
            <v>Vr Total</v>
          </cell>
          <cell r="J2033">
            <v>0</v>
          </cell>
        </row>
        <row r="2034">
          <cell r="A2034" t="str">
            <v xml:space="preserve">ARENA        </v>
          </cell>
          <cell r="B2034" t="str">
            <v>Material</v>
          </cell>
          <cell r="C2034">
            <v>0</v>
          </cell>
          <cell r="D2034" t="str">
            <v>ARENA GRUESA (SIN TRANSPORTE)</v>
          </cell>
          <cell r="E2034">
            <v>0</v>
          </cell>
          <cell r="F2034" t="str">
            <v>M3</v>
          </cell>
          <cell r="G2034">
            <v>50000</v>
          </cell>
          <cell r="H2034">
            <v>0.56000000000000005</v>
          </cell>
          <cell r="I2034">
            <v>28000</v>
          </cell>
          <cell r="J2034">
            <v>0</v>
          </cell>
        </row>
        <row r="2035">
          <cell r="A2035" t="str">
            <v xml:space="preserve">CTOGRIS      </v>
          </cell>
          <cell r="B2035" t="str">
            <v>Material</v>
          </cell>
          <cell r="C2035">
            <v>0</v>
          </cell>
          <cell r="D2035" t="str">
            <v>CEMENTO PORTLAND TIPO 1 (SIN TRANSPORTE)</v>
          </cell>
          <cell r="E2035">
            <v>0</v>
          </cell>
          <cell r="F2035" t="str">
            <v>KG</v>
          </cell>
          <cell r="G2035">
            <v>480</v>
          </cell>
          <cell r="H2035">
            <v>350</v>
          </cell>
          <cell r="I2035">
            <v>168000</v>
          </cell>
          <cell r="J2035">
            <v>0</v>
          </cell>
        </row>
        <row r="2036">
          <cell r="A2036" t="str">
            <v xml:space="preserve">TRITURADO    </v>
          </cell>
          <cell r="B2036" t="str">
            <v>Material</v>
          </cell>
          <cell r="C2036">
            <v>0</v>
          </cell>
          <cell r="D2036" t="str">
            <v>TRITURADO 3/4"</v>
          </cell>
          <cell r="E2036">
            <v>0</v>
          </cell>
          <cell r="F2036" t="str">
            <v>M3</v>
          </cell>
          <cell r="G2036">
            <v>65450</v>
          </cell>
          <cell r="H2036">
            <v>0.84</v>
          </cell>
          <cell r="I2036">
            <v>54978</v>
          </cell>
          <cell r="J2036">
            <v>0</v>
          </cell>
        </row>
        <row r="2037">
          <cell r="A2037" t="str">
            <v xml:space="preserve">AGUA         </v>
          </cell>
          <cell r="B2037" t="str">
            <v>Material</v>
          </cell>
          <cell r="C2037">
            <v>0</v>
          </cell>
          <cell r="D2037" t="str">
            <v>AGUA</v>
          </cell>
          <cell r="E2037">
            <v>0</v>
          </cell>
          <cell r="F2037" t="str">
            <v>LT</v>
          </cell>
          <cell r="G2037">
            <v>12</v>
          </cell>
          <cell r="H2037">
            <v>170</v>
          </cell>
          <cell r="I2037">
            <v>2040</v>
          </cell>
          <cell r="J2037">
            <v>0</v>
          </cell>
        </row>
        <row r="2038">
          <cell r="A2038">
            <v>0</v>
          </cell>
          <cell r="B2038">
            <v>0</v>
          </cell>
          <cell r="C2038">
            <v>0</v>
          </cell>
          <cell r="D2038" t="str">
            <v>SUBTOTAL</v>
          </cell>
          <cell r="E2038">
            <v>0</v>
          </cell>
          <cell r="F2038">
            <v>0</v>
          </cell>
          <cell r="G2038">
            <v>0</v>
          </cell>
          <cell r="H2038">
            <v>0</v>
          </cell>
          <cell r="I2038">
            <v>0</v>
          </cell>
          <cell r="J2038">
            <v>253018</v>
          </cell>
        </row>
        <row r="2039">
          <cell r="A2039">
            <v>0</v>
          </cell>
          <cell r="B2039">
            <v>0</v>
          </cell>
          <cell r="C2039">
            <v>0</v>
          </cell>
          <cell r="D2039" t="str">
            <v>MANO DE OBRA</v>
          </cell>
          <cell r="E2039">
            <v>0</v>
          </cell>
          <cell r="F2039">
            <v>0</v>
          </cell>
          <cell r="G2039">
            <v>0</v>
          </cell>
          <cell r="H2039">
            <v>0</v>
          </cell>
          <cell r="I2039">
            <v>0</v>
          </cell>
          <cell r="J2039">
            <v>0</v>
          </cell>
        </row>
        <row r="2040">
          <cell r="A2040">
            <v>0</v>
          </cell>
          <cell r="B2040">
            <v>0</v>
          </cell>
          <cell r="C2040">
            <v>0</v>
          </cell>
          <cell r="D2040" t="str">
            <v>DESCRIPCION</v>
          </cell>
          <cell r="E2040">
            <v>0</v>
          </cell>
          <cell r="F2040" t="str">
            <v>UND</v>
          </cell>
          <cell r="G2040" t="str">
            <v>Vr. Unitario</v>
          </cell>
          <cell r="H2040" t="str">
            <v>Redndim.</v>
          </cell>
          <cell r="I2040" t="str">
            <v>Vr Total</v>
          </cell>
          <cell r="J2040">
            <v>0</v>
          </cell>
        </row>
        <row r="2041">
          <cell r="A2041" t="str">
            <v xml:space="preserve">1OF5AY       </v>
          </cell>
          <cell r="B2041" t="str">
            <v>Material</v>
          </cell>
          <cell r="C2041">
            <v>0</v>
          </cell>
          <cell r="D2041" t="str">
            <v>MANO DE OBRA ALBAÑILERIA (5 AYUDANTES - 1 OFICIAL)</v>
          </cell>
          <cell r="E2041">
            <v>0</v>
          </cell>
          <cell r="F2041" t="str">
            <v>HR</v>
          </cell>
          <cell r="G2041">
            <v>41040</v>
          </cell>
          <cell r="H2041">
            <v>1.2</v>
          </cell>
          <cell r="I2041">
            <v>49248</v>
          </cell>
          <cell r="J2041">
            <v>0</v>
          </cell>
        </row>
        <row r="2042">
          <cell r="A2042">
            <v>0</v>
          </cell>
          <cell r="B2042">
            <v>0</v>
          </cell>
          <cell r="C2042">
            <v>0</v>
          </cell>
          <cell r="D2042">
            <v>0</v>
          </cell>
          <cell r="E2042">
            <v>0</v>
          </cell>
          <cell r="F2042">
            <v>0</v>
          </cell>
          <cell r="G2042">
            <v>0</v>
          </cell>
          <cell r="H2042">
            <v>0</v>
          </cell>
          <cell r="I2042">
            <v>0</v>
          </cell>
          <cell r="J2042">
            <v>0</v>
          </cell>
        </row>
        <row r="2043">
          <cell r="A2043">
            <v>0</v>
          </cell>
          <cell r="B2043">
            <v>0</v>
          </cell>
          <cell r="C2043">
            <v>0</v>
          </cell>
          <cell r="D2043">
            <v>0</v>
          </cell>
          <cell r="E2043">
            <v>0</v>
          </cell>
          <cell r="F2043">
            <v>0</v>
          </cell>
          <cell r="G2043">
            <v>0</v>
          </cell>
          <cell r="H2043">
            <v>0</v>
          </cell>
          <cell r="I2043">
            <v>0</v>
          </cell>
          <cell r="J2043">
            <v>0</v>
          </cell>
        </row>
        <row r="2044">
          <cell r="A2044">
            <v>0</v>
          </cell>
          <cell r="B2044">
            <v>0</v>
          </cell>
          <cell r="C2044">
            <v>0</v>
          </cell>
          <cell r="D2044">
            <v>0</v>
          </cell>
          <cell r="E2044">
            <v>0</v>
          </cell>
          <cell r="F2044">
            <v>0</v>
          </cell>
          <cell r="G2044">
            <v>0</v>
          </cell>
          <cell r="H2044">
            <v>0</v>
          </cell>
          <cell r="I2044">
            <v>0</v>
          </cell>
          <cell r="J2044">
            <v>0</v>
          </cell>
        </row>
        <row r="2045">
          <cell r="A2045">
            <v>0</v>
          </cell>
          <cell r="B2045">
            <v>0</v>
          </cell>
          <cell r="C2045">
            <v>0</v>
          </cell>
          <cell r="D2045" t="str">
            <v>SUBTOTAL</v>
          </cell>
          <cell r="E2045">
            <v>0</v>
          </cell>
          <cell r="F2045">
            <v>0</v>
          </cell>
          <cell r="G2045">
            <v>0</v>
          </cell>
          <cell r="H2045">
            <v>0</v>
          </cell>
          <cell r="I2045">
            <v>0</v>
          </cell>
          <cell r="J2045">
            <v>49248</v>
          </cell>
        </row>
        <row r="2046">
          <cell r="A2046">
            <v>0</v>
          </cell>
          <cell r="B2046">
            <v>0</v>
          </cell>
          <cell r="C2046">
            <v>0</v>
          </cell>
          <cell r="D2046" t="str">
            <v>TRANSPORTE</v>
          </cell>
          <cell r="E2046">
            <v>0</v>
          </cell>
          <cell r="F2046">
            <v>0</v>
          </cell>
          <cell r="G2046">
            <v>0</v>
          </cell>
          <cell r="H2046">
            <v>0</v>
          </cell>
          <cell r="I2046">
            <v>0</v>
          </cell>
          <cell r="J2046">
            <v>0</v>
          </cell>
        </row>
        <row r="2047">
          <cell r="A2047">
            <v>0</v>
          </cell>
          <cell r="B2047">
            <v>0</v>
          </cell>
          <cell r="C2047">
            <v>0</v>
          </cell>
          <cell r="D2047" t="str">
            <v>DESCRIPCION</v>
          </cell>
          <cell r="E2047">
            <v>0</v>
          </cell>
          <cell r="F2047" t="str">
            <v>UND</v>
          </cell>
          <cell r="G2047" t="str">
            <v>Vr. Unitario</v>
          </cell>
          <cell r="H2047" t="str">
            <v>Redndim.</v>
          </cell>
          <cell r="I2047" t="str">
            <v>Vr Total</v>
          </cell>
          <cell r="J2047">
            <v>0</v>
          </cell>
        </row>
        <row r="2048">
          <cell r="A2048" t="str">
            <v xml:space="preserve">TAGREGADOS   </v>
          </cell>
          <cell r="B2048" t="str">
            <v>Otros</v>
          </cell>
          <cell r="C2048">
            <v>0</v>
          </cell>
          <cell r="D2048" t="str">
            <v>TRANSPORTE AGREGADOS DE CONCRETO</v>
          </cell>
          <cell r="E2048">
            <v>0</v>
          </cell>
          <cell r="F2048" t="str">
            <v>M3</v>
          </cell>
          <cell r="G2048">
            <v>65000</v>
          </cell>
          <cell r="H2048">
            <v>1.4</v>
          </cell>
          <cell r="I2048">
            <v>91000</v>
          </cell>
          <cell r="J2048">
            <v>0</v>
          </cell>
        </row>
        <row r="2049">
          <cell r="A2049" t="str">
            <v xml:space="preserve">TCTO         </v>
          </cell>
          <cell r="B2049" t="str">
            <v>Otros</v>
          </cell>
          <cell r="C2049">
            <v>0</v>
          </cell>
          <cell r="D2049" t="str">
            <v>TRANSPORTE DE CEMENTO</v>
          </cell>
          <cell r="E2049">
            <v>0</v>
          </cell>
          <cell r="F2049" t="str">
            <v>KG</v>
          </cell>
          <cell r="G2049">
            <v>50</v>
          </cell>
          <cell r="H2049">
            <v>350</v>
          </cell>
          <cell r="I2049">
            <v>17500</v>
          </cell>
          <cell r="J2049">
            <v>0</v>
          </cell>
        </row>
        <row r="2050">
          <cell r="A2050">
            <v>0</v>
          </cell>
          <cell r="B2050">
            <v>0</v>
          </cell>
          <cell r="C2050">
            <v>0</v>
          </cell>
          <cell r="D2050">
            <v>0</v>
          </cell>
          <cell r="E2050">
            <v>0</v>
          </cell>
          <cell r="F2050">
            <v>0</v>
          </cell>
          <cell r="G2050">
            <v>0</v>
          </cell>
          <cell r="H2050">
            <v>0</v>
          </cell>
          <cell r="I2050">
            <v>0</v>
          </cell>
          <cell r="J2050">
            <v>0</v>
          </cell>
        </row>
        <row r="2051">
          <cell r="A2051">
            <v>0</v>
          </cell>
          <cell r="B2051">
            <v>0</v>
          </cell>
          <cell r="C2051">
            <v>0</v>
          </cell>
          <cell r="D2051">
            <v>0</v>
          </cell>
          <cell r="E2051">
            <v>0</v>
          </cell>
          <cell r="F2051">
            <v>0</v>
          </cell>
          <cell r="G2051">
            <v>0</v>
          </cell>
          <cell r="H2051">
            <v>0</v>
          </cell>
          <cell r="I2051">
            <v>0</v>
          </cell>
          <cell r="J2051">
            <v>0</v>
          </cell>
        </row>
        <row r="2052">
          <cell r="A2052">
            <v>0</v>
          </cell>
          <cell r="B2052">
            <v>0</v>
          </cell>
          <cell r="C2052">
            <v>0</v>
          </cell>
          <cell r="D2052" t="str">
            <v>SUBTOTAL</v>
          </cell>
          <cell r="E2052">
            <v>0</v>
          </cell>
          <cell r="F2052">
            <v>0</v>
          </cell>
          <cell r="G2052">
            <v>0</v>
          </cell>
          <cell r="H2052">
            <v>0</v>
          </cell>
          <cell r="I2052">
            <v>0</v>
          </cell>
          <cell r="J2052">
            <v>108500</v>
          </cell>
        </row>
        <row r="2053">
          <cell r="A2053">
            <v>0</v>
          </cell>
          <cell r="B2053">
            <v>0</v>
          </cell>
          <cell r="C2053">
            <v>0</v>
          </cell>
          <cell r="D2053">
            <v>0</v>
          </cell>
          <cell r="E2053">
            <v>0</v>
          </cell>
          <cell r="F2053">
            <v>0</v>
          </cell>
          <cell r="G2053">
            <v>0</v>
          </cell>
          <cell r="H2053">
            <v>0</v>
          </cell>
          <cell r="I2053">
            <v>0</v>
          </cell>
          <cell r="J2053">
            <v>0</v>
          </cell>
        </row>
        <row r="2054">
          <cell r="A2054">
            <v>0</v>
          </cell>
          <cell r="B2054">
            <v>0</v>
          </cell>
          <cell r="C2054">
            <v>0</v>
          </cell>
          <cell r="D2054" t="str">
            <v>TOTAL COSTO UNITARIO</v>
          </cell>
          <cell r="E2054">
            <v>0</v>
          </cell>
          <cell r="F2054">
            <v>0</v>
          </cell>
          <cell r="G2054">
            <v>0</v>
          </cell>
          <cell r="H2054">
            <v>0</v>
          </cell>
          <cell r="I2054">
            <v>0</v>
          </cell>
          <cell r="J2054">
            <v>421316</v>
          </cell>
        </row>
        <row r="2055">
          <cell r="A2055">
            <v>0</v>
          </cell>
          <cell r="B2055">
            <v>0</v>
          </cell>
          <cell r="C2055">
            <v>0</v>
          </cell>
          <cell r="D2055">
            <v>0</v>
          </cell>
          <cell r="E2055">
            <v>0</v>
          </cell>
          <cell r="F2055">
            <v>0</v>
          </cell>
          <cell r="H2055">
            <v>0</v>
          </cell>
          <cell r="I2055">
            <v>0</v>
          </cell>
        </row>
        <row r="2057">
          <cell r="A2057">
            <v>0</v>
          </cell>
          <cell r="B2057">
            <v>0</v>
          </cell>
          <cell r="C2057">
            <v>0</v>
          </cell>
          <cell r="D2057">
            <v>0</v>
          </cell>
          <cell r="E2057" t="str">
            <v>ADECUACION DE LAS INSTALACIONES DE LA INSTITUCION EDUCATIVA JESUS MARIA AGUIRRE CHARRY 
DEL MUNICIPIO DE AIPE, HUILA</v>
          </cell>
          <cell r="F2057">
            <v>0</v>
          </cell>
          <cell r="G2057">
            <v>0</v>
          </cell>
          <cell r="H2057">
            <v>0</v>
          </cell>
          <cell r="I2057">
            <v>0</v>
          </cell>
          <cell r="J2057">
            <v>0</v>
          </cell>
        </row>
        <row r="2058">
          <cell r="A2058">
            <v>0</v>
          </cell>
          <cell r="B2058">
            <v>0</v>
          </cell>
          <cell r="C2058">
            <v>0</v>
          </cell>
          <cell r="D2058">
            <v>0</v>
          </cell>
          <cell r="E2058" t="str">
            <v>ANÁLISIS DE PRECIOS UNITARIOS      A.P.U.</v>
          </cell>
          <cell r="F2058">
            <v>0</v>
          </cell>
          <cell r="G2058">
            <v>0</v>
          </cell>
          <cell r="H2058">
            <v>0</v>
          </cell>
          <cell r="I2058">
            <v>0</v>
          </cell>
          <cell r="J2058">
            <v>0</v>
          </cell>
        </row>
        <row r="2059">
          <cell r="A2059">
            <v>0</v>
          </cell>
          <cell r="B2059">
            <v>0</v>
          </cell>
          <cell r="C2059">
            <v>0</v>
          </cell>
          <cell r="D2059">
            <v>0</v>
          </cell>
          <cell r="E2059">
            <v>0</v>
          </cell>
          <cell r="F2059">
            <v>0</v>
          </cell>
          <cell r="G2059">
            <v>0</v>
          </cell>
          <cell r="H2059">
            <v>0</v>
          </cell>
          <cell r="I2059">
            <v>0</v>
          </cell>
          <cell r="J2059">
            <v>0</v>
          </cell>
        </row>
        <row r="2060">
          <cell r="A2060">
            <v>0</v>
          </cell>
          <cell r="B2060">
            <v>0</v>
          </cell>
          <cell r="C2060">
            <v>0</v>
          </cell>
          <cell r="D2060">
            <v>0</v>
          </cell>
          <cell r="E2060">
            <v>0</v>
          </cell>
          <cell r="F2060">
            <v>0</v>
          </cell>
          <cell r="G2060">
            <v>0</v>
          </cell>
          <cell r="H2060">
            <v>0</v>
          </cell>
          <cell r="I2060">
            <v>0</v>
          </cell>
          <cell r="J2060">
            <v>0</v>
          </cell>
        </row>
        <row r="2061">
          <cell r="A2061">
            <v>0</v>
          </cell>
          <cell r="B2061">
            <v>0</v>
          </cell>
          <cell r="C2061">
            <v>0</v>
          </cell>
          <cell r="D2061" t="str">
            <v>CAPITULO</v>
          </cell>
          <cell r="E2061" t="str">
            <v>ITEM</v>
          </cell>
          <cell r="F2061" t="str">
            <v>DESCRIPCION</v>
          </cell>
          <cell r="G2061">
            <v>0</v>
          </cell>
          <cell r="H2061">
            <v>0</v>
          </cell>
          <cell r="I2061">
            <v>0</v>
          </cell>
          <cell r="J2061" t="str">
            <v>UNIDAD</v>
          </cell>
        </row>
        <row r="2062">
          <cell r="A2062" t="str">
            <v xml:space="preserve">M14          </v>
          </cell>
          <cell r="B2062" t="str">
            <v>Partida</v>
          </cell>
          <cell r="C2062">
            <v>0</v>
          </cell>
          <cell r="D2062">
            <v>0</v>
          </cell>
          <cell r="E2062" t="str">
            <v>APOYO</v>
          </cell>
          <cell r="F2062" t="str">
            <v>MORTERO 1:4</v>
          </cell>
          <cell r="G2062">
            <v>0</v>
          </cell>
          <cell r="H2062">
            <v>0</v>
          </cell>
          <cell r="I2062">
            <v>0</v>
          </cell>
          <cell r="J2062" t="str">
            <v>M3</v>
          </cell>
        </row>
        <row r="2063">
          <cell r="A2063">
            <v>0</v>
          </cell>
          <cell r="B2063">
            <v>0</v>
          </cell>
          <cell r="C2063">
            <v>0</v>
          </cell>
          <cell r="D2063" t="str">
            <v>MAQUINARIA, HERRAMIENTA Y EQUIPO PUESTO EN OBRA</v>
          </cell>
          <cell r="E2063">
            <v>0</v>
          </cell>
          <cell r="F2063">
            <v>0</v>
          </cell>
          <cell r="G2063">
            <v>0</v>
          </cell>
          <cell r="H2063">
            <v>0</v>
          </cell>
          <cell r="I2063">
            <v>0</v>
          </cell>
          <cell r="J2063">
            <v>0</v>
          </cell>
        </row>
        <row r="2064">
          <cell r="A2064">
            <v>0</v>
          </cell>
          <cell r="B2064">
            <v>0</v>
          </cell>
          <cell r="C2064">
            <v>0</v>
          </cell>
          <cell r="D2064" t="str">
            <v>DESCRIPCION</v>
          </cell>
          <cell r="E2064">
            <v>0</v>
          </cell>
          <cell r="F2064" t="str">
            <v>UND</v>
          </cell>
          <cell r="G2064" t="str">
            <v>Vr. Unitario</v>
          </cell>
          <cell r="H2064" t="str">
            <v>Redndim.</v>
          </cell>
          <cell r="I2064" t="str">
            <v>Vr Total</v>
          </cell>
          <cell r="J2064">
            <v>0</v>
          </cell>
        </row>
        <row r="2065">
          <cell r="A2065" t="str">
            <v xml:space="preserve">HM           </v>
          </cell>
          <cell r="B2065" t="str">
            <v>Maquinaria</v>
          </cell>
          <cell r="C2065">
            <v>0</v>
          </cell>
          <cell r="D2065" t="str">
            <v>HERRAMIENTA MENOR</v>
          </cell>
          <cell r="E2065">
            <v>0</v>
          </cell>
          <cell r="F2065" t="str">
            <v>UND</v>
          </cell>
          <cell r="G2065">
            <v>1300</v>
          </cell>
          <cell r="H2065">
            <v>0.5</v>
          </cell>
          <cell r="I2065">
            <v>650</v>
          </cell>
          <cell r="J2065">
            <v>0</v>
          </cell>
        </row>
        <row r="2066">
          <cell r="A2066">
            <v>0</v>
          </cell>
          <cell r="B2066">
            <v>0</v>
          </cell>
          <cell r="C2066">
            <v>0</v>
          </cell>
          <cell r="D2066">
            <v>0</v>
          </cell>
          <cell r="E2066">
            <v>0</v>
          </cell>
          <cell r="F2066">
            <v>0</v>
          </cell>
          <cell r="G2066">
            <v>0</v>
          </cell>
          <cell r="H2066">
            <v>0</v>
          </cell>
          <cell r="I2066">
            <v>0</v>
          </cell>
          <cell r="J2066">
            <v>0</v>
          </cell>
        </row>
        <row r="2067">
          <cell r="A2067">
            <v>0</v>
          </cell>
          <cell r="B2067">
            <v>0</v>
          </cell>
          <cell r="C2067">
            <v>0</v>
          </cell>
          <cell r="D2067">
            <v>0</v>
          </cell>
          <cell r="E2067">
            <v>0</v>
          </cell>
          <cell r="F2067">
            <v>0</v>
          </cell>
          <cell r="G2067">
            <v>0</v>
          </cell>
          <cell r="H2067">
            <v>0</v>
          </cell>
          <cell r="I2067">
            <v>0</v>
          </cell>
          <cell r="J2067">
            <v>0</v>
          </cell>
        </row>
        <row r="2068">
          <cell r="A2068">
            <v>0</v>
          </cell>
          <cell r="B2068">
            <v>0</v>
          </cell>
          <cell r="C2068">
            <v>0</v>
          </cell>
          <cell r="D2068">
            <v>0</v>
          </cell>
          <cell r="E2068">
            <v>0</v>
          </cell>
          <cell r="F2068">
            <v>0</v>
          </cell>
          <cell r="G2068">
            <v>0</v>
          </cell>
          <cell r="H2068">
            <v>0</v>
          </cell>
          <cell r="I2068">
            <v>0</v>
          </cell>
          <cell r="J2068">
            <v>0</v>
          </cell>
        </row>
        <row r="2069">
          <cell r="A2069">
            <v>0</v>
          </cell>
          <cell r="B2069">
            <v>0</v>
          </cell>
          <cell r="C2069">
            <v>0</v>
          </cell>
          <cell r="D2069" t="str">
            <v>SUBTOTAL</v>
          </cell>
          <cell r="E2069">
            <v>0</v>
          </cell>
          <cell r="F2069">
            <v>0</v>
          </cell>
          <cell r="G2069">
            <v>0</v>
          </cell>
          <cell r="H2069">
            <v>0</v>
          </cell>
          <cell r="I2069">
            <v>0</v>
          </cell>
          <cell r="J2069">
            <v>650</v>
          </cell>
        </row>
        <row r="2070">
          <cell r="A2070">
            <v>0</v>
          </cell>
          <cell r="B2070">
            <v>0</v>
          </cell>
          <cell r="C2070">
            <v>0</v>
          </cell>
          <cell r="D2070" t="str">
            <v>MATERIALES</v>
          </cell>
          <cell r="E2070">
            <v>0</v>
          </cell>
          <cell r="F2070">
            <v>0</v>
          </cell>
          <cell r="G2070">
            <v>0</v>
          </cell>
          <cell r="H2070">
            <v>0</v>
          </cell>
          <cell r="I2070">
            <v>0</v>
          </cell>
          <cell r="J2070">
            <v>0</v>
          </cell>
        </row>
        <row r="2071">
          <cell r="A2071">
            <v>0</v>
          </cell>
          <cell r="B2071">
            <v>0</v>
          </cell>
          <cell r="C2071">
            <v>0</v>
          </cell>
          <cell r="D2071" t="str">
            <v>DESCRIPCION</v>
          </cell>
          <cell r="E2071">
            <v>0</v>
          </cell>
          <cell r="F2071" t="str">
            <v>UND</v>
          </cell>
          <cell r="G2071" t="str">
            <v>Vr. Unitario</v>
          </cell>
          <cell r="H2071" t="str">
            <v>Redndim.</v>
          </cell>
          <cell r="I2071" t="str">
            <v>Vr Total</v>
          </cell>
          <cell r="J2071">
            <v>0</v>
          </cell>
        </row>
        <row r="2072">
          <cell r="A2072" t="str">
            <v xml:space="preserve">CTOGRIS      </v>
          </cell>
          <cell r="B2072" t="str">
            <v>Material</v>
          </cell>
          <cell r="C2072">
            <v>0</v>
          </cell>
          <cell r="D2072" t="str">
            <v>CEMENTO PORTLAND TIPO 1 (SIN TRANSPORTE)</v>
          </cell>
          <cell r="E2072">
            <v>0</v>
          </cell>
          <cell r="F2072" t="str">
            <v>KG</v>
          </cell>
          <cell r="G2072">
            <v>480</v>
          </cell>
          <cell r="H2072">
            <v>364</v>
          </cell>
          <cell r="I2072">
            <v>174720</v>
          </cell>
          <cell r="J2072">
            <v>0</v>
          </cell>
        </row>
        <row r="2073">
          <cell r="A2073" t="str">
            <v xml:space="preserve">ARENA        </v>
          </cell>
          <cell r="B2073" t="str">
            <v>Material</v>
          </cell>
          <cell r="C2073">
            <v>0</v>
          </cell>
          <cell r="D2073" t="str">
            <v>ARENA GRUESA (SIN TRANSPORTE)</v>
          </cell>
          <cell r="E2073">
            <v>0</v>
          </cell>
          <cell r="F2073" t="str">
            <v>M3</v>
          </cell>
          <cell r="G2073">
            <v>50000</v>
          </cell>
          <cell r="H2073">
            <v>1.1599999999999999</v>
          </cell>
          <cell r="I2073">
            <v>58000</v>
          </cell>
          <cell r="J2073">
            <v>0</v>
          </cell>
        </row>
        <row r="2074">
          <cell r="A2074" t="str">
            <v xml:space="preserve">AGUA         </v>
          </cell>
          <cell r="B2074" t="str">
            <v>Material</v>
          </cell>
          <cell r="C2074">
            <v>0</v>
          </cell>
          <cell r="D2074" t="str">
            <v>AGUA</v>
          </cell>
          <cell r="E2074">
            <v>0</v>
          </cell>
          <cell r="F2074" t="str">
            <v>LT</v>
          </cell>
          <cell r="G2074">
            <v>12</v>
          </cell>
          <cell r="H2074">
            <v>180</v>
          </cell>
          <cell r="I2074">
            <v>2160</v>
          </cell>
          <cell r="J2074">
            <v>0</v>
          </cell>
        </row>
        <row r="2075">
          <cell r="A2075">
            <v>0</v>
          </cell>
          <cell r="B2075">
            <v>0</v>
          </cell>
          <cell r="C2075">
            <v>0</v>
          </cell>
          <cell r="D2075">
            <v>0</v>
          </cell>
          <cell r="E2075">
            <v>0</v>
          </cell>
          <cell r="F2075">
            <v>0</v>
          </cell>
          <cell r="G2075">
            <v>0</v>
          </cell>
          <cell r="H2075">
            <v>0</v>
          </cell>
          <cell r="I2075">
            <v>0</v>
          </cell>
          <cell r="J2075">
            <v>0</v>
          </cell>
        </row>
        <row r="2076">
          <cell r="A2076">
            <v>0</v>
          </cell>
          <cell r="B2076">
            <v>0</v>
          </cell>
          <cell r="C2076">
            <v>0</v>
          </cell>
          <cell r="D2076" t="str">
            <v>SUBTOTAL</v>
          </cell>
          <cell r="E2076">
            <v>0</v>
          </cell>
          <cell r="F2076">
            <v>0</v>
          </cell>
          <cell r="G2076">
            <v>0</v>
          </cell>
          <cell r="H2076">
            <v>0</v>
          </cell>
          <cell r="I2076">
            <v>0</v>
          </cell>
          <cell r="J2076">
            <v>234880</v>
          </cell>
        </row>
        <row r="2077">
          <cell r="A2077">
            <v>0</v>
          </cell>
          <cell r="B2077">
            <v>0</v>
          </cell>
          <cell r="C2077">
            <v>0</v>
          </cell>
          <cell r="D2077" t="str">
            <v>MANO DE OBRA</v>
          </cell>
          <cell r="E2077">
            <v>0</v>
          </cell>
          <cell r="F2077">
            <v>0</v>
          </cell>
          <cell r="G2077">
            <v>0</v>
          </cell>
          <cell r="H2077">
            <v>0</v>
          </cell>
          <cell r="I2077">
            <v>0</v>
          </cell>
          <cell r="J2077">
            <v>0</v>
          </cell>
        </row>
        <row r="2078">
          <cell r="A2078">
            <v>0</v>
          </cell>
          <cell r="B2078">
            <v>0</v>
          </cell>
          <cell r="C2078">
            <v>0</v>
          </cell>
          <cell r="D2078" t="str">
            <v>DESCRIPCION</v>
          </cell>
          <cell r="E2078">
            <v>0</v>
          </cell>
          <cell r="F2078" t="str">
            <v>UND</v>
          </cell>
          <cell r="G2078" t="str">
            <v>Vr. Unitario</v>
          </cell>
          <cell r="H2078" t="str">
            <v>Redndim.</v>
          </cell>
          <cell r="I2078" t="str">
            <v>Vr Total</v>
          </cell>
          <cell r="J2078">
            <v>0</v>
          </cell>
        </row>
        <row r="2079">
          <cell r="A2079" t="str">
            <v xml:space="preserve">1OF1AY       </v>
          </cell>
          <cell r="B2079" t="str">
            <v>Mano de obra</v>
          </cell>
          <cell r="C2079">
            <v>0</v>
          </cell>
          <cell r="D2079" t="str">
            <v>MANO DE OBRA ALBAÑILERIA (1 OFICIAL - 1 AYUDANTE)</v>
          </cell>
          <cell r="E2079">
            <v>0</v>
          </cell>
          <cell r="F2079" t="str">
            <v>HR</v>
          </cell>
          <cell r="G2079">
            <v>16784</v>
          </cell>
          <cell r="H2079">
            <v>4</v>
          </cell>
          <cell r="I2079">
            <v>67136</v>
          </cell>
          <cell r="J2079">
            <v>0</v>
          </cell>
        </row>
        <row r="2080">
          <cell r="A2080">
            <v>0</v>
          </cell>
          <cell r="B2080">
            <v>0</v>
          </cell>
          <cell r="C2080">
            <v>0</v>
          </cell>
          <cell r="D2080">
            <v>0</v>
          </cell>
          <cell r="E2080">
            <v>0</v>
          </cell>
          <cell r="F2080">
            <v>0</v>
          </cell>
          <cell r="G2080">
            <v>0</v>
          </cell>
          <cell r="H2080">
            <v>0</v>
          </cell>
          <cell r="I2080">
            <v>0</v>
          </cell>
          <cell r="J2080">
            <v>0</v>
          </cell>
        </row>
        <row r="2081">
          <cell r="A2081">
            <v>0</v>
          </cell>
          <cell r="B2081">
            <v>0</v>
          </cell>
          <cell r="C2081">
            <v>0</v>
          </cell>
          <cell r="D2081">
            <v>0</v>
          </cell>
          <cell r="E2081">
            <v>0</v>
          </cell>
          <cell r="F2081">
            <v>0</v>
          </cell>
          <cell r="G2081">
            <v>0</v>
          </cell>
          <cell r="H2081">
            <v>0</v>
          </cell>
          <cell r="I2081">
            <v>0</v>
          </cell>
          <cell r="J2081">
            <v>0</v>
          </cell>
        </row>
        <row r="2082">
          <cell r="A2082">
            <v>0</v>
          </cell>
          <cell r="B2082">
            <v>0</v>
          </cell>
          <cell r="C2082">
            <v>0</v>
          </cell>
          <cell r="D2082">
            <v>0</v>
          </cell>
          <cell r="E2082">
            <v>0</v>
          </cell>
          <cell r="F2082">
            <v>0</v>
          </cell>
          <cell r="G2082">
            <v>0</v>
          </cell>
          <cell r="H2082">
            <v>0</v>
          </cell>
          <cell r="I2082">
            <v>0</v>
          </cell>
          <cell r="J2082">
            <v>0</v>
          </cell>
        </row>
        <row r="2083">
          <cell r="A2083">
            <v>0</v>
          </cell>
          <cell r="B2083">
            <v>0</v>
          </cell>
          <cell r="C2083">
            <v>0</v>
          </cell>
          <cell r="D2083" t="str">
            <v>SUBTOTAL</v>
          </cell>
          <cell r="E2083">
            <v>0</v>
          </cell>
          <cell r="F2083">
            <v>0</v>
          </cell>
          <cell r="G2083">
            <v>0</v>
          </cell>
          <cell r="H2083">
            <v>0</v>
          </cell>
          <cell r="I2083">
            <v>0</v>
          </cell>
          <cell r="J2083">
            <v>67136</v>
          </cell>
        </row>
        <row r="2084">
          <cell r="A2084">
            <v>0</v>
          </cell>
          <cell r="B2084">
            <v>0</v>
          </cell>
          <cell r="C2084">
            <v>0</v>
          </cell>
          <cell r="D2084" t="str">
            <v>TRANSPORTE</v>
          </cell>
          <cell r="E2084">
            <v>0</v>
          </cell>
          <cell r="F2084">
            <v>0</v>
          </cell>
          <cell r="G2084">
            <v>0</v>
          </cell>
          <cell r="H2084">
            <v>0</v>
          </cell>
          <cell r="I2084">
            <v>0</v>
          </cell>
          <cell r="J2084">
            <v>0</v>
          </cell>
        </row>
        <row r="2085">
          <cell r="A2085">
            <v>0</v>
          </cell>
          <cell r="B2085">
            <v>0</v>
          </cell>
          <cell r="C2085">
            <v>0</v>
          </cell>
          <cell r="D2085" t="str">
            <v>DESCRIPCION</v>
          </cell>
          <cell r="E2085">
            <v>0</v>
          </cell>
          <cell r="F2085" t="str">
            <v>UND</v>
          </cell>
          <cell r="G2085" t="str">
            <v>Vr. Unitario</v>
          </cell>
          <cell r="H2085" t="str">
            <v>Redndim.</v>
          </cell>
          <cell r="I2085" t="str">
            <v>Vr Total</v>
          </cell>
          <cell r="J2085">
            <v>0</v>
          </cell>
        </row>
        <row r="2086">
          <cell r="A2086" t="str">
            <v xml:space="preserve">TAGREGADOS   </v>
          </cell>
          <cell r="B2086" t="str">
            <v>Otros</v>
          </cell>
          <cell r="C2086">
            <v>0</v>
          </cell>
          <cell r="D2086" t="str">
            <v>TRANSPORTE AGREGADOS DE CONCRETO</v>
          </cell>
          <cell r="E2086">
            <v>0</v>
          </cell>
          <cell r="F2086" t="str">
            <v>M3</v>
          </cell>
          <cell r="G2086">
            <v>65000</v>
          </cell>
          <cell r="H2086">
            <v>1.1599999999999999</v>
          </cell>
          <cell r="I2086">
            <v>75400</v>
          </cell>
          <cell r="J2086">
            <v>0</v>
          </cell>
        </row>
        <row r="2087">
          <cell r="A2087">
            <v>0</v>
          </cell>
          <cell r="B2087">
            <v>0</v>
          </cell>
          <cell r="C2087">
            <v>0</v>
          </cell>
          <cell r="D2087">
            <v>0</v>
          </cell>
          <cell r="E2087">
            <v>0</v>
          </cell>
          <cell r="F2087">
            <v>0</v>
          </cell>
          <cell r="G2087">
            <v>0</v>
          </cell>
          <cell r="H2087">
            <v>0</v>
          </cell>
          <cell r="I2087">
            <v>0</v>
          </cell>
          <cell r="J2087">
            <v>0</v>
          </cell>
        </row>
        <row r="2088">
          <cell r="A2088">
            <v>0</v>
          </cell>
          <cell r="B2088">
            <v>0</v>
          </cell>
          <cell r="C2088">
            <v>0</v>
          </cell>
          <cell r="D2088">
            <v>0</v>
          </cell>
          <cell r="E2088">
            <v>0</v>
          </cell>
          <cell r="F2088">
            <v>0</v>
          </cell>
          <cell r="G2088">
            <v>0</v>
          </cell>
          <cell r="H2088">
            <v>0</v>
          </cell>
          <cell r="I2088">
            <v>0</v>
          </cell>
          <cell r="J2088">
            <v>0</v>
          </cell>
        </row>
        <row r="2089">
          <cell r="A2089">
            <v>0</v>
          </cell>
          <cell r="B2089">
            <v>0</v>
          </cell>
          <cell r="C2089">
            <v>0</v>
          </cell>
          <cell r="D2089">
            <v>0</v>
          </cell>
          <cell r="E2089">
            <v>0</v>
          </cell>
          <cell r="F2089">
            <v>0</v>
          </cell>
          <cell r="G2089">
            <v>0</v>
          </cell>
          <cell r="H2089">
            <v>0</v>
          </cell>
          <cell r="I2089">
            <v>0</v>
          </cell>
          <cell r="J2089">
            <v>0</v>
          </cell>
        </row>
        <row r="2090">
          <cell r="A2090">
            <v>0</v>
          </cell>
          <cell r="B2090">
            <v>0</v>
          </cell>
          <cell r="C2090">
            <v>0</v>
          </cell>
          <cell r="D2090" t="str">
            <v>SUBTOTAL</v>
          </cell>
          <cell r="E2090">
            <v>0</v>
          </cell>
          <cell r="F2090">
            <v>0</v>
          </cell>
          <cell r="G2090">
            <v>0</v>
          </cell>
          <cell r="H2090">
            <v>0</v>
          </cell>
          <cell r="I2090">
            <v>0</v>
          </cell>
          <cell r="J2090">
            <v>75400</v>
          </cell>
        </row>
        <row r="2091">
          <cell r="A2091">
            <v>0</v>
          </cell>
          <cell r="B2091">
            <v>0</v>
          </cell>
          <cell r="C2091">
            <v>0</v>
          </cell>
          <cell r="D2091">
            <v>0</v>
          </cell>
          <cell r="E2091">
            <v>0</v>
          </cell>
          <cell r="F2091">
            <v>0</v>
          </cell>
          <cell r="G2091">
            <v>0</v>
          </cell>
          <cell r="H2091">
            <v>0</v>
          </cell>
          <cell r="I2091">
            <v>0</v>
          </cell>
          <cell r="J2091">
            <v>0</v>
          </cell>
        </row>
        <row r="2092">
          <cell r="A2092">
            <v>0</v>
          </cell>
          <cell r="B2092">
            <v>0</v>
          </cell>
          <cell r="C2092">
            <v>0</v>
          </cell>
          <cell r="D2092" t="str">
            <v>TOTAL COSTO UNITARIO</v>
          </cell>
          <cell r="E2092">
            <v>0</v>
          </cell>
          <cell r="F2092">
            <v>0</v>
          </cell>
          <cell r="G2092">
            <v>0</v>
          </cell>
          <cell r="H2092">
            <v>0</v>
          </cell>
          <cell r="I2092">
            <v>0</v>
          </cell>
          <cell r="J2092">
            <v>378066</v>
          </cell>
        </row>
        <row r="2093">
          <cell r="A2093">
            <v>0</v>
          </cell>
          <cell r="B2093">
            <v>0</v>
          </cell>
          <cell r="C2093">
            <v>0</v>
          </cell>
          <cell r="D2093">
            <v>0</v>
          </cell>
          <cell r="E2093">
            <v>0</v>
          </cell>
          <cell r="F2093">
            <v>0</v>
          </cell>
          <cell r="H2093">
            <v>0</v>
          </cell>
          <cell r="I2093">
            <v>0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10"/>
      <sheetName val="P50"/>
      <sheetName val="P90"/>
      <sheetName val="Info-Portaf"/>
    </sheetNames>
    <sheetDataSet>
      <sheetData sheetId="0" refreshError="1"/>
      <sheetData sheetId="1" refreshError="1"/>
      <sheetData sheetId="2" refreshError="1"/>
      <sheetData sheetId="3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CONTROL DIA  EJECUCION"/>
      <sheetName val="BITACORA"/>
      <sheetName val="INFORME CONTRATO"/>
      <sheetName val="EJECPAGO1"/>
      <sheetName val="PAGO 1 "/>
      <sheetName val="RECIBO 1"/>
      <sheetName val="EJECPAGO 2 "/>
      <sheetName val="COMUNICACIONES CON IVA 4%"/>
      <sheetName val="COMUNICACIONES"/>
      <sheetName val="PAGO 2"/>
      <sheetName val="RECIBO 2"/>
      <sheetName val="GASTO  SEPT"/>
      <sheetName val="GASTOS REEMBOLSABLES 1"/>
      <sheetName val="EJECPAGO 3"/>
      <sheetName val="PAGO 3"/>
      <sheetName val="EJECPAGO 4"/>
      <sheetName val="PAGO 4OK"/>
      <sheetName val="EJECPtotalacumulada"/>
      <sheetName val="EJECPAGO 5"/>
      <sheetName val="PAGO 5 OK"/>
      <sheetName val="EJECPAGO 6"/>
      <sheetName val="PAGO 6 OK "/>
      <sheetName val="EJECPAGO 7 Y FINAL"/>
      <sheetName val="PAGO 7 Y FINAL"/>
      <sheetName val="PAGO 5 OK (2)"/>
      <sheetName val="PAGO 4"/>
      <sheetName val="PAGO 5"/>
      <sheetName val="PAGO 5 A"/>
      <sheetName val="PAGO 6"/>
      <sheetName val="MAYOR OBRA"/>
      <sheetName val="proyeccion"/>
      <sheetName val="ACTA DE PROYECCION"/>
      <sheetName val="Gráfico1"/>
      <sheetName val="DATOS PARA GRAFICA (2)"/>
      <sheetName val="IMFORME EJECUTIVO"/>
      <sheetName val="DATOS PARA GRAFICA"/>
      <sheetName val="diana"/>
      <sheetName val="IMFORME EJECUTIVO PARA PAGO2"/>
      <sheetName val="ANALISIS"/>
      <sheetName val="GASTOS REEMBOLSABLES 2"/>
      <sheetName val="GASTOS REEMBOLSABLES 3"/>
      <sheetName val="NECESIDADES ENERO"/>
      <sheetName val="EJECPAGO ENERO"/>
      <sheetName val="COSTO ENERO"/>
      <sheetName val="GASTOS REEMBOLSABLES ENERO"/>
      <sheetName val="LIQUIDA_NOMINA"/>
      <sheetName val="Info-Portaf"/>
    </sheetNames>
    <sheetDataSet>
      <sheetData sheetId="0"/>
      <sheetData sheetId="1" refreshError="1"/>
      <sheetData sheetId="2" refreshError="1"/>
      <sheetData sheetId="3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 refreshError="1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  "/>
      <sheetName val="CONTROL DIA  EJECUCION"/>
      <sheetName val="BITACORA"/>
      <sheetName val="INFORME CONTRATO"/>
      <sheetName val="PAGO No1"/>
      <sheetName val="RECIBO No  1"/>
      <sheetName val="PAGO No 2 "/>
      <sheetName val="RECIBO No  2"/>
      <sheetName val="PAGO No 3"/>
      <sheetName val="RECIBO No 3"/>
      <sheetName val="PAGO No 4"/>
      <sheetName val="RECIBO No 4"/>
      <sheetName val="PAGO FINAL"/>
      <sheetName val="RECIBO FINAL"/>
      <sheetName val="CENTROS COSTOS"/>
      <sheetName val="TUBERIASPROCESO"/>
      <sheetName val="VASIJAS"/>
      <sheetName val="CARROTANQUES"/>
      <sheetName val="CALCULOS"/>
      <sheetName val="adicional 1"/>
      <sheetName val="adicional 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doc-"/>
      <sheetName val="documento"/>
      <sheetName val="Cantidades"/>
      <sheetName val="Acta"/>
      <sheetName val="Control"/>
      <sheetName val="Graf_fondos"/>
      <sheetName val="AVANCE"/>
      <sheetName val="curva_Avance"/>
      <sheetName val="ejecutivo"/>
      <sheetName val="Indices de gestio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ÍSICO"/>
      <sheetName val="PRESUPUESTAL"/>
      <sheetName val="A34310"/>
    </sheetNames>
    <sheetDataSet>
      <sheetData sheetId="0"/>
      <sheetData sheetId="1"/>
      <sheetData sheetId="2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gramado$"/>
      <sheetName val="Programado%"/>
      <sheetName val="Ejecutado$"/>
      <sheetName val="Ejecutado%"/>
      <sheetName val="Cantidades"/>
      <sheetName val="Informe"/>
    </sheetNames>
    <sheetDataSet>
      <sheetData sheetId="0"/>
      <sheetData sheetId="1"/>
      <sheetData sheetId="2"/>
      <sheetData sheetId="3"/>
      <sheetData sheetId="4"/>
      <sheetData sheetId="5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occ"/>
      <sheetName val="steel"/>
    </sheetNames>
    <sheetDataSet>
      <sheetData sheetId="0"/>
      <sheetData sheetId="1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delo"/>
      <sheetName val="medelo (2)"/>
    </sheetNames>
    <sheetDataSet>
      <sheetData sheetId="0" refreshError="1"/>
      <sheetData sheetId="1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5 _Pág_ 1"/>
      <sheetName val="Form5 _Pág_ 2"/>
      <sheetName val="Form7"/>
      <sheetName val="forma7"/>
      <sheetName val="Form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RAMO 01"/>
      <sheetName val="TRAMO 02"/>
      <sheetName val="TRAMO 03"/>
      <sheetName val="TRAMO 04"/>
      <sheetName val="TRAMO 05-1"/>
      <sheetName val="TRAMO 05-2"/>
      <sheetName val="TRAMO 06"/>
      <sheetName val="CANTIDADES SEÑALIZACIÓN"/>
      <sheetName val="Hoja1"/>
      <sheetName val="Presup LA MESA - MESITAS"/>
      <sheetName val="CANTIDADES HIDRÁULICAS"/>
      <sheetName val="Dat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r DISEÑO"/>
      <sheetName val="cbr granulares"/>
      <sheetName val="ESTRUCTURAS EXISTENTES"/>
      <sheetName val="SECTORIZACIÓN"/>
      <sheetName val="AASHTO CALZ EXISTENTE"/>
      <sheetName val="AASHTO AMPLIACIONES"/>
      <sheetName val="REPORTE"/>
      <sheetName val="TRÁNSITO"/>
      <sheetName val="Sheet1"/>
      <sheetName val="ITEMS"/>
      <sheetName val="I.D"/>
      <sheetName val="EQPO"/>
      <sheetName val="INSUMOS"/>
      <sheetName val="TRANSPORTES"/>
      <sheetName val="SALARI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ersonalizar"/>
      <sheetName val="AutoOpen Stub Data"/>
      <sheetName val="Factura13"/>
      <sheetName val="Form5 _Pág_ 1"/>
      <sheetName val="Form5 _Pág_ 2"/>
    </sheetNames>
    <definedNames>
      <definedName name="Customize"/>
      <definedName name="FareWellStmnt"/>
      <definedName name="FinePrint"/>
      <definedName name="INV_Payments"/>
      <definedName name="Nada"/>
    </definedNames>
    <sheetDataSet>
      <sheetData sheetId="0"/>
      <sheetData sheetId="1"/>
      <sheetData sheetId="2" refreshError="1"/>
      <sheetData sheetId="3" refreshError="1"/>
      <sheetData sheetId="4" refreshError="1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PU PART"/>
      <sheetName val="A. P. U."/>
      <sheetName val="Listado"/>
      <sheetName val="PPTOS"/>
      <sheetName val="Borrable"/>
      <sheetName val="Análisis de precios"/>
      <sheetName val="Analisis de Precios Unitarios A"/>
      <sheetName val="INDICMICROEMP"/>
      <sheetName val="Analisis%20de%20Precios%20Unita"/>
      <sheetName val="ESTADO RED"/>
      <sheetName val="CARRETERAS"/>
      <sheetName val="GENERALIDADES "/>
      <sheetName val="APU_PART1"/>
      <sheetName val="A__P__U_1"/>
      <sheetName val="Analisis_de_Precios_Unitarios_1"/>
      <sheetName val="APU_PART"/>
      <sheetName val="A__P__U_"/>
      <sheetName val="Analisis_de_Precios_Unitarios_A"/>
      <sheetName val="A_ P_ U_"/>
      <sheetName val="INDICE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1 (2)"/>
      <sheetName val="Hoja4"/>
      <sheetName val="Hoja4 (2)"/>
      <sheetName val="Hoja4 (3)"/>
      <sheetName val="Hoja2"/>
      <sheetName val="Hoja3"/>
      <sheetName val="Hoja1_(2)"/>
      <sheetName val="Hoja4_(2)"/>
      <sheetName val="Hoja4_(3)"/>
      <sheetName val="5094-2003"/>
      <sheetName val="AIU"/>
      <sheetName val="A. P. U.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resup"/>
      <sheetName val="Unitarios"/>
      <sheetName val="Insum"/>
      <sheetName val="An-Unit"/>
      <sheetName val="2.01.02(1)"/>
      <sheetName val="2.01.02(2)"/>
      <sheetName val="2.01.02(3)"/>
      <sheetName val="2.01.03(1)"/>
      <sheetName val="2.01.03(2)"/>
      <sheetName val="2.01.03(3)"/>
      <sheetName val="2.03.02(1)"/>
      <sheetName val="2.03.02(2)"/>
      <sheetName val="2.03.02(3)"/>
      <sheetName val="2.03.03(1)"/>
      <sheetName val="2.03.03(2)"/>
      <sheetName val="2.03.03(3)"/>
      <sheetName val="2.03.04(1)"/>
      <sheetName val="2.03.04(2)"/>
      <sheetName val="2.03.04(3)"/>
      <sheetName val="2.03.05(1)"/>
      <sheetName val="2.03.05(2)"/>
      <sheetName val="2.03.05(3)"/>
      <sheetName val="2.04.02(1)"/>
      <sheetName val="2.04.02(2)"/>
      <sheetName val="2.04.02(3)"/>
      <sheetName val="2.04.03(1)"/>
      <sheetName val="2.04.03(2)"/>
      <sheetName val="2.04.03(3)"/>
      <sheetName val="2.04.04(1)"/>
      <sheetName val="2.04.04(2)"/>
      <sheetName val="2.04.04(3)"/>
      <sheetName val="1.05.01(1)"/>
      <sheetName val="1.05.01(2)"/>
      <sheetName val="1.05.01(3)"/>
      <sheetName val="6.00.01(1)"/>
      <sheetName val="6.00.01(2)"/>
      <sheetName val="6.00.01(3)"/>
      <sheetName val="6.00.02(1)"/>
      <sheetName val="6.00.02(2)"/>
      <sheetName val="6.00.02(3)"/>
      <sheetName val="6.00.03(1)"/>
      <sheetName val="6.00.03(2)"/>
      <sheetName val="6.00.03(3)"/>
      <sheetName val="6.00.04(1)"/>
      <sheetName val="6.00.04(2)"/>
      <sheetName val="6.00.04(3)"/>
      <sheetName val="6.00.05(1)"/>
      <sheetName val="6.00.05(2)"/>
      <sheetName val="6.00.05(3)"/>
      <sheetName val="6.02.01(1)"/>
      <sheetName val="6.02.01(2)"/>
      <sheetName val="6.02.01(3)"/>
      <sheetName val="6.02.02(1)"/>
      <sheetName val="6.02.02(2)"/>
      <sheetName val="6.02.02(3)"/>
      <sheetName val="6.02.03(1)"/>
      <sheetName val="6.02.03(2)"/>
      <sheetName val="6.02.03(3)"/>
      <sheetName val="6.02.04(1)"/>
      <sheetName val="6.02.04(2)"/>
      <sheetName val="6.02.04(3)"/>
      <sheetName val="6.02.05(1)"/>
      <sheetName val="6.02.05(2)"/>
      <sheetName val="6.02.05(3)"/>
      <sheetName val="6.02.06(1)"/>
      <sheetName val="6.02.06(2)"/>
      <sheetName val="6.02.06(3)"/>
      <sheetName val="6.02.07(1)"/>
      <sheetName val="2.10.04(2)"/>
      <sheetName val="2.10.04(3)"/>
      <sheetName val="2.10.05(1)"/>
      <sheetName val="2.10.05(2)"/>
      <sheetName val="2.10.05(3)"/>
      <sheetName val="2.10.06(1)"/>
      <sheetName val="2.10.06(2)"/>
      <sheetName val="2.10.06(3)"/>
      <sheetName val="2.14.01(1)"/>
      <sheetName val="2.14.01(2)"/>
      <sheetName val="2.14.01(3)"/>
      <sheetName val="2.14.02(1)"/>
      <sheetName val="2.14.02(2)"/>
      <sheetName val="2.14.02(3)"/>
      <sheetName val="2.17.01(1)"/>
      <sheetName val="2.17.01(2)"/>
      <sheetName val="2.17.01(3)"/>
      <sheetName val="2.17.02(1)"/>
      <sheetName val="2.17.02(2)"/>
      <sheetName val="2.17.02(3)"/>
      <sheetName val="2.20.02(1)"/>
      <sheetName val="2.20.02(2)"/>
      <sheetName val="2.20.02(3)"/>
      <sheetName val="2.21.01(1)"/>
      <sheetName val="2.21.01(2)"/>
      <sheetName val="2.21.01(3)"/>
      <sheetName val="2.21.02(1)"/>
      <sheetName val="2.21.02(2)"/>
      <sheetName val="2.21.02(3)"/>
      <sheetName val="2.21.03(1)"/>
      <sheetName val="2.21.03(2)"/>
      <sheetName val="2.21.03(3)"/>
      <sheetName val="2.22.01(1)"/>
      <sheetName val="2.22.01(2)"/>
      <sheetName val="2.22.01(3)"/>
      <sheetName val="2.23.01(1)"/>
      <sheetName val="2.23.01(2)"/>
      <sheetName val="2.23.01(3)"/>
      <sheetName val="2.24.01(1)"/>
      <sheetName val="2.24.01(2)"/>
      <sheetName val="2.24.01(3)"/>
      <sheetName val="2.25.01(1)"/>
      <sheetName val="2.25.01(2)"/>
      <sheetName val="2.25.01(3)"/>
      <sheetName val="2.26.01(1)"/>
      <sheetName val="2.26.01(2)"/>
      <sheetName val="2.26.01(3)"/>
      <sheetName val="3.01.01(1)"/>
      <sheetName val="3.01.01(2)"/>
      <sheetName val="3.01.01(3)"/>
      <sheetName val="3.02.01(1)"/>
      <sheetName val="3.02.01(2)"/>
      <sheetName val="3.02.01(3)"/>
      <sheetName val="3.03.02(1)"/>
      <sheetName val="3.03.02(2)"/>
      <sheetName val="3.03.02(3)"/>
      <sheetName val="3.03.11(1)"/>
      <sheetName val="3.03.11(2)"/>
      <sheetName val="3.03.11(3)"/>
      <sheetName val="3.08.05(1)"/>
      <sheetName val="3.08.05(2)"/>
      <sheetName val="3.08.05(3)"/>
      <sheetName val="3.08.06(1)"/>
      <sheetName val="3.08.06(2)"/>
      <sheetName val="3.08.06(3)"/>
      <sheetName val="4.01.01(1)"/>
      <sheetName val="4.01.01(2)"/>
      <sheetName val="4.01.01(3)"/>
      <sheetName val="4.02.01(1)"/>
      <sheetName val="4.02.01(2)"/>
      <sheetName val="4.02.01(3)"/>
      <sheetName val="4.03.01(1)"/>
      <sheetName val="4.03.01(2)"/>
      <sheetName val="4.03.01(3)"/>
      <sheetName val="4.05.01(1)"/>
      <sheetName val="4.05.01(2)"/>
      <sheetName val="4.05.01(3)"/>
      <sheetName val="Hoja3"/>
      <sheetName val="Hoja2"/>
      <sheetName val="Hoja1"/>
      <sheetName val="1.01.01(1)"/>
      <sheetName val="A. P. U."/>
      <sheetName val="INDICMICROEMP"/>
      <sheetName val="Otros"/>
      <sheetName val="Equipo"/>
      <sheetName val="2_01_02(1)1"/>
      <sheetName val="2_01_02(2)1"/>
      <sheetName val="2_01_02(3)1"/>
      <sheetName val="2_01_03(1)1"/>
      <sheetName val="2_01_03(2)1"/>
      <sheetName val="2_01_03(3)1"/>
      <sheetName val="2_03_02(1)1"/>
      <sheetName val="2_03_02(2)1"/>
      <sheetName val="2_03_02(3)1"/>
      <sheetName val="2_03_03(1)1"/>
      <sheetName val="2_03_03(2)1"/>
      <sheetName val="2_03_03(3)1"/>
      <sheetName val="2_03_04(1)1"/>
      <sheetName val="2_03_04(2)1"/>
      <sheetName val="2_03_04(3)1"/>
      <sheetName val="2_03_05(1)1"/>
      <sheetName val="2_03_05(2)1"/>
      <sheetName val="2_03_05(3)1"/>
      <sheetName val="2_04_02(1)1"/>
      <sheetName val="2_04_02(2)1"/>
      <sheetName val="2_04_02(3)1"/>
      <sheetName val="2_04_03(1)1"/>
      <sheetName val="2_04_03(2)1"/>
      <sheetName val="2_04_03(3)1"/>
      <sheetName val="2_04_04(1)1"/>
      <sheetName val="2_04_04(2)1"/>
      <sheetName val="2_04_04(3)1"/>
      <sheetName val="1_05_01(1)1"/>
      <sheetName val="1_05_01(2)1"/>
      <sheetName val="1_05_01(3)1"/>
      <sheetName val="6_00_01(1)1"/>
      <sheetName val="6_00_01(2)1"/>
      <sheetName val="6_00_01(3)1"/>
      <sheetName val="6_00_02(1)1"/>
      <sheetName val="6_00_02(2)1"/>
      <sheetName val="6_00_02(3)1"/>
      <sheetName val="6_00_03(1)1"/>
      <sheetName val="6_00_03(2)1"/>
      <sheetName val="6_00_03(3)1"/>
      <sheetName val="6_00_04(1)1"/>
      <sheetName val="6_00_04(2)1"/>
      <sheetName val="6_00_04(3)1"/>
      <sheetName val="6_00_05(1)1"/>
      <sheetName val="6_00_05(2)1"/>
      <sheetName val="6_00_05(3)1"/>
      <sheetName val="6_02_01(1)1"/>
      <sheetName val="6_02_01(2)1"/>
      <sheetName val="6_02_01(3)1"/>
      <sheetName val="6_02_02(1)1"/>
      <sheetName val="6_02_02(2)1"/>
      <sheetName val="6_02_02(3)1"/>
      <sheetName val="6_02_03(1)1"/>
      <sheetName val="6_02_03(2)1"/>
      <sheetName val="6_02_03(3)1"/>
      <sheetName val="6_02_04(1)1"/>
      <sheetName val="6_02_04(2)1"/>
      <sheetName val="6_02_04(3)1"/>
      <sheetName val="6_02_05(1)1"/>
      <sheetName val="6_02_05(2)1"/>
      <sheetName val="6_02_05(3)1"/>
      <sheetName val="6_02_06(1)1"/>
      <sheetName val="6_02_06(2)1"/>
      <sheetName val="6_02_06(3)1"/>
      <sheetName val="6_02_07(1)1"/>
      <sheetName val="2_10_04(2)1"/>
      <sheetName val="2_10_04(3)1"/>
      <sheetName val="2_10_05(1)1"/>
      <sheetName val="2_10_05(2)1"/>
      <sheetName val="2_10_05(3)1"/>
      <sheetName val="2_10_06(1)1"/>
      <sheetName val="2_10_06(2)1"/>
      <sheetName val="2_10_06(3)1"/>
      <sheetName val="2_14_01(1)1"/>
      <sheetName val="2_14_01(2)1"/>
      <sheetName val="2_14_01(3)1"/>
      <sheetName val="2_14_02(1)1"/>
      <sheetName val="2_14_02(2)1"/>
      <sheetName val="2_14_02(3)1"/>
      <sheetName val="2_17_01(1)1"/>
      <sheetName val="2_17_01(2)1"/>
      <sheetName val="2_17_01(3)1"/>
      <sheetName val="2_17_02(1)1"/>
      <sheetName val="2_17_02(2)1"/>
      <sheetName val="2_17_02(3)1"/>
      <sheetName val="2_20_02(1)1"/>
      <sheetName val="2_20_02(2)1"/>
      <sheetName val="2_20_02(3)1"/>
      <sheetName val="2_21_01(1)1"/>
      <sheetName val="2_21_01(2)1"/>
      <sheetName val="2_21_01(3)1"/>
      <sheetName val="2_21_02(1)1"/>
      <sheetName val="2_21_02(2)1"/>
      <sheetName val="2_21_02(3)1"/>
      <sheetName val="2_21_03(1)1"/>
      <sheetName val="2_21_03(2)1"/>
      <sheetName val="2_21_03(3)1"/>
      <sheetName val="2_22_01(1)1"/>
      <sheetName val="2_22_01(2)1"/>
      <sheetName val="2_22_01(3)1"/>
      <sheetName val="2_23_01(1)1"/>
      <sheetName val="2_23_01(2)1"/>
      <sheetName val="2_23_01(3)1"/>
      <sheetName val="2_24_01(1)1"/>
      <sheetName val="2_24_01(2)1"/>
      <sheetName val="2_24_01(3)1"/>
      <sheetName val="2_25_01(1)1"/>
      <sheetName val="2_25_01(2)1"/>
      <sheetName val="2_25_01(3)1"/>
      <sheetName val="2_26_01(1)1"/>
      <sheetName val="2_26_01(2)1"/>
      <sheetName val="2_26_01(3)1"/>
      <sheetName val="3_01_01(1)1"/>
      <sheetName val="3_01_01(2)1"/>
      <sheetName val="3_01_01(3)1"/>
      <sheetName val="3_02_01(1)1"/>
      <sheetName val="3_02_01(2)1"/>
      <sheetName val="3_02_01(3)1"/>
      <sheetName val="3_03_02(1)1"/>
      <sheetName val="3_03_02(2)1"/>
      <sheetName val="3_03_02(3)1"/>
      <sheetName val="3_03_11(1)1"/>
      <sheetName val="3_03_11(2)1"/>
      <sheetName val="3_03_11(3)1"/>
      <sheetName val="3_08_05(1)1"/>
      <sheetName val="3_08_05(2)1"/>
      <sheetName val="3_08_05(3)1"/>
      <sheetName val="3_08_06(1)1"/>
      <sheetName val="3_08_06(2)1"/>
      <sheetName val="3_08_06(3)1"/>
      <sheetName val="4_01_01(1)1"/>
      <sheetName val="4_01_01(2)1"/>
      <sheetName val="4_01_01(3)1"/>
      <sheetName val="4_02_01(1)1"/>
      <sheetName val="4_02_01(2)1"/>
      <sheetName val="4_02_01(3)1"/>
      <sheetName val="4_03_01(1)1"/>
      <sheetName val="4_03_01(2)1"/>
      <sheetName val="4_03_01(3)1"/>
      <sheetName val="4_05_01(1)1"/>
      <sheetName val="4_05_01(2)1"/>
      <sheetName val="4_05_01(3)1"/>
      <sheetName val="1_01_01(1)1"/>
      <sheetName val="A__P__U_1"/>
      <sheetName val="2_01_02(1)"/>
      <sheetName val="2_01_02(2)"/>
      <sheetName val="2_01_02(3)"/>
      <sheetName val="2_01_03(1)"/>
      <sheetName val="2_01_03(2)"/>
      <sheetName val="2_01_03(3)"/>
      <sheetName val="2_03_02(1)"/>
      <sheetName val="2_03_02(2)"/>
      <sheetName val="2_03_02(3)"/>
      <sheetName val="2_03_03(1)"/>
      <sheetName val="2_03_03(2)"/>
      <sheetName val="2_03_03(3)"/>
      <sheetName val="2_03_04(1)"/>
      <sheetName val="2_03_04(2)"/>
      <sheetName val="2_03_04(3)"/>
      <sheetName val="2_03_05(1)"/>
      <sheetName val="2_03_05(2)"/>
      <sheetName val="2_03_05(3)"/>
      <sheetName val="2_04_02(1)"/>
      <sheetName val="2_04_02(2)"/>
      <sheetName val="2_04_02(3)"/>
      <sheetName val="2_04_03(1)"/>
      <sheetName val="2_04_03(2)"/>
      <sheetName val="2_04_03(3)"/>
      <sheetName val="2_04_04(1)"/>
      <sheetName val="2_04_04(2)"/>
      <sheetName val="2_04_04(3)"/>
      <sheetName val="1_05_01(1)"/>
      <sheetName val="1_05_01(2)"/>
      <sheetName val="1_05_01(3)"/>
      <sheetName val="6_00_01(1)"/>
      <sheetName val="6_00_01(2)"/>
      <sheetName val="6_00_01(3)"/>
      <sheetName val="6_00_02(1)"/>
      <sheetName val="6_00_02(2)"/>
      <sheetName val="6_00_02(3)"/>
      <sheetName val="6_00_03(1)"/>
      <sheetName val="6_00_03(2)"/>
      <sheetName val="6_00_03(3)"/>
      <sheetName val="6_00_04(1)"/>
      <sheetName val="6_00_04(2)"/>
      <sheetName val="6_00_04(3)"/>
      <sheetName val="6_00_05(1)"/>
      <sheetName val="6_00_05(2)"/>
      <sheetName val="6_00_05(3)"/>
      <sheetName val="6_02_01(1)"/>
      <sheetName val="6_02_01(2)"/>
      <sheetName val="6_02_01(3)"/>
      <sheetName val="6_02_02(1)"/>
      <sheetName val="6_02_02(2)"/>
      <sheetName val="6_02_02(3)"/>
      <sheetName val="6_02_03(1)"/>
      <sheetName val="6_02_03(2)"/>
      <sheetName val="6_02_03(3)"/>
      <sheetName val="6_02_04(1)"/>
      <sheetName val="6_02_04(2)"/>
      <sheetName val="6_02_04(3)"/>
      <sheetName val="6_02_05(1)"/>
      <sheetName val="6_02_05(2)"/>
      <sheetName val="6_02_05(3)"/>
      <sheetName val="6_02_06(1)"/>
      <sheetName val="6_02_06(2)"/>
      <sheetName val="6_02_06(3)"/>
      <sheetName val="6_02_07(1)"/>
      <sheetName val="2_10_04(2)"/>
      <sheetName val="2_10_04(3)"/>
      <sheetName val="2_10_05(1)"/>
      <sheetName val="2_10_05(2)"/>
      <sheetName val="2_10_05(3)"/>
      <sheetName val="2_10_06(1)"/>
      <sheetName val="2_10_06(2)"/>
      <sheetName val="2_10_06(3)"/>
      <sheetName val="2_14_01(1)"/>
      <sheetName val="2_14_01(2)"/>
      <sheetName val="2_14_01(3)"/>
      <sheetName val="2_14_02(1)"/>
      <sheetName val="2_14_02(2)"/>
      <sheetName val="2_14_02(3)"/>
      <sheetName val="2_17_01(1)"/>
      <sheetName val="2_17_01(2)"/>
      <sheetName val="2_17_01(3)"/>
      <sheetName val="2_17_02(1)"/>
      <sheetName val="2_17_02(2)"/>
      <sheetName val="2_17_02(3)"/>
      <sheetName val="2_20_02(1)"/>
      <sheetName val="2_20_02(2)"/>
      <sheetName val="2_20_02(3)"/>
      <sheetName val="2_21_01(1)"/>
      <sheetName val="2_21_01(2)"/>
      <sheetName val="2_21_01(3)"/>
      <sheetName val="2_21_02(1)"/>
      <sheetName val="2_21_02(2)"/>
      <sheetName val="2_21_02(3)"/>
      <sheetName val="2_21_03(1)"/>
      <sheetName val="2_21_03(2)"/>
      <sheetName val="2_21_03(3)"/>
      <sheetName val="2_22_01(1)"/>
      <sheetName val="2_22_01(2)"/>
      <sheetName val="2_22_01(3)"/>
      <sheetName val="2_23_01(1)"/>
      <sheetName val="2_23_01(2)"/>
      <sheetName val="2_23_01(3)"/>
      <sheetName val="2_24_01(1)"/>
      <sheetName val="2_24_01(2)"/>
      <sheetName val="2_24_01(3)"/>
      <sheetName val="2_25_01(1)"/>
      <sheetName val="2_25_01(2)"/>
      <sheetName val="2_25_01(3)"/>
      <sheetName val="2_26_01(1)"/>
      <sheetName val="2_26_01(2)"/>
      <sheetName val="2_26_01(3)"/>
      <sheetName val="3_01_01(1)"/>
      <sheetName val="3_01_01(2)"/>
      <sheetName val="3_01_01(3)"/>
      <sheetName val="3_02_01(1)"/>
      <sheetName val="3_02_01(2)"/>
      <sheetName val="3_02_01(3)"/>
      <sheetName val="3_03_02(1)"/>
      <sheetName val="3_03_02(2)"/>
      <sheetName val="3_03_02(3)"/>
      <sheetName val="3_03_11(1)"/>
      <sheetName val="3_03_11(2)"/>
      <sheetName val="3_03_11(3)"/>
      <sheetName val="3_08_05(1)"/>
      <sheetName val="3_08_05(2)"/>
      <sheetName val="3_08_05(3)"/>
      <sheetName val="3_08_06(1)"/>
      <sheetName val="3_08_06(2)"/>
      <sheetName val="3_08_06(3)"/>
      <sheetName val="4_01_01(1)"/>
      <sheetName val="4_01_01(2)"/>
      <sheetName val="4_01_01(3)"/>
      <sheetName val="4_02_01(1)"/>
      <sheetName val="4_02_01(2)"/>
      <sheetName val="4_02_01(3)"/>
      <sheetName val="4_03_01(1)"/>
      <sheetName val="4_03_01(2)"/>
      <sheetName val="4_03_01(3)"/>
      <sheetName val="4_05_01(1)"/>
      <sheetName val="4_05_01(2)"/>
      <sheetName val="4_05_01(3)"/>
      <sheetName val="1_01_01(1)"/>
      <sheetName val="A__P__U_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2"/>
      <sheetName val="Hoja3"/>
      <sheetName val="Datos"/>
      <sheetName val="Constantes"/>
      <sheetName val="salarios"/>
      <sheetName val="Hoja5"/>
      <sheetName val="Hoja6"/>
      <sheetName val="Hoja7"/>
      <sheetName val="Hoja8"/>
      <sheetName val="Hoja9"/>
      <sheetName val="Hoja10"/>
      <sheetName val="Hoja11"/>
      <sheetName val="Hoja12"/>
      <sheetName val="Hoja13"/>
      <sheetName val="Hoja14"/>
      <sheetName val="Hoja15"/>
      <sheetName val="Hoja16"/>
      <sheetName val="Módulo1"/>
      <sheetName val="Módulo2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/>
      <sheetData sheetId="2"/>
      <sheetData sheetId="3" refreshError="1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DO (2)"/>
      <sheetName val="Tablas"/>
      <sheetName val="CCDO"/>
      <sheetName val="RRHH"/>
      <sheetName val="HrsP"/>
      <sheetName val="HSE"/>
      <sheetName val="IDO"/>
      <sheetName val="ISO"/>
      <sheetName val="AVP"/>
      <sheetName val="ACTA"/>
      <sheetName val="PENDIENTES X COBRAR"/>
      <sheetName val="BITACORA"/>
      <sheetName val="UTILI-FRENTE"/>
      <sheetName val="ABIMAELXPAGAR"/>
      <sheetName val="INCLUYO_EDUIN"/>
      <sheetName val="AVP (2)"/>
      <sheetName val="Hoja1"/>
      <sheetName val="PROYECCION"/>
      <sheetName val="CUADRO DE CANTIDADES"/>
      <sheetName val="ACTA_2"/>
      <sheetName val="AJUSTE CANTIDADES"/>
      <sheetName val="PROYECCIONES"/>
      <sheetName val="HOMOLOGACION DE CANTIDAD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AS"/>
      <sheetName val="Insum"/>
    </sheetNames>
    <sheetDataSet>
      <sheetData sheetId="0"/>
      <sheetData sheetId="1" refreshError="1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1.1"/>
      <sheetName val="1.2"/>
      <sheetName val="2.1"/>
      <sheetName val="2.2"/>
      <sheetName val="2.3"/>
      <sheetName val="2.4"/>
      <sheetName val="2.5"/>
      <sheetName val="2.6"/>
      <sheetName val="2.7"/>
      <sheetName val="3.1"/>
      <sheetName val="3.2"/>
      <sheetName val="3,3"/>
      <sheetName val="3,4"/>
      <sheetName val="4.1"/>
      <sheetName val="4.2"/>
      <sheetName val="5.1"/>
      <sheetName val="6.1"/>
      <sheetName val="6.2"/>
      <sheetName val="6.3"/>
      <sheetName val="7.1"/>
      <sheetName val="7.2"/>
      <sheetName val="7.3"/>
      <sheetName val="7.4"/>
      <sheetName val="8.1"/>
      <sheetName val="8.2"/>
      <sheetName val="8.3"/>
      <sheetName val="9.1"/>
    </sheetNames>
    <sheetDataSet>
      <sheetData sheetId="0">
        <row r="2">
          <cell r="B2" t="str">
            <v>ADECUACION DE LAS INSTALACIONES DE LA INSTITUCION EDUCATIVA JESUS MARIA AGUIRRE CHARRY DEL MUNICIPIO DE AIPE, HUILA</v>
          </cell>
        </row>
        <row r="3">
          <cell r="M3" t="str">
            <v>UND</v>
          </cell>
          <cell r="N3" t="str">
            <v>CANT</v>
          </cell>
        </row>
        <row r="4">
          <cell r="M4" t="str">
            <v>M2</v>
          </cell>
          <cell r="N4" t="str">
            <v>AREA</v>
          </cell>
        </row>
        <row r="5">
          <cell r="M5" t="str">
            <v>M3</v>
          </cell>
          <cell r="N5" t="str">
            <v>VOL</v>
          </cell>
        </row>
        <row r="6">
          <cell r="M6" t="str">
            <v>ML</v>
          </cell>
          <cell r="N6" t="str">
            <v>LONG</v>
          </cell>
        </row>
        <row r="7">
          <cell r="M7" t="str">
            <v>Kg</v>
          </cell>
          <cell r="N7" t="str">
            <v>PESO</v>
          </cell>
        </row>
        <row r="8">
          <cell r="M8">
            <v>0</v>
          </cell>
          <cell r="N8">
            <v>0</v>
          </cell>
        </row>
        <row r="9">
          <cell r="M9">
            <v>0</v>
          </cell>
          <cell r="N9">
            <v>0</v>
          </cell>
        </row>
        <row r="10">
          <cell r="M10">
            <v>0</v>
          </cell>
          <cell r="N10">
            <v>0</v>
          </cell>
        </row>
        <row r="11">
          <cell r="M11">
            <v>0</v>
          </cell>
          <cell r="N11">
            <v>0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iv_roma"/>
      <sheetName val="steel_roma"/>
      <sheetName val="tub_suma"/>
      <sheetName val="PRES"/>
      <sheetName val="ele"/>
      <sheetName val="inst_N"/>
      <sheetName val="pres_CMD"/>
      <sheetName val="oocc"/>
      <sheetName val="mont_mec"/>
      <sheetName val="desm_mec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"/>
      <sheetName val="SOLICITUD N"/>
      <sheetName val=" NIVEL DE CRITICIDAD"/>
      <sheetName val="REQUISITOS MINIMOS"/>
      <sheetName val=" FACTORES DE EVALUACION"/>
      <sheetName val="ANALISIS TIPO DE RIESGO"/>
      <sheetName val="MATRIZ RIESGO Y EXPOSICION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40"/>
      <sheetName val="41"/>
      <sheetName val="42"/>
      <sheetName val="43"/>
      <sheetName val="44"/>
      <sheetName val="45"/>
      <sheetName val="46"/>
      <sheetName val="47"/>
      <sheetName val="4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ta a tierra"/>
    </sheetNames>
    <sheetDataSet>
      <sheetData sheetId="0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-LISTAS"/>
      <sheetName val="VOL BOX"/>
      <sheetName val="Tramo 1"/>
      <sheetName val="Tramo 2"/>
      <sheetName val="C No. 12 EXIST Y PROYE"/>
      <sheetName val="Cuadro No. 13"/>
      <sheetName val="C No. 15 CajasEnc"/>
      <sheetName val="C No. 16.1 CUNETAS IZQ"/>
      <sheetName val="C No. 16.2 CUNETAS DER"/>
      <sheetName val="C No.14 TRANSVERS"/>
      <sheetName val="MEMORIAS"/>
      <sheetName val="PAV"/>
      <sheetName val="procedimiento"/>
      <sheetName val="CANTIDADES HIDRÁULICAS.."/>
      <sheetName val="Memorias prelim Hidra"/>
      <sheetName val="Hoja1"/>
      <sheetName val="BASE PRECI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SD"/>
      <sheetName val="Cronograma"/>
      <sheetName val="Id involucr"/>
      <sheetName val="Resumen Invlc R&amp;R"/>
      <sheetName val="Roles y resp"/>
      <sheetName val="Consolidado Alcance"/>
      <sheetName val="Presupuesto"/>
      <sheetName val="Ppto Motores"/>
      <sheetName val="Ppto Variadores"/>
      <sheetName val="Análisis determínistico"/>
      <sheetName val="Memorias de cálculo"/>
      <sheetName val="Riesgos"/>
      <sheetName val="Anexo. Matriz RAM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TODOLOGIA"/>
      <sheetName val="RESUMEN EVALUACION"/>
      <sheetName val="ASPECTOS TECNICOS"/>
      <sheetName val="MENOR VALOR 1"/>
      <sheetName val="Hoja1"/>
      <sheetName val="MEDIA GEOMETRICA"/>
      <sheetName val="CAPACIDAD FINANCIERA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/>
      <sheetData sheetId="6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RESPONSABLES"/>
      <sheetName val="HOJA DE COSTOS"/>
      <sheetName val="CÁLCULOS"/>
      <sheetName val="AFE FRAC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 refreshError="1"/>
      <sheetData sheetId="2"/>
      <sheetData sheetId="3" refreshError="1"/>
      <sheetData sheetId="4"/>
      <sheetData sheetId="5"/>
      <sheetData sheetId="6" refreshError="1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H T. AMI"/>
      <sheetName val="HH T.Montajes"/>
      <sheetName val="Datos"/>
      <sheetName val="CURVA TM"/>
      <sheetName val="CURVA HH AMI"/>
      <sheetName val="CURVA HH TOT"/>
      <sheetName val="CRONOGRAMA"/>
      <sheetName val="Info Ejec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ATERIALES"/>
      <sheetName val="PRESUPUESTO GENERAL"/>
      <sheetName val="Hoja1"/>
    </sheetNames>
    <sheetDataSet>
      <sheetData sheetId="0">
        <row r="1">
          <cell r="G1" t="str">
            <v>Ref.</v>
          </cell>
          <cell r="H1" t="str">
            <v>DESCRIPCION</v>
          </cell>
          <cell r="I1" t="str">
            <v xml:space="preserve">UNIDAD </v>
          </cell>
          <cell r="J1" t="str">
            <v>VR UNITARIO</v>
          </cell>
        </row>
        <row r="2">
          <cell r="G2" t="str">
            <v>E1</v>
          </cell>
          <cell r="H2" t="str">
            <v>RETROEXCAVADORA</v>
          </cell>
          <cell r="I2" t="str">
            <v>HR</v>
          </cell>
          <cell r="J2">
            <v>100000</v>
          </cell>
        </row>
        <row r="3">
          <cell r="G3" t="str">
            <v>E2</v>
          </cell>
          <cell r="H3" t="str">
            <v>VOLQUETA 5M3</v>
          </cell>
          <cell r="I3" t="str">
            <v>VJ</v>
          </cell>
          <cell r="J3">
            <v>70000</v>
          </cell>
        </row>
        <row r="4">
          <cell r="G4" t="str">
            <v>E3</v>
          </cell>
          <cell r="H4" t="str">
            <v>PLACA VIBRATORIA, INCLUYE COMBUSTIBLE</v>
          </cell>
          <cell r="I4" t="str">
            <v>DIA</v>
          </cell>
          <cell r="J4">
            <v>45000</v>
          </cell>
        </row>
        <row r="5">
          <cell r="G5" t="str">
            <v>E4</v>
          </cell>
          <cell r="H5" t="str">
            <v>CAMILLA</v>
          </cell>
          <cell r="I5" t="str">
            <v>DIA</v>
          </cell>
          <cell r="J5">
            <v>250</v>
          </cell>
        </row>
        <row r="6">
          <cell r="G6" t="str">
            <v>E5</v>
          </cell>
          <cell r="H6" t="str">
            <v>CERCHA</v>
          </cell>
          <cell r="I6" t="str">
            <v>DIA</v>
          </cell>
          <cell r="J6">
            <v>250</v>
          </cell>
        </row>
        <row r="7">
          <cell r="G7" t="str">
            <v>E6</v>
          </cell>
          <cell r="H7" t="str">
            <v>PARAL</v>
          </cell>
          <cell r="I7" t="str">
            <v>DIA</v>
          </cell>
          <cell r="J7">
            <v>250</v>
          </cell>
        </row>
        <row r="8">
          <cell r="G8" t="str">
            <v>E7</v>
          </cell>
          <cell r="H8" t="str">
            <v>VIBRADOR DE CONCRETO INCLUYE COMBUSTIBLE</v>
          </cell>
          <cell r="I8" t="str">
            <v>DIA</v>
          </cell>
          <cell r="J8">
            <v>60000</v>
          </cell>
        </row>
        <row r="9">
          <cell r="G9" t="str">
            <v>E8</v>
          </cell>
          <cell r="H9" t="str">
            <v>FORMALETA PEDESTAL</v>
          </cell>
          <cell r="I9" t="str">
            <v>UND</v>
          </cell>
          <cell r="J9">
            <v>12000</v>
          </cell>
        </row>
        <row r="10">
          <cell r="G10" t="str">
            <v>E9</v>
          </cell>
          <cell r="H10" t="str">
            <v>FORMALETA CAJA</v>
          </cell>
          <cell r="I10" t="str">
            <v>UND</v>
          </cell>
          <cell r="J10">
            <v>10000</v>
          </cell>
        </row>
        <row r="11">
          <cell r="G11" t="str">
            <v>E10</v>
          </cell>
          <cell r="H11" t="str">
            <v>PULIDORA 7" NO INCLUYE DISCO</v>
          </cell>
          <cell r="I11" t="str">
            <v>DIA</v>
          </cell>
          <cell r="J11">
            <v>11500</v>
          </cell>
        </row>
        <row r="12">
          <cell r="G12" t="str">
            <v>E11</v>
          </cell>
          <cell r="H12" t="str">
            <v>PLANTA DE EMERGENCIA</v>
          </cell>
          <cell r="I12" t="str">
            <v>DIA</v>
          </cell>
          <cell r="J12">
            <v>50000</v>
          </cell>
        </row>
        <row r="13">
          <cell r="G13" t="str">
            <v>E12</v>
          </cell>
          <cell r="H13" t="str">
            <v>COMPRESOR</v>
          </cell>
          <cell r="I13" t="str">
            <v>DIA</v>
          </cell>
          <cell r="J13">
            <v>40000</v>
          </cell>
        </row>
        <row r="14">
          <cell r="G14" t="str">
            <v>E13</v>
          </cell>
          <cell r="H14" t="str">
            <v>MEZCLADORA INCLUYE COMBUSTIBLE</v>
          </cell>
          <cell r="I14" t="str">
            <v>DIA</v>
          </cell>
          <cell r="J14">
            <v>70000</v>
          </cell>
        </row>
        <row r="15">
          <cell r="G15" t="str">
            <v>E14</v>
          </cell>
          <cell r="H15" t="str">
            <v>FORMALETA MADERA</v>
          </cell>
          <cell r="I15" t="str">
            <v>M2</v>
          </cell>
          <cell r="J15">
            <v>37565</v>
          </cell>
        </row>
        <row r="16">
          <cell r="G16" t="str">
            <v>E15</v>
          </cell>
          <cell r="H16" t="str">
            <v>FORMALETA POZO</v>
          </cell>
          <cell r="I16" t="str">
            <v>GL</v>
          </cell>
          <cell r="J16">
            <v>56500</v>
          </cell>
        </row>
        <row r="17">
          <cell r="G17" t="str">
            <v>E16</v>
          </cell>
          <cell r="H17" t="str">
            <v>ANDAMIO TUBULAR. 1.5 x 1.5 SECCIÓN</v>
          </cell>
          <cell r="I17" t="str">
            <v>DIA</v>
          </cell>
          <cell r="J17">
            <v>1750</v>
          </cell>
        </row>
        <row r="18">
          <cell r="G18" t="str">
            <v>E17</v>
          </cell>
          <cell r="H18" t="str">
            <v>FORMALETA PARA PLACA (20 dias)</v>
          </cell>
          <cell r="I18" t="str">
            <v>M2</v>
          </cell>
          <cell r="J18">
            <v>13410</v>
          </cell>
        </row>
        <row r="19">
          <cell r="G19" t="str">
            <v>E18</v>
          </cell>
          <cell r="H19">
            <v>0</v>
          </cell>
          <cell r="I19">
            <v>0</v>
          </cell>
          <cell r="J19">
            <v>0</v>
          </cell>
        </row>
        <row r="20">
          <cell r="G20" t="str">
            <v>E19</v>
          </cell>
          <cell r="H20">
            <v>0</v>
          </cell>
          <cell r="I20">
            <v>0</v>
          </cell>
          <cell r="J20">
            <v>0</v>
          </cell>
        </row>
        <row r="21">
          <cell r="G21" t="str">
            <v>E20</v>
          </cell>
          <cell r="H21">
            <v>0</v>
          </cell>
          <cell r="I21">
            <v>0</v>
          </cell>
          <cell r="J21">
            <v>0</v>
          </cell>
        </row>
        <row r="22">
          <cell r="G22" t="str">
            <v>E21</v>
          </cell>
          <cell r="H22">
            <v>0</v>
          </cell>
          <cell r="I22">
            <v>0</v>
          </cell>
          <cell r="J22">
            <v>0</v>
          </cell>
        </row>
        <row r="23">
          <cell r="G23" t="str">
            <v>E22</v>
          </cell>
          <cell r="H23">
            <v>0</v>
          </cell>
          <cell r="I23">
            <v>0</v>
          </cell>
          <cell r="J23">
            <v>0</v>
          </cell>
        </row>
        <row r="24">
          <cell r="G24" t="str">
            <v>E23</v>
          </cell>
          <cell r="H24">
            <v>0</v>
          </cell>
          <cell r="I24">
            <v>0</v>
          </cell>
          <cell r="J24">
            <v>0</v>
          </cell>
        </row>
        <row r="25">
          <cell r="G25" t="str">
            <v>E24</v>
          </cell>
          <cell r="H25">
            <v>0</v>
          </cell>
          <cell r="I25">
            <v>0</v>
          </cell>
          <cell r="J25">
            <v>0</v>
          </cell>
        </row>
        <row r="26">
          <cell r="G26" t="str">
            <v>E25</v>
          </cell>
          <cell r="H26">
            <v>0</v>
          </cell>
          <cell r="I26">
            <v>0</v>
          </cell>
          <cell r="J26">
            <v>0</v>
          </cell>
        </row>
        <row r="27">
          <cell r="G27" t="str">
            <v>E26</v>
          </cell>
          <cell r="H27">
            <v>0</v>
          </cell>
          <cell r="I27">
            <v>0</v>
          </cell>
          <cell r="J27">
            <v>0</v>
          </cell>
        </row>
        <row r="28">
          <cell r="G28" t="str">
            <v>E27</v>
          </cell>
          <cell r="H28">
            <v>0</v>
          </cell>
          <cell r="I28">
            <v>0</v>
          </cell>
          <cell r="J28">
            <v>0</v>
          </cell>
        </row>
        <row r="29">
          <cell r="G29" t="str">
            <v>E28</v>
          </cell>
          <cell r="H29">
            <v>0</v>
          </cell>
          <cell r="I29">
            <v>0</v>
          </cell>
          <cell r="J29">
            <v>0</v>
          </cell>
        </row>
        <row r="30">
          <cell r="G30" t="str">
            <v>E29</v>
          </cell>
          <cell r="H30">
            <v>0</v>
          </cell>
          <cell r="I30">
            <v>0</v>
          </cell>
          <cell r="J30">
            <v>0</v>
          </cell>
        </row>
        <row r="31">
          <cell r="G31" t="str">
            <v>E30</v>
          </cell>
          <cell r="H31">
            <v>0</v>
          </cell>
          <cell r="I31">
            <v>0</v>
          </cell>
          <cell r="J31">
            <v>0</v>
          </cell>
        </row>
        <row r="32">
          <cell r="G32" t="str">
            <v>E31</v>
          </cell>
          <cell r="H32">
            <v>0</v>
          </cell>
          <cell r="I32">
            <v>0</v>
          </cell>
          <cell r="J32">
            <v>0</v>
          </cell>
        </row>
        <row r="33">
          <cell r="G33" t="str">
            <v>E32</v>
          </cell>
          <cell r="H33">
            <v>0</v>
          </cell>
          <cell r="I33">
            <v>0</v>
          </cell>
          <cell r="J33">
            <v>0</v>
          </cell>
        </row>
        <row r="34">
          <cell r="G34" t="str">
            <v>E33</v>
          </cell>
          <cell r="H34">
            <v>0</v>
          </cell>
          <cell r="I34">
            <v>0</v>
          </cell>
          <cell r="J34">
            <v>0</v>
          </cell>
        </row>
        <row r="35">
          <cell r="G35" t="str">
            <v>E34</v>
          </cell>
          <cell r="H35">
            <v>0</v>
          </cell>
          <cell r="I35">
            <v>0</v>
          </cell>
          <cell r="J35">
            <v>0</v>
          </cell>
        </row>
        <row r="36">
          <cell r="G36" t="str">
            <v>E35</v>
          </cell>
          <cell r="H36">
            <v>0</v>
          </cell>
          <cell r="I36">
            <v>0</v>
          </cell>
          <cell r="J36">
            <v>0</v>
          </cell>
        </row>
        <row r="37">
          <cell r="G37" t="str">
            <v>E36</v>
          </cell>
          <cell r="H37">
            <v>0</v>
          </cell>
          <cell r="I37">
            <v>0</v>
          </cell>
          <cell r="J37">
            <v>0</v>
          </cell>
        </row>
        <row r="38">
          <cell r="G38" t="str">
            <v>E37</v>
          </cell>
          <cell r="H38">
            <v>0</v>
          </cell>
          <cell r="I38">
            <v>0</v>
          </cell>
          <cell r="J38">
            <v>0</v>
          </cell>
        </row>
        <row r="39">
          <cell r="G39" t="str">
            <v>E38</v>
          </cell>
          <cell r="H39">
            <v>0</v>
          </cell>
          <cell r="I39">
            <v>0</v>
          </cell>
          <cell r="J39">
            <v>0</v>
          </cell>
        </row>
        <row r="40">
          <cell r="G40" t="str">
            <v>E39</v>
          </cell>
          <cell r="H40">
            <v>0</v>
          </cell>
          <cell r="I40">
            <v>0</v>
          </cell>
          <cell r="J40">
            <v>0</v>
          </cell>
        </row>
        <row r="41">
          <cell r="G41" t="str">
            <v>E40</v>
          </cell>
          <cell r="H41">
            <v>0</v>
          </cell>
          <cell r="I41">
            <v>0</v>
          </cell>
          <cell r="J41">
            <v>0</v>
          </cell>
        </row>
        <row r="42">
          <cell r="G42" t="str">
            <v>E41</v>
          </cell>
          <cell r="H42">
            <v>0</v>
          </cell>
          <cell r="I42">
            <v>0</v>
          </cell>
          <cell r="J42">
            <v>0</v>
          </cell>
        </row>
        <row r="43">
          <cell r="G43" t="str">
            <v>E42</v>
          </cell>
          <cell r="H43">
            <v>0</v>
          </cell>
          <cell r="I43">
            <v>0</v>
          </cell>
          <cell r="J43">
            <v>0</v>
          </cell>
        </row>
        <row r="44">
          <cell r="G44" t="str">
            <v>E43</v>
          </cell>
          <cell r="H44">
            <v>0</v>
          </cell>
          <cell r="I44">
            <v>0</v>
          </cell>
          <cell r="J44">
            <v>0</v>
          </cell>
        </row>
        <row r="45">
          <cell r="G45" t="str">
            <v>E44</v>
          </cell>
          <cell r="H45">
            <v>0</v>
          </cell>
          <cell r="I45">
            <v>0</v>
          </cell>
          <cell r="J45">
            <v>0</v>
          </cell>
        </row>
        <row r="46">
          <cell r="G46" t="str">
            <v>E45</v>
          </cell>
          <cell r="H46">
            <v>0</v>
          </cell>
          <cell r="I46">
            <v>0</v>
          </cell>
          <cell r="J46">
            <v>0</v>
          </cell>
        </row>
        <row r="47">
          <cell r="G47" t="str">
            <v>E46</v>
          </cell>
          <cell r="H47">
            <v>0</v>
          </cell>
          <cell r="I47">
            <v>0</v>
          </cell>
          <cell r="J47">
            <v>0</v>
          </cell>
        </row>
        <row r="48">
          <cell r="G48" t="str">
            <v>E47</v>
          </cell>
          <cell r="H48">
            <v>0</v>
          </cell>
          <cell r="I48">
            <v>0</v>
          </cell>
          <cell r="J48">
            <v>0</v>
          </cell>
        </row>
        <row r="49">
          <cell r="G49" t="str">
            <v>E48</v>
          </cell>
          <cell r="H49">
            <v>0</v>
          </cell>
          <cell r="I49">
            <v>0</v>
          </cell>
          <cell r="J49">
            <v>0</v>
          </cell>
        </row>
        <row r="50">
          <cell r="G50" t="str">
            <v>E49</v>
          </cell>
          <cell r="H50">
            <v>0</v>
          </cell>
          <cell r="I50">
            <v>0</v>
          </cell>
          <cell r="J50">
            <v>0</v>
          </cell>
        </row>
        <row r="51">
          <cell r="G51" t="str">
            <v>E50</v>
          </cell>
          <cell r="H51">
            <v>0</v>
          </cell>
          <cell r="I51">
            <v>0</v>
          </cell>
          <cell r="J51">
            <v>0</v>
          </cell>
        </row>
        <row r="52">
          <cell r="G52" t="str">
            <v>E51</v>
          </cell>
          <cell r="H52">
            <v>0</v>
          </cell>
          <cell r="I52">
            <v>0</v>
          </cell>
          <cell r="J52">
            <v>0</v>
          </cell>
        </row>
        <row r="53">
          <cell r="G53" t="str">
            <v>E52</v>
          </cell>
          <cell r="H53">
            <v>0</v>
          </cell>
          <cell r="I53">
            <v>0</v>
          </cell>
          <cell r="J53">
            <v>0</v>
          </cell>
        </row>
        <row r="54">
          <cell r="G54" t="str">
            <v>E53</v>
          </cell>
          <cell r="H54">
            <v>0</v>
          </cell>
          <cell r="I54">
            <v>0</v>
          </cell>
          <cell r="J54">
            <v>0</v>
          </cell>
        </row>
        <row r="55">
          <cell r="G55" t="str">
            <v>E54</v>
          </cell>
          <cell r="H55">
            <v>0</v>
          </cell>
          <cell r="I55">
            <v>0</v>
          </cell>
          <cell r="J55">
            <v>0</v>
          </cell>
        </row>
        <row r="56">
          <cell r="G56" t="str">
            <v>E55</v>
          </cell>
          <cell r="H56">
            <v>0</v>
          </cell>
          <cell r="I56">
            <v>0</v>
          </cell>
          <cell r="J56">
            <v>0</v>
          </cell>
        </row>
        <row r="57">
          <cell r="G57" t="str">
            <v>E56</v>
          </cell>
          <cell r="H57">
            <v>0</v>
          </cell>
          <cell r="I57">
            <v>0</v>
          </cell>
          <cell r="J57">
            <v>0</v>
          </cell>
        </row>
        <row r="58">
          <cell r="G58" t="str">
            <v>E57</v>
          </cell>
          <cell r="H58">
            <v>0</v>
          </cell>
          <cell r="I58">
            <v>0</v>
          </cell>
          <cell r="J58">
            <v>0</v>
          </cell>
        </row>
        <row r="59">
          <cell r="G59" t="str">
            <v>E58</v>
          </cell>
          <cell r="H59">
            <v>0</v>
          </cell>
          <cell r="I59">
            <v>0</v>
          </cell>
          <cell r="J59">
            <v>0</v>
          </cell>
        </row>
        <row r="60">
          <cell r="G60" t="str">
            <v>E59</v>
          </cell>
          <cell r="H60">
            <v>0</v>
          </cell>
          <cell r="I60">
            <v>0</v>
          </cell>
          <cell r="J60">
            <v>0</v>
          </cell>
        </row>
        <row r="61">
          <cell r="G61" t="str">
            <v>E60</v>
          </cell>
          <cell r="H61">
            <v>0</v>
          </cell>
          <cell r="I61">
            <v>0</v>
          </cell>
          <cell r="J61">
            <v>0</v>
          </cell>
        </row>
        <row r="62">
          <cell r="G62" t="str">
            <v>E61</v>
          </cell>
          <cell r="H62">
            <v>0</v>
          </cell>
          <cell r="I62">
            <v>0</v>
          </cell>
          <cell r="J62">
            <v>0</v>
          </cell>
        </row>
        <row r="63">
          <cell r="G63" t="str">
            <v>E62</v>
          </cell>
          <cell r="H63">
            <v>0</v>
          </cell>
          <cell r="I63">
            <v>0</v>
          </cell>
          <cell r="J63">
            <v>0</v>
          </cell>
        </row>
        <row r="64">
          <cell r="G64" t="str">
            <v>E63</v>
          </cell>
          <cell r="H64">
            <v>0</v>
          </cell>
          <cell r="I64">
            <v>0</v>
          </cell>
          <cell r="J64">
            <v>0</v>
          </cell>
        </row>
        <row r="65">
          <cell r="G65" t="str">
            <v>E64</v>
          </cell>
          <cell r="H65">
            <v>0</v>
          </cell>
          <cell r="I65">
            <v>0</v>
          </cell>
          <cell r="J65">
            <v>0</v>
          </cell>
        </row>
        <row r="66">
          <cell r="G66" t="str">
            <v>E65</v>
          </cell>
          <cell r="H66">
            <v>0</v>
          </cell>
          <cell r="I66">
            <v>0</v>
          </cell>
          <cell r="J66">
            <v>0</v>
          </cell>
        </row>
        <row r="67">
          <cell r="G67" t="str">
            <v>E66</v>
          </cell>
          <cell r="H67">
            <v>0</v>
          </cell>
          <cell r="I67">
            <v>0</v>
          </cell>
          <cell r="J67">
            <v>0</v>
          </cell>
        </row>
        <row r="68">
          <cell r="G68" t="str">
            <v>E67</v>
          </cell>
          <cell r="H68">
            <v>0</v>
          </cell>
          <cell r="I68">
            <v>0</v>
          </cell>
          <cell r="J68">
            <v>0</v>
          </cell>
        </row>
        <row r="69">
          <cell r="G69" t="str">
            <v>E68</v>
          </cell>
          <cell r="H69">
            <v>0</v>
          </cell>
          <cell r="I69">
            <v>0</v>
          </cell>
          <cell r="J69">
            <v>0</v>
          </cell>
        </row>
        <row r="70">
          <cell r="G70" t="str">
            <v>E69</v>
          </cell>
          <cell r="H70">
            <v>0</v>
          </cell>
          <cell r="I70">
            <v>0</v>
          </cell>
          <cell r="J70">
            <v>0</v>
          </cell>
        </row>
        <row r="71">
          <cell r="G71" t="str">
            <v>E70</v>
          </cell>
          <cell r="H71">
            <v>0</v>
          </cell>
          <cell r="I71">
            <v>0</v>
          </cell>
          <cell r="J71">
            <v>0</v>
          </cell>
        </row>
        <row r="72">
          <cell r="G72" t="str">
            <v>E71</v>
          </cell>
          <cell r="H72">
            <v>0</v>
          </cell>
          <cell r="I72">
            <v>0</v>
          </cell>
          <cell r="J72">
            <v>0</v>
          </cell>
        </row>
        <row r="73">
          <cell r="G73" t="str">
            <v>E72</v>
          </cell>
          <cell r="H73">
            <v>0</v>
          </cell>
          <cell r="I73">
            <v>0</v>
          </cell>
          <cell r="J73">
            <v>0</v>
          </cell>
        </row>
        <row r="74">
          <cell r="G74" t="str">
            <v>E73</v>
          </cell>
          <cell r="H74">
            <v>0</v>
          </cell>
          <cell r="I74">
            <v>0</v>
          </cell>
          <cell r="J74">
            <v>0</v>
          </cell>
        </row>
        <row r="75">
          <cell r="G75" t="str">
            <v>E74</v>
          </cell>
          <cell r="H75">
            <v>0</v>
          </cell>
          <cell r="I75">
            <v>0</v>
          </cell>
          <cell r="J75">
            <v>0</v>
          </cell>
        </row>
        <row r="76">
          <cell r="G76" t="str">
            <v>E75</v>
          </cell>
          <cell r="H76">
            <v>0</v>
          </cell>
          <cell r="I76">
            <v>0</v>
          </cell>
          <cell r="J76">
            <v>0</v>
          </cell>
        </row>
        <row r="77">
          <cell r="G77" t="str">
            <v>E76</v>
          </cell>
          <cell r="H77">
            <v>0</v>
          </cell>
          <cell r="I77">
            <v>0</v>
          </cell>
          <cell r="J77">
            <v>0</v>
          </cell>
        </row>
        <row r="78">
          <cell r="G78" t="str">
            <v>E77</v>
          </cell>
          <cell r="H78">
            <v>0</v>
          </cell>
          <cell r="I78">
            <v>0</v>
          </cell>
          <cell r="J78">
            <v>0</v>
          </cell>
        </row>
        <row r="79">
          <cell r="G79" t="str">
            <v>E78</v>
          </cell>
          <cell r="H79">
            <v>0</v>
          </cell>
          <cell r="I79">
            <v>0</v>
          </cell>
          <cell r="J79">
            <v>0</v>
          </cell>
        </row>
        <row r="80">
          <cell r="G80" t="str">
            <v>E79</v>
          </cell>
          <cell r="H80">
            <v>0</v>
          </cell>
          <cell r="I80">
            <v>0</v>
          </cell>
          <cell r="J80">
            <v>0</v>
          </cell>
        </row>
        <row r="81">
          <cell r="G81" t="str">
            <v>E80</v>
          </cell>
          <cell r="H81">
            <v>0</v>
          </cell>
          <cell r="I81">
            <v>0</v>
          </cell>
          <cell r="J81">
            <v>0</v>
          </cell>
        </row>
        <row r="82">
          <cell r="G82" t="str">
            <v>E81</v>
          </cell>
          <cell r="H82">
            <v>0</v>
          </cell>
          <cell r="I82">
            <v>0</v>
          </cell>
          <cell r="J82">
            <v>0</v>
          </cell>
        </row>
        <row r="83">
          <cell r="G83" t="str">
            <v>E82</v>
          </cell>
          <cell r="H83">
            <v>0</v>
          </cell>
          <cell r="I83">
            <v>0</v>
          </cell>
          <cell r="J83">
            <v>0</v>
          </cell>
        </row>
        <row r="84">
          <cell r="G84" t="str">
            <v>E83</v>
          </cell>
          <cell r="H84">
            <v>0</v>
          </cell>
          <cell r="I84">
            <v>0</v>
          </cell>
          <cell r="J84">
            <v>0</v>
          </cell>
        </row>
        <row r="85">
          <cell r="G85" t="str">
            <v>E84</v>
          </cell>
          <cell r="H85">
            <v>0</v>
          </cell>
          <cell r="I85">
            <v>0</v>
          </cell>
          <cell r="J85">
            <v>0</v>
          </cell>
        </row>
        <row r="86">
          <cell r="G86" t="str">
            <v>E85</v>
          </cell>
          <cell r="H86">
            <v>0</v>
          </cell>
          <cell r="I86">
            <v>0</v>
          </cell>
          <cell r="J86">
            <v>0</v>
          </cell>
        </row>
        <row r="87">
          <cell r="G87" t="str">
            <v>E86</v>
          </cell>
          <cell r="H87">
            <v>0</v>
          </cell>
          <cell r="I87">
            <v>0</v>
          </cell>
          <cell r="J87">
            <v>0</v>
          </cell>
        </row>
        <row r="88">
          <cell r="G88" t="str">
            <v>E87</v>
          </cell>
          <cell r="H88">
            <v>0</v>
          </cell>
          <cell r="I88">
            <v>0</v>
          </cell>
          <cell r="J88">
            <v>0</v>
          </cell>
        </row>
        <row r="89">
          <cell r="G89" t="str">
            <v>E88</v>
          </cell>
          <cell r="H89">
            <v>0</v>
          </cell>
          <cell r="I89">
            <v>0</v>
          </cell>
          <cell r="J89">
            <v>0</v>
          </cell>
        </row>
        <row r="90">
          <cell r="G90" t="str">
            <v>E89</v>
          </cell>
          <cell r="H90">
            <v>0</v>
          </cell>
          <cell r="I90">
            <v>0</v>
          </cell>
          <cell r="J90">
            <v>0</v>
          </cell>
        </row>
        <row r="91">
          <cell r="G91" t="str">
            <v>E90</v>
          </cell>
          <cell r="H91">
            <v>0</v>
          </cell>
          <cell r="I91">
            <v>0</v>
          </cell>
          <cell r="J91">
            <v>0</v>
          </cell>
        </row>
        <row r="92">
          <cell r="G92" t="str">
            <v>E91</v>
          </cell>
          <cell r="H92">
            <v>0</v>
          </cell>
          <cell r="I92">
            <v>0</v>
          </cell>
          <cell r="J92">
            <v>0</v>
          </cell>
        </row>
        <row r="93">
          <cell r="G93" t="str">
            <v>E92</v>
          </cell>
          <cell r="H93">
            <v>0</v>
          </cell>
          <cell r="I93">
            <v>0</v>
          </cell>
          <cell r="J93">
            <v>0</v>
          </cell>
        </row>
        <row r="94">
          <cell r="G94" t="str">
            <v>E93</v>
          </cell>
          <cell r="H94">
            <v>0</v>
          </cell>
          <cell r="I94">
            <v>0</v>
          </cell>
          <cell r="J94">
            <v>0</v>
          </cell>
        </row>
        <row r="95">
          <cell r="G95" t="str">
            <v>E94</v>
          </cell>
          <cell r="H95">
            <v>0</v>
          </cell>
          <cell r="I95">
            <v>0</v>
          </cell>
          <cell r="J95">
            <v>0</v>
          </cell>
        </row>
        <row r="96">
          <cell r="G96" t="str">
            <v>E95</v>
          </cell>
          <cell r="H96">
            <v>0</v>
          </cell>
          <cell r="I96">
            <v>0</v>
          </cell>
          <cell r="J96">
            <v>0</v>
          </cell>
        </row>
        <row r="97">
          <cell r="G97" t="str">
            <v>E96</v>
          </cell>
          <cell r="H97">
            <v>0</v>
          </cell>
          <cell r="I97">
            <v>0</v>
          </cell>
          <cell r="J97">
            <v>0</v>
          </cell>
        </row>
        <row r="98">
          <cell r="G98" t="str">
            <v>E97</v>
          </cell>
          <cell r="H98">
            <v>0</v>
          </cell>
          <cell r="I98">
            <v>0</v>
          </cell>
          <cell r="J98">
            <v>0</v>
          </cell>
        </row>
        <row r="99">
          <cell r="G99" t="str">
            <v>E98</v>
          </cell>
          <cell r="H99">
            <v>0</v>
          </cell>
          <cell r="I99">
            <v>0</v>
          </cell>
          <cell r="J99">
            <v>0</v>
          </cell>
        </row>
        <row r="100">
          <cell r="G100" t="str">
            <v>E99</v>
          </cell>
          <cell r="H100">
            <v>0</v>
          </cell>
          <cell r="I100">
            <v>0</v>
          </cell>
          <cell r="J100">
            <v>0</v>
          </cell>
        </row>
        <row r="101">
          <cell r="G101" t="str">
            <v>E100</v>
          </cell>
          <cell r="H101">
            <v>0</v>
          </cell>
          <cell r="I101">
            <v>0</v>
          </cell>
          <cell r="J101">
            <v>0</v>
          </cell>
        </row>
        <row r="102">
          <cell r="G102" t="str">
            <v>E101</v>
          </cell>
          <cell r="H102">
            <v>0</v>
          </cell>
          <cell r="I102">
            <v>0</v>
          </cell>
          <cell r="J102">
            <v>0</v>
          </cell>
        </row>
        <row r="103">
          <cell r="G103" t="str">
            <v>E102</v>
          </cell>
          <cell r="H103">
            <v>0</v>
          </cell>
          <cell r="I103">
            <v>0</v>
          </cell>
          <cell r="J103">
            <v>0</v>
          </cell>
        </row>
        <row r="104">
          <cell r="G104" t="str">
            <v>E103</v>
          </cell>
          <cell r="H104">
            <v>0</v>
          </cell>
          <cell r="I104">
            <v>0</v>
          </cell>
          <cell r="J104">
            <v>0</v>
          </cell>
        </row>
        <row r="105">
          <cell r="G105" t="str">
            <v>E104</v>
          </cell>
          <cell r="H105">
            <v>0</v>
          </cell>
          <cell r="I105">
            <v>0</v>
          </cell>
          <cell r="J105">
            <v>0</v>
          </cell>
        </row>
        <row r="106">
          <cell r="G106" t="str">
            <v>E105</v>
          </cell>
          <cell r="H106">
            <v>0</v>
          </cell>
          <cell r="I106">
            <v>0</v>
          </cell>
          <cell r="J106">
            <v>0</v>
          </cell>
        </row>
        <row r="107">
          <cell r="G107" t="str">
            <v>E106</v>
          </cell>
          <cell r="H107">
            <v>0</v>
          </cell>
          <cell r="I107">
            <v>0</v>
          </cell>
          <cell r="J107">
            <v>0</v>
          </cell>
        </row>
        <row r="108">
          <cell r="G108" t="str">
            <v>E107</v>
          </cell>
          <cell r="H108">
            <v>0</v>
          </cell>
          <cell r="I108">
            <v>0</v>
          </cell>
          <cell r="J108">
            <v>0</v>
          </cell>
        </row>
        <row r="109">
          <cell r="G109" t="str">
            <v>E108</v>
          </cell>
          <cell r="H109">
            <v>0</v>
          </cell>
          <cell r="I109">
            <v>0</v>
          </cell>
          <cell r="J109">
            <v>0</v>
          </cell>
        </row>
        <row r="110">
          <cell r="G110" t="str">
            <v>E109</v>
          </cell>
          <cell r="H110">
            <v>0</v>
          </cell>
          <cell r="I110">
            <v>0</v>
          </cell>
          <cell r="J110">
            <v>0</v>
          </cell>
        </row>
        <row r="111">
          <cell r="G111" t="str">
            <v>E110</v>
          </cell>
          <cell r="H111">
            <v>0</v>
          </cell>
          <cell r="I111">
            <v>0</v>
          </cell>
          <cell r="J111">
            <v>0</v>
          </cell>
        </row>
        <row r="112">
          <cell r="G112" t="str">
            <v>E111</v>
          </cell>
          <cell r="H112">
            <v>0</v>
          </cell>
          <cell r="I112">
            <v>0</v>
          </cell>
          <cell r="J112">
            <v>0</v>
          </cell>
        </row>
        <row r="113">
          <cell r="G113" t="str">
            <v>E112</v>
          </cell>
          <cell r="H113">
            <v>0</v>
          </cell>
          <cell r="I113">
            <v>0</v>
          </cell>
          <cell r="J113">
            <v>0</v>
          </cell>
        </row>
        <row r="114">
          <cell r="G114" t="str">
            <v>E113</v>
          </cell>
          <cell r="H114">
            <v>0</v>
          </cell>
          <cell r="I114">
            <v>0</v>
          </cell>
          <cell r="J114">
            <v>0</v>
          </cell>
        </row>
        <row r="115">
          <cell r="G115" t="str">
            <v>E114</v>
          </cell>
          <cell r="H115">
            <v>0</v>
          </cell>
          <cell r="I115">
            <v>0</v>
          </cell>
          <cell r="J115">
            <v>0</v>
          </cell>
        </row>
        <row r="116">
          <cell r="G116" t="str">
            <v>E115</v>
          </cell>
          <cell r="H116">
            <v>0</v>
          </cell>
          <cell r="I116">
            <v>0</v>
          </cell>
          <cell r="J116">
            <v>0</v>
          </cell>
        </row>
        <row r="117">
          <cell r="G117" t="str">
            <v>E116</v>
          </cell>
          <cell r="H117">
            <v>0</v>
          </cell>
          <cell r="I117">
            <v>0</v>
          </cell>
          <cell r="J117">
            <v>0</v>
          </cell>
        </row>
        <row r="118">
          <cell r="G118" t="str">
            <v>E117</v>
          </cell>
          <cell r="H118">
            <v>0</v>
          </cell>
          <cell r="I118">
            <v>0</v>
          </cell>
          <cell r="J118">
            <v>0</v>
          </cell>
        </row>
        <row r="119">
          <cell r="G119" t="str">
            <v>E118</v>
          </cell>
          <cell r="H119">
            <v>0</v>
          </cell>
          <cell r="I119">
            <v>0</v>
          </cell>
          <cell r="J119">
            <v>0</v>
          </cell>
        </row>
        <row r="120">
          <cell r="G120" t="str">
            <v>E119</v>
          </cell>
          <cell r="H120">
            <v>0</v>
          </cell>
          <cell r="I120">
            <v>0</v>
          </cell>
          <cell r="J120">
            <v>0</v>
          </cell>
        </row>
        <row r="121">
          <cell r="G121" t="str">
            <v>E120</v>
          </cell>
          <cell r="H121">
            <v>0</v>
          </cell>
          <cell r="I121">
            <v>0</v>
          </cell>
          <cell r="J121">
            <v>0</v>
          </cell>
        </row>
        <row r="122">
          <cell r="G122" t="str">
            <v>E121</v>
          </cell>
          <cell r="H122">
            <v>0</v>
          </cell>
          <cell r="I122">
            <v>0</v>
          </cell>
          <cell r="J122">
            <v>0</v>
          </cell>
        </row>
        <row r="123">
          <cell r="G123" t="str">
            <v>E122</v>
          </cell>
          <cell r="H123">
            <v>0</v>
          </cell>
          <cell r="I123">
            <v>0</v>
          </cell>
          <cell r="J123">
            <v>0</v>
          </cell>
        </row>
        <row r="124">
          <cell r="G124" t="str">
            <v>E123</v>
          </cell>
          <cell r="H124">
            <v>0</v>
          </cell>
          <cell r="I124">
            <v>0</v>
          </cell>
          <cell r="J124">
            <v>0</v>
          </cell>
        </row>
        <row r="125">
          <cell r="G125" t="str">
            <v>E124</v>
          </cell>
          <cell r="H125">
            <v>0</v>
          </cell>
          <cell r="I125">
            <v>0</v>
          </cell>
          <cell r="J125">
            <v>0</v>
          </cell>
        </row>
        <row r="126">
          <cell r="G126" t="str">
            <v>E125</v>
          </cell>
          <cell r="H126">
            <v>0</v>
          </cell>
          <cell r="I126">
            <v>0</v>
          </cell>
          <cell r="J126">
            <v>0</v>
          </cell>
        </row>
        <row r="127">
          <cell r="G127" t="str">
            <v>E126</v>
          </cell>
          <cell r="H127">
            <v>0</v>
          </cell>
          <cell r="I127">
            <v>0</v>
          </cell>
          <cell r="J127">
            <v>0</v>
          </cell>
        </row>
        <row r="128">
          <cell r="G128" t="str">
            <v>E127</v>
          </cell>
          <cell r="H128">
            <v>0</v>
          </cell>
          <cell r="I128">
            <v>0</v>
          </cell>
          <cell r="J128">
            <v>0</v>
          </cell>
        </row>
        <row r="129">
          <cell r="G129" t="str">
            <v>E128</v>
          </cell>
          <cell r="H129">
            <v>0</v>
          </cell>
          <cell r="I129">
            <v>0</v>
          </cell>
          <cell r="J129">
            <v>0</v>
          </cell>
        </row>
        <row r="130">
          <cell r="G130" t="str">
            <v>E129</v>
          </cell>
          <cell r="H130">
            <v>0</v>
          </cell>
          <cell r="I130">
            <v>0</v>
          </cell>
          <cell r="J130">
            <v>0</v>
          </cell>
        </row>
        <row r="131">
          <cell r="G131" t="str">
            <v>E130</v>
          </cell>
          <cell r="H131">
            <v>0</v>
          </cell>
          <cell r="I131">
            <v>0</v>
          </cell>
          <cell r="J131">
            <v>0</v>
          </cell>
        </row>
        <row r="132">
          <cell r="G132" t="str">
            <v>E131</v>
          </cell>
          <cell r="H132">
            <v>0</v>
          </cell>
          <cell r="I132">
            <v>0</v>
          </cell>
          <cell r="J132">
            <v>0</v>
          </cell>
        </row>
        <row r="133">
          <cell r="G133" t="str">
            <v>E132</v>
          </cell>
          <cell r="H133">
            <v>0</v>
          </cell>
          <cell r="I133">
            <v>0</v>
          </cell>
          <cell r="J133">
            <v>0</v>
          </cell>
        </row>
        <row r="134">
          <cell r="G134" t="str">
            <v>E133</v>
          </cell>
          <cell r="H134">
            <v>0</v>
          </cell>
          <cell r="I134">
            <v>0</v>
          </cell>
          <cell r="J134">
            <v>0</v>
          </cell>
        </row>
        <row r="135">
          <cell r="G135" t="str">
            <v>E134</v>
          </cell>
          <cell r="H135">
            <v>0</v>
          </cell>
          <cell r="I135">
            <v>0</v>
          </cell>
          <cell r="J135">
            <v>0</v>
          </cell>
        </row>
        <row r="136">
          <cell r="G136" t="str">
            <v>E135</v>
          </cell>
          <cell r="H136">
            <v>0</v>
          </cell>
          <cell r="I136">
            <v>0</v>
          </cell>
          <cell r="J136">
            <v>0</v>
          </cell>
        </row>
        <row r="137">
          <cell r="G137" t="str">
            <v>E136</v>
          </cell>
          <cell r="H137">
            <v>0</v>
          </cell>
          <cell r="I137">
            <v>0</v>
          </cell>
          <cell r="J137">
            <v>0</v>
          </cell>
        </row>
        <row r="138">
          <cell r="G138" t="str">
            <v>E137</v>
          </cell>
          <cell r="H138">
            <v>0</v>
          </cell>
          <cell r="I138">
            <v>0</v>
          </cell>
          <cell r="J138">
            <v>0</v>
          </cell>
        </row>
        <row r="139">
          <cell r="G139" t="str">
            <v>E138</v>
          </cell>
          <cell r="H139">
            <v>0</v>
          </cell>
          <cell r="I139">
            <v>0</v>
          </cell>
          <cell r="J139">
            <v>0</v>
          </cell>
        </row>
        <row r="140">
          <cell r="G140" t="str">
            <v>E139</v>
          </cell>
          <cell r="H140">
            <v>0</v>
          </cell>
          <cell r="I140">
            <v>0</v>
          </cell>
          <cell r="J140">
            <v>0</v>
          </cell>
        </row>
        <row r="141">
          <cell r="G141" t="str">
            <v>E140</v>
          </cell>
          <cell r="H141">
            <v>0</v>
          </cell>
          <cell r="I141">
            <v>0</v>
          </cell>
          <cell r="J141">
            <v>0</v>
          </cell>
        </row>
        <row r="142">
          <cell r="G142" t="str">
            <v>E141</v>
          </cell>
          <cell r="H142">
            <v>0</v>
          </cell>
          <cell r="I142">
            <v>0</v>
          </cell>
          <cell r="J142">
            <v>0</v>
          </cell>
        </row>
        <row r="143">
          <cell r="G143" t="str">
            <v>E142</v>
          </cell>
          <cell r="H143">
            <v>0</v>
          </cell>
          <cell r="I143">
            <v>0</v>
          </cell>
          <cell r="J143">
            <v>0</v>
          </cell>
        </row>
        <row r="144">
          <cell r="G144" t="str">
            <v>E143</v>
          </cell>
          <cell r="H144">
            <v>0</v>
          </cell>
          <cell r="I144">
            <v>0</v>
          </cell>
          <cell r="J144">
            <v>0</v>
          </cell>
        </row>
        <row r="145">
          <cell r="G145" t="str">
            <v>E144</v>
          </cell>
          <cell r="H145">
            <v>0</v>
          </cell>
          <cell r="I145">
            <v>0</v>
          </cell>
          <cell r="J145">
            <v>0</v>
          </cell>
        </row>
        <row r="146">
          <cell r="G146" t="str">
            <v>E145</v>
          </cell>
          <cell r="H146">
            <v>0</v>
          </cell>
          <cell r="I146">
            <v>0</v>
          </cell>
          <cell r="J146">
            <v>0</v>
          </cell>
        </row>
        <row r="147">
          <cell r="G147" t="str">
            <v>E146</v>
          </cell>
          <cell r="H147">
            <v>0</v>
          </cell>
          <cell r="I147">
            <v>0</v>
          </cell>
          <cell r="J147">
            <v>0</v>
          </cell>
        </row>
        <row r="148">
          <cell r="G148" t="str">
            <v>E147</v>
          </cell>
          <cell r="H148">
            <v>0</v>
          </cell>
          <cell r="I148">
            <v>0</v>
          </cell>
          <cell r="J148">
            <v>0</v>
          </cell>
        </row>
        <row r="149">
          <cell r="G149" t="str">
            <v>E148</v>
          </cell>
          <cell r="H149">
            <v>0</v>
          </cell>
          <cell r="I149">
            <v>0</v>
          </cell>
          <cell r="J149">
            <v>0</v>
          </cell>
        </row>
        <row r="150">
          <cell r="G150" t="str">
            <v>E149</v>
          </cell>
          <cell r="H150">
            <v>0</v>
          </cell>
          <cell r="I150">
            <v>0</v>
          </cell>
          <cell r="J150">
            <v>0</v>
          </cell>
        </row>
        <row r="151">
          <cell r="G151" t="str">
            <v>E150</v>
          </cell>
          <cell r="H151">
            <v>0</v>
          </cell>
          <cell r="I151">
            <v>0</v>
          </cell>
          <cell r="J151">
            <v>0</v>
          </cell>
        </row>
        <row r="152">
          <cell r="G152" t="str">
            <v>E151</v>
          </cell>
          <cell r="H152">
            <v>0</v>
          </cell>
          <cell r="I152">
            <v>0</v>
          </cell>
          <cell r="J152">
            <v>0</v>
          </cell>
        </row>
        <row r="153">
          <cell r="G153" t="str">
            <v>E152</v>
          </cell>
          <cell r="H153">
            <v>0</v>
          </cell>
          <cell r="I153">
            <v>0</v>
          </cell>
          <cell r="J153">
            <v>0</v>
          </cell>
        </row>
        <row r="154">
          <cell r="G154" t="str">
            <v>E153</v>
          </cell>
          <cell r="H154">
            <v>0</v>
          </cell>
          <cell r="I154">
            <v>0</v>
          </cell>
          <cell r="J154">
            <v>0</v>
          </cell>
        </row>
        <row r="155">
          <cell r="G155" t="str">
            <v>E154</v>
          </cell>
          <cell r="H155">
            <v>0</v>
          </cell>
          <cell r="I155">
            <v>0</v>
          </cell>
          <cell r="J155">
            <v>0</v>
          </cell>
        </row>
        <row r="156">
          <cell r="G156" t="str">
            <v>E155</v>
          </cell>
          <cell r="H156">
            <v>0</v>
          </cell>
          <cell r="I156">
            <v>0</v>
          </cell>
          <cell r="J156">
            <v>0</v>
          </cell>
        </row>
        <row r="157">
          <cell r="G157" t="str">
            <v>E156</v>
          </cell>
          <cell r="H157">
            <v>0</v>
          </cell>
          <cell r="I157">
            <v>0</v>
          </cell>
          <cell r="J157">
            <v>0</v>
          </cell>
        </row>
        <row r="158">
          <cell r="G158" t="str">
            <v>E157</v>
          </cell>
          <cell r="H158">
            <v>0</v>
          </cell>
          <cell r="I158">
            <v>0</v>
          </cell>
          <cell r="J158">
            <v>0</v>
          </cell>
        </row>
        <row r="159">
          <cell r="G159" t="str">
            <v>E158</v>
          </cell>
          <cell r="H159">
            <v>0</v>
          </cell>
          <cell r="I159">
            <v>0</v>
          </cell>
          <cell r="J159">
            <v>0</v>
          </cell>
        </row>
        <row r="160">
          <cell r="G160" t="str">
            <v>E159</v>
          </cell>
          <cell r="H160">
            <v>0</v>
          </cell>
          <cell r="I160">
            <v>0</v>
          </cell>
          <cell r="J160">
            <v>0</v>
          </cell>
        </row>
        <row r="161">
          <cell r="G161" t="str">
            <v>E160</v>
          </cell>
          <cell r="H161">
            <v>0</v>
          </cell>
          <cell r="I161">
            <v>0</v>
          </cell>
          <cell r="J161">
            <v>0</v>
          </cell>
        </row>
        <row r="162">
          <cell r="G162" t="str">
            <v>E161</v>
          </cell>
          <cell r="H162">
            <v>0</v>
          </cell>
          <cell r="I162">
            <v>0</v>
          </cell>
          <cell r="J162">
            <v>0</v>
          </cell>
        </row>
        <row r="163">
          <cell r="G163" t="str">
            <v>E162</v>
          </cell>
          <cell r="H163">
            <v>0</v>
          </cell>
          <cell r="I163">
            <v>0</v>
          </cell>
          <cell r="J163">
            <v>0</v>
          </cell>
        </row>
        <row r="164">
          <cell r="G164" t="str">
            <v>E163</v>
          </cell>
          <cell r="H164">
            <v>0</v>
          </cell>
          <cell r="I164">
            <v>0</v>
          </cell>
          <cell r="J164">
            <v>0</v>
          </cell>
        </row>
        <row r="165">
          <cell r="G165" t="str">
            <v>E164</v>
          </cell>
          <cell r="H165">
            <v>0</v>
          </cell>
          <cell r="I165">
            <v>0</v>
          </cell>
          <cell r="J165">
            <v>0</v>
          </cell>
        </row>
        <row r="166">
          <cell r="G166" t="str">
            <v>E165</v>
          </cell>
          <cell r="H166">
            <v>0</v>
          </cell>
          <cell r="I166">
            <v>0</v>
          </cell>
          <cell r="J166">
            <v>0</v>
          </cell>
        </row>
        <row r="167">
          <cell r="G167" t="str">
            <v>E166</v>
          </cell>
          <cell r="H167">
            <v>0</v>
          </cell>
          <cell r="I167">
            <v>0</v>
          </cell>
          <cell r="J167">
            <v>0</v>
          </cell>
        </row>
        <row r="168">
          <cell r="G168" t="str">
            <v>E167</v>
          </cell>
          <cell r="H168">
            <v>0</v>
          </cell>
          <cell r="I168">
            <v>0</v>
          </cell>
          <cell r="J168">
            <v>0</v>
          </cell>
        </row>
        <row r="169">
          <cell r="G169" t="str">
            <v>E168</v>
          </cell>
          <cell r="H169">
            <v>0</v>
          </cell>
          <cell r="I169">
            <v>0</v>
          </cell>
          <cell r="J169">
            <v>0</v>
          </cell>
        </row>
        <row r="170">
          <cell r="G170" t="str">
            <v>E169</v>
          </cell>
          <cell r="H170">
            <v>0</v>
          </cell>
          <cell r="I170">
            <v>0</v>
          </cell>
          <cell r="J170">
            <v>0</v>
          </cell>
        </row>
        <row r="171">
          <cell r="G171" t="str">
            <v>E170</v>
          </cell>
          <cell r="H171">
            <v>0</v>
          </cell>
          <cell r="I171">
            <v>0</v>
          </cell>
          <cell r="J171">
            <v>0</v>
          </cell>
        </row>
        <row r="172">
          <cell r="G172" t="str">
            <v>E171</v>
          </cell>
          <cell r="H172">
            <v>0</v>
          </cell>
          <cell r="I172">
            <v>0</v>
          </cell>
          <cell r="J172">
            <v>0</v>
          </cell>
        </row>
        <row r="173">
          <cell r="G173" t="str">
            <v>E172</v>
          </cell>
          <cell r="H173">
            <v>0</v>
          </cell>
          <cell r="I173">
            <v>0</v>
          </cell>
          <cell r="J173">
            <v>0</v>
          </cell>
        </row>
        <row r="174">
          <cell r="G174" t="str">
            <v>E173</v>
          </cell>
          <cell r="H174">
            <v>0</v>
          </cell>
          <cell r="I174">
            <v>0</v>
          </cell>
          <cell r="J174">
            <v>0</v>
          </cell>
        </row>
        <row r="175">
          <cell r="G175" t="str">
            <v>E174</v>
          </cell>
          <cell r="H175">
            <v>0</v>
          </cell>
          <cell r="I175">
            <v>0</v>
          </cell>
          <cell r="J175">
            <v>0</v>
          </cell>
        </row>
        <row r="176">
          <cell r="G176" t="str">
            <v>E175</v>
          </cell>
          <cell r="H176">
            <v>0</v>
          </cell>
          <cell r="I176">
            <v>0</v>
          </cell>
          <cell r="J176">
            <v>0</v>
          </cell>
        </row>
        <row r="177">
          <cell r="G177" t="str">
            <v>E176</v>
          </cell>
          <cell r="H177">
            <v>0</v>
          </cell>
          <cell r="I177">
            <v>0</v>
          </cell>
          <cell r="J177">
            <v>0</v>
          </cell>
        </row>
        <row r="178">
          <cell r="G178" t="str">
            <v>E177</v>
          </cell>
          <cell r="H178">
            <v>0</v>
          </cell>
          <cell r="I178">
            <v>0</v>
          </cell>
          <cell r="J178">
            <v>0</v>
          </cell>
        </row>
        <row r="179">
          <cell r="G179" t="str">
            <v>E178</v>
          </cell>
          <cell r="H179">
            <v>0</v>
          </cell>
          <cell r="I179">
            <v>0</v>
          </cell>
          <cell r="J179">
            <v>0</v>
          </cell>
        </row>
        <row r="180">
          <cell r="G180" t="str">
            <v>E179</v>
          </cell>
          <cell r="H180">
            <v>0</v>
          </cell>
          <cell r="I180">
            <v>0</v>
          </cell>
          <cell r="J180">
            <v>0</v>
          </cell>
        </row>
        <row r="181">
          <cell r="G181" t="str">
            <v>E180</v>
          </cell>
          <cell r="H181">
            <v>0</v>
          </cell>
          <cell r="I181">
            <v>0</v>
          </cell>
          <cell r="J181">
            <v>0</v>
          </cell>
        </row>
        <row r="182">
          <cell r="G182" t="str">
            <v>E181</v>
          </cell>
          <cell r="H182">
            <v>0</v>
          </cell>
          <cell r="I182">
            <v>0</v>
          </cell>
          <cell r="J182">
            <v>0</v>
          </cell>
        </row>
        <row r="183">
          <cell r="G183" t="str">
            <v>E182</v>
          </cell>
          <cell r="H183">
            <v>0</v>
          </cell>
          <cell r="I183">
            <v>0</v>
          </cell>
          <cell r="J183">
            <v>0</v>
          </cell>
        </row>
        <row r="184">
          <cell r="G184" t="str">
            <v>E183</v>
          </cell>
          <cell r="H184">
            <v>0</v>
          </cell>
          <cell r="I184">
            <v>0</v>
          </cell>
          <cell r="J184">
            <v>0</v>
          </cell>
        </row>
        <row r="185">
          <cell r="G185" t="str">
            <v>E184</v>
          </cell>
          <cell r="H185">
            <v>0</v>
          </cell>
          <cell r="I185">
            <v>0</v>
          </cell>
          <cell r="J185">
            <v>0</v>
          </cell>
        </row>
        <row r="186">
          <cell r="G186" t="str">
            <v>E185</v>
          </cell>
          <cell r="H186">
            <v>0</v>
          </cell>
          <cell r="I186">
            <v>0</v>
          </cell>
          <cell r="J186">
            <v>0</v>
          </cell>
        </row>
        <row r="187">
          <cell r="G187" t="str">
            <v>E186</v>
          </cell>
          <cell r="H187">
            <v>0</v>
          </cell>
          <cell r="I187">
            <v>0</v>
          </cell>
          <cell r="J187">
            <v>0</v>
          </cell>
        </row>
        <row r="188">
          <cell r="G188" t="str">
            <v>E187</v>
          </cell>
          <cell r="H188">
            <v>0</v>
          </cell>
          <cell r="I188">
            <v>0</v>
          </cell>
          <cell r="J188">
            <v>0</v>
          </cell>
        </row>
        <row r="189">
          <cell r="G189" t="str">
            <v>E188</v>
          </cell>
          <cell r="H189">
            <v>0</v>
          </cell>
          <cell r="I189">
            <v>0</v>
          </cell>
          <cell r="J189">
            <v>0</v>
          </cell>
        </row>
        <row r="190">
          <cell r="G190" t="str">
            <v>E189</v>
          </cell>
          <cell r="H190">
            <v>0</v>
          </cell>
          <cell r="I190">
            <v>0</v>
          </cell>
          <cell r="J190">
            <v>0</v>
          </cell>
        </row>
        <row r="191">
          <cell r="G191" t="str">
            <v>E190</v>
          </cell>
          <cell r="H191">
            <v>0</v>
          </cell>
          <cell r="I191">
            <v>0</v>
          </cell>
          <cell r="J191">
            <v>0</v>
          </cell>
        </row>
        <row r="192">
          <cell r="G192" t="str">
            <v>E191</v>
          </cell>
          <cell r="H192">
            <v>0</v>
          </cell>
          <cell r="I192">
            <v>0</v>
          </cell>
          <cell r="J192">
            <v>0</v>
          </cell>
        </row>
        <row r="193">
          <cell r="G193" t="str">
            <v>E192</v>
          </cell>
          <cell r="H193">
            <v>0</v>
          </cell>
          <cell r="I193">
            <v>0</v>
          </cell>
          <cell r="J193">
            <v>0</v>
          </cell>
        </row>
        <row r="194">
          <cell r="G194" t="str">
            <v>E193</v>
          </cell>
          <cell r="H194">
            <v>0</v>
          </cell>
          <cell r="I194">
            <v>0</v>
          </cell>
          <cell r="J194">
            <v>0</v>
          </cell>
        </row>
        <row r="195">
          <cell r="G195" t="str">
            <v>E194</v>
          </cell>
          <cell r="H195">
            <v>0</v>
          </cell>
          <cell r="I195">
            <v>0</v>
          </cell>
          <cell r="J195">
            <v>0</v>
          </cell>
        </row>
        <row r="196">
          <cell r="G196" t="str">
            <v>E195</v>
          </cell>
          <cell r="H196">
            <v>0</v>
          </cell>
          <cell r="I196">
            <v>0</v>
          </cell>
          <cell r="J196">
            <v>0</v>
          </cell>
        </row>
        <row r="197">
          <cell r="G197" t="str">
            <v>E196</v>
          </cell>
          <cell r="H197">
            <v>0</v>
          </cell>
          <cell r="I197">
            <v>0</v>
          </cell>
          <cell r="J197">
            <v>0</v>
          </cell>
        </row>
        <row r="198">
          <cell r="G198" t="str">
            <v>E197</v>
          </cell>
          <cell r="H198">
            <v>0</v>
          </cell>
          <cell r="I198">
            <v>0</v>
          </cell>
          <cell r="J198">
            <v>0</v>
          </cell>
        </row>
        <row r="199">
          <cell r="G199" t="str">
            <v>E198</v>
          </cell>
          <cell r="H199">
            <v>0</v>
          </cell>
          <cell r="I199">
            <v>0</v>
          </cell>
          <cell r="J199">
            <v>0</v>
          </cell>
        </row>
        <row r="200">
          <cell r="G200" t="str">
            <v>E199</v>
          </cell>
          <cell r="H200">
            <v>0</v>
          </cell>
          <cell r="I200">
            <v>0</v>
          </cell>
          <cell r="J200">
            <v>0</v>
          </cell>
        </row>
        <row r="201">
          <cell r="G201" t="str">
            <v>E200</v>
          </cell>
          <cell r="H201">
            <v>0</v>
          </cell>
          <cell r="I201">
            <v>0</v>
          </cell>
          <cell r="J201">
            <v>0</v>
          </cell>
        </row>
        <row r="202">
          <cell r="G202" t="str">
            <v>E201</v>
          </cell>
          <cell r="H202">
            <v>0</v>
          </cell>
          <cell r="I202">
            <v>0</v>
          </cell>
          <cell r="J202">
            <v>0</v>
          </cell>
        </row>
        <row r="203">
          <cell r="G203" t="str">
            <v>E202</v>
          </cell>
          <cell r="H203">
            <v>0</v>
          </cell>
          <cell r="I203">
            <v>0</v>
          </cell>
          <cell r="J203">
            <v>0</v>
          </cell>
        </row>
        <row r="204">
          <cell r="G204" t="str">
            <v>E203</v>
          </cell>
          <cell r="H204">
            <v>0</v>
          </cell>
          <cell r="I204">
            <v>0</v>
          </cell>
          <cell r="J204">
            <v>0</v>
          </cell>
        </row>
        <row r="205">
          <cell r="G205" t="str">
            <v>E204</v>
          </cell>
          <cell r="H205">
            <v>0</v>
          </cell>
          <cell r="I205">
            <v>0</v>
          </cell>
          <cell r="J205">
            <v>0</v>
          </cell>
        </row>
        <row r="206">
          <cell r="G206" t="str">
            <v>E205</v>
          </cell>
          <cell r="H206">
            <v>0</v>
          </cell>
          <cell r="I206">
            <v>0</v>
          </cell>
          <cell r="J206">
            <v>0</v>
          </cell>
        </row>
        <row r="207">
          <cell r="G207" t="str">
            <v>E206</v>
          </cell>
          <cell r="H207">
            <v>0</v>
          </cell>
          <cell r="I207">
            <v>0</v>
          </cell>
          <cell r="J207">
            <v>0</v>
          </cell>
        </row>
        <row r="208">
          <cell r="G208" t="str">
            <v>E207</v>
          </cell>
          <cell r="H208">
            <v>0</v>
          </cell>
          <cell r="I208">
            <v>0</v>
          </cell>
          <cell r="J208">
            <v>0</v>
          </cell>
        </row>
        <row r="209">
          <cell r="G209" t="str">
            <v>E208</v>
          </cell>
          <cell r="H209">
            <v>0</v>
          </cell>
          <cell r="I209">
            <v>0</v>
          </cell>
          <cell r="J209">
            <v>0</v>
          </cell>
        </row>
        <row r="210">
          <cell r="G210" t="str">
            <v>E209</v>
          </cell>
          <cell r="H210">
            <v>0</v>
          </cell>
          <cell r="I210">
            <v>0</v>
          </cell>
          <cell r="J210">
            <v>0</v>
          </cell>
        </row>
        <row r="211">
          <cell r="G211" t="str">
            <v>E210</v>
          </cell>
          <cell r="H211">
            <v>0</v>
          </cell>
          <cell r="I211">
            <v>0</v>
          </cell>
          <cell r="J211">
            <v>0</v>
          </cell>
        </row>
        <row r="212">
          <cell r="G212" t="str">
            <v>E211</v>
          </cell>
          <cell r="H212">
            <v>0</v>
          </cell>
          <cell r="I212">
            <v>0</v>
          </cell>
          <cell r="J212">
            <v>0</v>
          </cell>
        </row>
        <row r="213">
          <cell r="G213" t="str">
            <v>E212</v>
          </cell>
          <cell r="H213">
            <v>0</v>
          </cell>
          <cell r="I213">
            <v>0</v>
          </cell>
          <cell r="J213">
            <v>0</v>
          </cell>
        </row>
        <row r="214">
          <cell r="G214" t="str">
            <v>E213</v>
          </cell>
          <cell r="H214">
            <v>0</v>
          </cell>
          <cell r="I214">
            <v>0</v>
          </cell>
          <cell r="J214">
            <v>0</v>
          </cell>
        </row>
        <row r="215">
          <cell r="G215" t="str">
            <v>E214</v>
          </cell>
          <cell r="H215">
            <v>0</v>
          </cell>
          <cell r="I215">
            <v>0</v>
          </cell>
          <cell r="J215">
            <v>0</v>
          </cell>
        </row>
        <row r="216">
          <cell r="G216" t="str">
            <v>E215</v>
          </cell>
          <cell r="H216">
            <v>0</v>
          </cell>
          <cell r="I216">
            <v>0</v>
          </cell>
          <cell r="J216">
            <v>0</v>
          </cell>
        </row>
        <row r="217">
          <cell r="G217" t="str">
            <v>E216</v>
          </cell>
          <cell r="H217">
            <v>0</v>
          </cell>
          <cell r="I217">
            <v>0</v>
          </cell>
          <cell r="J217">
            <v>0</v>
          </cell>
        </row>
        <row r="218">
          <cell r="G218" t="str">
            <v>E217</v>
          </cell>
          <cell r="H218">
            <v>0</v>
          </cell>
          <cell r="I218">
            <v>0</v>
          </cell>
          <cell r="J218">
            <v>0</v>
          </cell>
        </row>
        <row r="219">
          <cell r="G219" t="str">
            <v>E218</v>
          </cell>
          <cell r="H219">
            <v>0</v>
          </cell>
          <cell r="I219">
            <v>0</v>
          </cell>
          <cell r="J219">
            <v>0</v>
          </cell>
        </row>
        <row r="220">
          <cell r="G220" t="str">
            <v>E219</v>
          </cell>
          <cell r="H220">
            <v>0</v>
          </cell>
          <cell r="I220">
            <v>0</v>
          </cell>
          <cell r="J220">
            <v>0</v>
          </cell>
        </row>
        <row r="221">
          <cell r="G221" t="str">
            <v>E220</v>
          </cell>
          <cell r="H221">
            <v>0</v>
          </cell>
          <cell r="I221">
            <v>0</v>
          </cell>
          <cell r="J221">
            <v>0</v>
          </cell>
        </row>
        <row r="222">
          <cell r="G222" t="str">
            <v>E221</v>
          </cell>
          <cell r="H222">
            <v>0</v>
          </cell>
          <cell r="I222">
            <v>0</v>
          </cell>
          <cell r="J222">
            <v>0</v>
          </cell>
        </row>
        <row r="223">
          <cell r="G223" t="str">
            <v>E222</v>
          </cell>
          <cell r="H223">
            <v>0</v>
          </cell>
          <cell r="I223">
            <v>0</v>
          </cell>
          <cell r="J223">
            <v>0</v>
          </cell>
        </row>
        <row r="224">
          <cell r="G224" t="str">
            <v>E223</v>
          </cell>
          <cell r="H224">
            <v>0</v>
          </cell>
          <cell r="I224">
            <v>0</v>
          </cell>
          <cell r="J224">
            <v>0</v>
          </cell>
        </row>
        <row r="225">
          <cell r="G225" t="str">
            <v>E224</v>
          </cell>
          <cell r="H225">
            <v>0</v>
          </cell>
          <cell r="I225">
            <v>0</v>
          </cell>
          <cell r="J225">
            <v>0</v>
          </cell>
        </row>
        <row r="226">
          <cell r="G226" t="str">
            <v>E225</v>
          </cell>
          <cell r="H226">
            <v>0</v>
          </cell>
          <cell r="I226">
            <v>0</v>
          </cell>
          <cell r="J226">
            <v>0</v>
          </cell>
        </row>
        <row r="227">
          <cell r="G227" t="str">
            <v>E226</v>
          </cell>
          <cell r="H227">
            <v>0</v>
          </cell>
          <cell r="I227">
            <v>0</v>
          </cell>
          <cell r="J227">
            <v>0</v>
          </cell>
        </row>
        <row r="228">
          <cell r="G228" t="str">
            <v>E227</v>
          </cell>
          <cell r="H228">
            <v>0</v>
          </cell>
          <cell r="I228">
            <v>0</v>
          </cell>
          <cell r="J228">
            <v>0</v>
          </cell>
        </row>
        <row r="229">
          <cell r="G229" t="str">
            <v>E228</v>
          </cell>
          <cell r="H229">
            <v>0</v>
          </cell>
          <cell r="I229">
            <v>0</v>
          </cell>
          <cell r="J229">
            <v>0</v>
          </cell>
        </row>
        <row r="230">
          <cell r="G230" t="str">
            <v>E229</v>
          </cell>
          <cell r="H230">
            <v>0</v>
          </cell>
          <cell r="I230">
            <v>0</v>
          </cell>
          <cell r="J230">
            <v>0</v>
          </cell>
        </row>
        <row r="231">
          <cell r="G231" t="str">
            <v>E230</v>
          </cell>
          <cell r="H231">
            <v>0</v>
          </cell>
          <cell r="I231">
            <v>0</v>
          </cell>
          <cell r="J231">
            <v>0</v>
          </cell>
        </row>
        <row r="232">
          <cell r="G232" t="str">
            <v>E231</v>
          </cell>
          <cell r="H232">
            <v>0</v>
          </cell>
          <cell r="I232">
            <v>0</v>
          </cell>
          <cell r="J232">
            <v>0</v>
          </cell>
        </row>
        <row r="233">
          <cell r="G233" t="str">
            <v>E232</v>
          </cell>
          <cell r="H233">
            <v>0</v>
          </cell>
          <cell r="I233">
            <v>0</v>
          </cell>
          <cell r="J233">
            <v>0</v>
          </cell>
        </row>
        <row r="234">
          <cell r="G234" t="str">
            <v>E233</v>
          </cell>
          <cell r="H234">
            <v>0</v>
          </cell>
          <cell r="I234">
            <v>0</v>
          </cell>
          <cell r="J234">
            <v>0</v>
          </cell>
        </row>
        <row r="235">
          <cell r="G235" t="str">
            <v>E234</v>
          </cell>
          <cell r="H235">
            <v>0</v>
          </cell>
          <cell r="I235">
            <v>0</v>
          </cell>
          <cell r="J235">
            <v>0</v>
          </cell>
        </row>
        <row r="236">
          <cell r="G236" t="str">
            <v>E235</v>
          </cell>
          <cell r="H236">
            <v>0</v>
          </cell>
          <cell r="I236">
            <v>0</v>
          </cell>
          <cell r="J236">
            <v>0</v>
          </cell>
        </row>
        <row r="237">
          <cell r="G237" t="str">
            <v>E236</v>
          </cell>
          <cell r="H237">
            <v>0</v>
          </cell>
          <cell r="I237">
            <v>0</v>
          </cell>
          <cell r="J237">
            <v>0</v>
          </cell>
        </row>
        <row r="238">
          <cell r="G238" t="str">
            <v>E237</v>
          </cell>
          <cell r="H238">
            <v>0</v>
          </cell>
          <cell r="I238">
            <v>0</v>
          </cell>
          <cell r="J238">
            <v>0</v>
          </cell>
        </row>
        <row r="239">
          <cell r="G239" t="str">
            <v>E238</v>
          </cell>
          <cell r="H239">
            <v>0</v>
          </cell>
          <cell r="I239">
            <v>0</v>
          </cell>
          <cell r="J239">
            <v>0</v>
          </cell>
        </row>
        <row r="240">
          <cell r="G240" t="str">
            <v>E239</v>
          </cell>
          <cell r="H240">
            <v>0</v>
          </cell>
          <cell r="I240">
            <v>0</v>
          </cell>
          <cell r="J240">
            <v>0</v>
          </cell>
        </row>
        <row r="241">
          <cell r="G241" t="str">
            <v>E240</v>
          </cell>
          <cell r="H241">
            <v>0</v>
          </cell>
          <cell r="I241">
            <v>0</v>
          </cell>
          <cell r="J241">
            <v>0</v>
          </cell>
        </row>
        <row r="242">
          <cell r="G242" t="str">
            <v>E241</v>
          </cell>
          <cell r="H242">
            <v>0</v>
          </cell>
          <cell r="I242">
            <v>0</v>
          </cell>
          <cell r="J242">
            <v>0</v>
          </cell>
        </row>
        <row r="243">
          <cell r="G243" t="str">
            <v>E242</v>
          </cell>
          <cell r="H243">
            <v>0</v>
          </cell>
          <cell r="I243">
            <v>0</v>
          </cell>
          <cell r="J243">
            <v>0</v>
          </cell>
        </row>
        <row r="244">
          <cell r="G244" t="str">
            <v>E243</v>
          </cell>
          <cell r="H244">
            <v>0</v>
          </cell>
          <cell r="I244">
            <v>0</v>
          </cell>
          <cell r="J244">
            <v>0</v>
          </cell>
        </row>
        <row r="245">
          <cell r="G245" t="str">
            <v>E244</v>
          </cell>
          <cell r="H245">
            <v>0</v>
          </cell>
          <cell r="I245">
            <v>0</v>
          </cell>
          <cell r="J245">
            <v>0</v>
          </cell>
        </row>
        <row r="246">
          <cell r="G246" t="str">
            <v>E245</v>
          </cell>
          <cell r="H246">
            <v>0</v>
          </cell>
          <cell r="I246">
            <v>0</v>
          </cell>
          <cell r="J246">
            <v>0</v>
          </cell>
        </row>
        <row r="247">
          <cell r="G247" t="str">
            <v>E246</v>
          </cell>
          <cell r="H247">
            <v>0</v>
          </cell>
          <cell r="I247">
            <v>0</v>
          </cell>
          <cell r="J247">
            <v>0</v>
          </cell>
        </row>
        <row r="248">
          <cell r="G248" t="str">
            <v>E247</v>
          </cell>
          <cell r="H248">
            <v>0</v>
          </cell>
          <cell r="I248">
            <v>0</v>
          </cell>
          <cell r="J248">
            <v>0</v>
          </cell>
        </row>
        <row r="249">
          <cell r="G249" t="str">
            <v>E248</v>
          </cell>
          <cell r="H249">
            <v>0</v>
          </cell>
          <cell r="I249">
            <v>0</v>
          </cell>
          <cell r="J249">
            <v>0</v>
          </cell>
        </row>
        <row r="250">
          <cell r="G250" t="str">
            <v>E249</v>
          </cell>
          <cell r="H250">
            <v>0</v>
          </cell>
          <cell r="I250">
            <v>0</v>
          </cell>
          <cell r="J250">
            <v>0</v>
          </cell>
        </row>
        <row r="251">
          <cell r="G251" t="str">
            <v>E250</v>
          </cell>
          <cell r="H251">
            <v>0</v>
          </cell>
          <cell r="I251">
            <v>0</v>
          </cell>
          <cell r="J251">
            <v>0</v>
          </cell>
        </row>
        <row r="252">
          <cell r="G252" t="str">
            <v>E251</v>
          </cell>
          <cell r="H252">
            <v>0</v>
          </cell>
          <cell r="I252">
            <v>0</v>
          </cell>
          <cell r="J252">
            <v>0</v>
          </cell>
        </row>
        <row r="253">
          <cell r="G253" t="str">
            <v>E252</v>
          </cell>
          <cell r="H253">
            <v>0</v>
          </cell>
          <cell r="I253">
            <v>0</v>
          </cell>
          <cell r="J253">
            <v>0</v>
          </cell>
        </row>
        <row r="254">
          <cell r="G254" t="str">
            <v>E253</v>
          </cell>
          <cell r="H254">
            <v>0</v>
          </cell>
          <cell r="I254">
            <v>0</v>
          </cell>
          <cell r="J254">
            <v>0</v>
          </cell>
        </row>
        <row r="255">
          <cell r="G255" t="str">
            <v>E254</v>
          </cell>
          <cell r="H255">
            <v>0</v>
          </cell>
          <cell r="I255">
            <v>0</v>
          </cell>
          <cell r="J255">
            <v>0</v>
          </cell>
        </row>
        <row r="256">
          <cell r="G256" t="str">
            <v>E255</v>
          </cell>
          <cell r="H256">
            <v>0</v>
          </cell>
          <cell r="I256">
            <v>0</v>
          </cell>
          <cell r="J256">
            <v>0</v>
          </cell>
        </row>
        <row r="257">
          <cell r="G257" t="str">
            <v>E256</v>
          </cell>
          <cell r="H257">
            <v>0</v>
          </cell>
          <cell r="I257">
            <v>0</v>
          </cell>
          <cell r="J257">
            <v>0</v>
          </cell>
        </row>
        <row r="258">
          <cell r="G258" t="str">
            <v>E257</v>
          </cell>
          <cell r="H258">
            <v>0</v>
          </cell>
          <cell r="I258">
            <v>0</v>
          </cell>
          <cell r="J258">
            <v>0</v>
          </cell>
        </row>
        <row r="259">
          <cell r="G259" t="str">
            <v>E258</v>
          </cell>
          <cell r="H259">
            <v>0</v>
          </cell>
          <cell r="I259">
            <v>0</v>
          </cell>
          <cell r="J259">
            <v>0</v>
          </cell>
        </row>
        <row r="260">
          <cell r="G260" t="str">
            <v>E259</v>
          </cell>
          <cell r="H260">
            <v>0</v>
          </cell>
          <cell r="I260">
            <v>0</v>
          </cell>
          <cell r="J260">
            <v>0</v>
          </cell>
        </row>
        <row r="261">
          <cell r="G261" t="str">
            <v>E260</v>
          </cell>
          <cell r="H261">
            <v>0</v>
          </cell>
          <cell r="I261">
            <v>0</v>
          </cell>
          <cell r="J261">
            <v>0</v>
          </cell>
        </row>
        <row r="262">
          <cell r="G262" t="str">
            <v>E261</v>
          </cell>
          <cell r="H262">
            <v>0</v>
          </cell>
          <cell r="I262">
            <v>0</v>
          </cell>
          <cell r="J262">
            <v>0</v>
          </cell>
        </row>
        <row r="263">
          <cell r="G263" t="str">
            <v>E262</v>
          </cell>
          <cell r="H263">
            <v>0</v>
          </cell>
          <cell r="I263">
            <v>0</v>
          </cell>
          <cell r="J263">
            <v>0</v>
          </cell>
        </row>
        <row r="264">
          <cell r="G264" t="str">
            <v>E263</v>
          </cell>
          <cell r="H264">
            <v>0</v>
          </cell>
          <cell r="I264">
            <v>0</v>
          </cell>
          <cell r="J264">
            <v>0</v>
          </cell>
        </row>
        <row r="265">
          <cell r="G265" t="str">
            <v>E264</v>
          </cell>
          <cell r="H265">
            <v>0</v>
          </cell>
          <cell r="I265">
            <v>0</v>
          </cell>
          <cell r="J265">
            <v>0</v>
          </cell>
        </row>
        <row r="266">
          <cell r="G266" t="str">
            <v>E265</v>
          </cell>
          <cell r="H266">
            <v>0</v>
          </cell>
          <cell r="I266">
            <v>0</v>
          </cell>
          <cell r="J266">
            <v>0</v>
          </cell>
        </row>
        <row r="267">
          <cell r="G267" t="str">
            <v>E266</v>
          </cell>
          <cell r="H267">
            <v>0</v>
          </cell>
          <cell r="I267">
            <v>0</v>
          </cell>
          <cell r="J267">
            <v>0</v>
          </cell>
        </row>
        <row r="268">
          <cell r="G268" t="str">
            <v>E267</v>
          </cell>
          <cell r="H268">
            <v>0</v>
          </cell>
          <cell r="I268">
            <v>0</v>
          </cell>
          <cell r="J268">
            <v>0</v>
          </cell>
        </row>
        <row r="269">
          <cell r="G269" t="str">
            <v>E268</v>
          </cell>
          <cell r="H269">
            <v>0</v>
          </cell>
          <cell r="I269">
            <v>0</v>
          </cell>
          <cell r="J269">
            <v>0</v>
          </cell>
        </row>
        <row r="270">
          <cell r="G270" t="str">
            <v>E269</v>
          </cell>
          <cell r="H270">
            <v>0</v>
          </cell>
          <cell r="I270">
            <v>0</v>
          </cell>
          <cell r="J270">
            <v>0</v>
          </cell>
        </row>
        <row r="271">
          <cell r="G271" t="str">
            <v>E270</v>
          </cell>
          <cell r="H271">
            <v>0</v>
          </cell>
          <cell r="I271">
            <v>0</v>
          </cell>
          <cell r="J271">
            <v>0</v>
          </cell>
        </row>
        <row r="272">
          <cell r="G272" t="str">
            <v>E271</v>
          </cell>
          <cell r="H272">
            <v>0</v>
          </cell>
          <cell r="I272">
            <v>0</v>
          </cell>
          <cell r="J272">
            <v>0</v>
          </cell>
        </row>
        <row r="273">
          <cell r="G273" t="str">
            <v>E272</v>
          </cell>
          <cell r="H273">
            <v>0</v>
          </cell>
          <cell r="I273">
            <v>0</v>
          </cell>
          <cell r="J273">
            <v>0</v>
          </cell>
        </row>
        <row r="274">
          <cell r="G274" t="str">
            <v>E273</v>
          </cell>
          <cell r="H274">
            <v>0</v>
          </cell>
          <cell r="I274">
            <v>0</v>
          </cell>
          <cell r="J274">
            <v>0</v>
          </cell>
        </row>
        <row r="275">
          <cell r="G275" t="str">
            <v>E274</v>
          </cell>
          <cell r="H275">
            <v>0</v>
          </cell>
          <cell r="I275">
            <v>0</v>
          </cell>
          <cell r="J275">
            <v>0</v>
          </cell>
        </row>
        <row r="276">
          <cell r="G276" t="str">
            <v>E275</v>
          </cell>
          <cell r="H276">
            <v>0</v>
          </cell>
          <cell r="I276">
            <v>0</v>
          </cell>
          <cell r="J276">
            <v>0</v>
          </cell>
        </row>
        <row r="277">
          <cell r="G277" t="str">
            <v>E276</v>
          </cell>
          <cell r="H277">
            <v>0</v>
          </cell>
          <cell r="I277">
            <v>0</v>
          </cell>
          <cell r="J277">
            <v>0</v>
          </cell>
        </row>
        <row r="278">
          <cell r="G278" t="str">
            <v>E277</v>
          </cell>
          <cell r="H278">
            <v>0</v>
          </cell>
          <cell r="I278">
            <v>0</v>
          </cell>
          <cell r="J278">
            <v>0</v>
          </cell>
        </row>
        <row r="279">
          <cell r="G279" t="str">
            <v>E278</v>
          </cell>
          <cell r="H279">
            <v>0</v>
          </cell>
          <cell r="I279">
            <v>0</v>
          </cell>
          <cell r="J279">
            <v>0</v>
          </cell>
        </row>
        <row r="280">
          <cell r="G280" t="str">
            <v>E279</v>
          </cell>
          <cell r="H280">
            <v>0</v>
          </cell>
          <cell r="I280">
            <v>0</v>
          </cell>
          <cell r="J280">
            <v>0</v>
          </cell>
        </row>
        <row r="281">
          <cell r="G281" t="str">
            <v>E280</v>
          </cell>
          <cell r="H281">
            <v>0</v>
          </cell>
          <cell r="I281">
            <v>0</v>
          </cell>
          <cell r="J281">
            <v>0</v>
          </cell>
        </row>
        <row r="282">
          <cell r="G282" t="str">
            <v>E281</v>
          </cell>
          <cell r="H282">
            <v>0</v>
          </cell>
          <cell r="I282">
            <v>0</v>
          </cell>
          <cell r="J282">
            <v>0</v>
          </cell>
        </row>
        <row r="283">
          <cell r="G283" t="str">
            <v>E282</v>
          </cell>
          <cell r="H283">
            <v>0</v>
          </cell>
          <cell r="I283">
            <v>0</v>
          </cell>
          <cell r="J283">
            <v>0</v>
          </cell>
        </row>
        <row r="284">
          <cell r="G284" t="str">
            <v>E283</v>
          </cell>
          <cell r="H284">
            <v>0</v>
          </cell>
          <cell r="I284">
            <v>0</v>
          </cell>
          <cell r="J284">
            <v>0</v>
          </cell>
        </row>
        <row r="285">
          <cell r="G285" t="str">
            <v>E284</v>
          </cell>
          <cell r="H285">
            <v>0</v>
          </cell>
          <cell r="I285">
            <v>0</v>
          </cell>
          <cell r="J285">
            <v>0</v>
          </cell>
        </row>
        <row r="286">
          <cell r="G286" t="str">
            <v>E285</v>
          </cell>
          <cell r="H286">
            <v>0</v>
          </cell>
          <cell r="I286">
            <v>0</v>
          </cell>
          <cell r="J286">
            <v>0</v>
          </cell>
        </row>
        <row r="287">
          <cell r="G287" t="str">
            <v>E286</v>
          </cell>
          <cell r="H287">
            <v>0</v>
          </cell>
          <cell r="I287">
            <v>0</v>
          </cell>
          <cell r="J287">
            <v>0</v>
          </cell>
        </row>
        <row r="288">
          <cell r="G288" t="str">
            <v>E287</v>
          </cell>
          <cell r="H288">
            <v>0</v>
          </cell>
          <cell r="I288">
            <v>0</v>
          </cell>
          <cell r="J288">
            <v>0</v>
          </cell>
        </row>
        <row r="289">
          <cell r="G289" t="str">
            <v>E288</v>
          </cell>
          <cell r="H289">
            <v>0</v>
          </cell>
          <cell r="I289">
            <v>0</v>
          </cell>
          <cell r="J289">
            <v>0</v>
          </cell>
        </row>
        <row r="290">
          <cell r="G290" t="str">
            <v>E289</v>
          </cell>
          <cell r="H290">
            <v>0</v>
          </cell>
          <cell r="I290">
            <v>0</v>
          </cell>
          <cell r="J290">
            <v>0</v>
          </cell>
        </row>
        <row r="291">
          <cell r="G291" t="str">
            <v>E290</v>
          </cell>
          <cell r="H291">
            <v>0</v>
          </cell>
          <cell r="I291">
            <v>0</v>
          </cell>
          <cell r="J291">
            <v>0</v>
          </cell>
        </row>
        <row r="292">
          <cell r="G292" t="str">
            <v>E291</v>
          </cell>
          <cell r="H292">
            <v>0</v>
          </cell>
          <cell r="I292">
            <v>0</v>
          </cell>
          <cell r="J292">
            <v>0</v>
          </cell>
        </row>
        <row r="293">
          <cell r="G293" t="str">
            <v>E292</v>
          </cell>
          <cell r="H293">
            <v>0</v>
          </cell>
          <cell r="I293">
            <v>0</v>
          </cell>
          <cell r="J293">
            <v>0</v>
          </cell>
        </row>
        <row r="294">
          <cell r="G294" t="str">
            <v>E293</v>
          </cell>
          <cell r="H294">
            <v>0</v>
          </cell>
          <cell r="I294">
            <v>0</v>
          </cell>
          <cell r="J294">
            <v>0</v>
          </cell>
        </row>
        <row r="295">
          <cell r="G295" t="str">
            <v>E294</v>
          </cell>
          <cell r="H295">
            <v>0</v>
          </cell>
          <cell r="I295">
            <v>0</v>
          </cell>
          <cell r="J295">
            <v>0</v>
          </cell>
        </row>
        <row r="296">
          <cell r="G296" t="str">
            <v>E295</v>
          </cell>
          <cell r="H296">
            <v>0</v>
          </cell>
          <cell r="I296">
            <v>0</v>
          </cell>
          <cell r="J296">
            <v>0</v>
          </cell>
        </row>
        <row r="297">
          <cell r="G297" t="str">
            <v>E296</v>
          </cell>
          <cell r="H297">
            <v>0</v>
          </cell>
          <cell r="I297">
            <v>0</v>
          </cell>
          <cell r="J297">
            <v>0</v>
          </cell>
        </row>
        <row r="298">
          <cell r="G298" t="str">
            <v>E297</v>
          </cell>
          <cell r="H298">
            <v>0</v>
          </cell>
          <cell r="I298">
            <v>0</v>
          </cell>
          <cell r="J298">
            <v>0</v>
          </cell>
        </row>
        <row r="299">
          <cell r="G299" t="str">
            <v>E298</v>
          </cell>
          <cell r="H299">
            <v>0</v>
          </cell>
          <cell r="I299">
            <v>0</v>
          </cell>
          <cell r="J299">
            <v>0</v>
          </cell>
        </row>
        <row r="300">
          <cell r="G300" t="str">
            <v>E299</v>
          </cell>
          <cell r="H300">
            <v>0</v>
          </cell>
          <cell r="I300">
            <v>0</v>
          </cell>
          <cell r="J300">
            <v>0</v>
          </cell>
        </row>
        <row r="301">
          <cell r="G301" t="str">
            <v>E300</v>
          </cell>
          <cell r="H301">
            <v>0</v>
          </cell>
          <cell r="I301">
            <v>0</v>
          </cell>
          <cell r="J301">
            <v>0</v>
          </cell>
        </row>
        <row r="302">
          <cell r="G302" t="str">
            <v>E301</v>
          </cell>
          <cell r="H302">
            <v>0</v>
          </cell>
          <cell r="I302">
            <v>0</v>
          </cell>
          <cell r="J302">
            <v>0</v>
          </cell>
        </row>
        <row r="303">
          <cell r="G303" t="str">
            <v>E302</v>
          </cell>
          <cell r="H303">
            <v>0</v>
          </cell>
          <cell r="I303">
            <v>0</v>
          </cell>
          <cell r="J303">
            <v>0</v>
          </cell>
        </row>
        <row r="304">
          <cell r="G304" t="str">
            <v>E303</v>
          </cell>
          <cell r="H304">
            <v>0</v>
          </cell>
          <cell r="I304">
            <v>0</v>
          </cell>
          <cell r="J304">
            <v>0</v>
          </cell>
        </row>
        <row r="305">
          <cell r="G305" t="str">
            <v>E304</v>
          </cell>
          <cell r="H305">
            <v>0</v>
          </cell>
          <cell r="I305">
            <v>0</v>
          </cell>
          <cell r="J305">
            <v>0</v>
          </cell>
        </row>
        <row r="306">
          <cell r="G306" t="str">
            <v>E305</v>
          </cell>
          <cell r="H306">
            <v>0</v>
          </cell>
          <cell r="I306">
            <v>0</v>
          </cell>
          <cell r="J306">
            <v>0</v>
          </cell>
        </row>
        <row r="307">
          <cell r="G307" t="str">
            <v>E306</v>
          </cell>
          <cell r="H307">
            <v>0</v>
          </cell>
          <cell r="I307">
            <v>0</v>
          </cell>
          <cell r="J307">
            <v>0</v>
          </cell>
        </row>
        <row r="308">
          <cell r="G308" t="str">
            <v>E307</v>
          </cell>
          <cell r="H308">
            <v>0</v>
          </cell>
          <cell r="I308">
            <v>0</v>
          </cell>
          <cell r="J308">
            <v>0</v>
          </cell>
        </row>
        <row r="309">
          <cell r="G309" t="str">
            <v>E308</v>
          </cell>
          <cell r="H309">
            <v>0</v>
          </cell>
          <cell r="I309">
            <v>0</v>
          </cell>
          <cell r="J309">
            <v>0</v>
          </cell>
        </row>
        <row r="310">
          <cell r="G310" t="str">
            <v>E309</v>
          </cell>
          <cell r="H310">
            <v>0</v>
          </cell>
          <cell r="I310">
            <v>0</v>
          </cell>
          <cell r="J310">
            <v>0</v>
          </cell>
        </row>
        <row r="311">
          <cell r="G311" t="str">
            <v>E310</v>
          </cell>
          <cell r="H311">
            <v>0</v>
          </cell>
          <cell r="I311">
            <v>0</v>
          </cell>
          <cell r="J311">
            <v>0</v>
          </cell>
        </row>
        <row r="312">
          <cell r="G312" t="str">
            <v>E311</v>
          </cell>
          <cell r="H312">
            <v>0</v>
          </cell>
          <cell r="I312">
            <v>0</v>
          </cell>
          <cell r="J312">
            <v>0</v>
          </cell>
        </row>
        <row r="313">
          <cell r="G313" t="str">
            <v>E312</v>
          </cell>
          <cell r="H313">
            <v>0</v>
          </cell>
          <cell r="I313">
            <v>0</v>
          </cell>
          <cell r="J313">
            <v>0</v>
          </cell>
        </row>
        <row r="314">
          <cell r="G314" t="str">
            <v>E313</v>
          </cell>
          <cell r="H314">
            <v>0</v>
          </cell>
          <cell r="I314">
            <v>0</v>
          </cell>
          <cell r="J314">
            <v>0</v>
          </cell>
        </row>
        <row r="315">
          <cell r="G315" t="str">
            <v>E314</v>
          </cell>
          <cell r="H315">
            <v>0</v>
          </cell>
          <cell r="I315">
            <v>0</v>
          </cell>
          <cell r="J315">
            <v>0</v>
          </cell>
        </row>
        <row r="316">
          <cell r="G316" t="str">
            <v>E315</v>
          </cell>
          <cell r="H316">
            <v>0</v>
          </cell>
          <cell r="I316">
            <v>0</v>
          </cell>
          <cell r="J316">
            <v>0</v>
          </cell>
        </row>
        <row r="317">
          <cell r="G317" t="str">
            <v>E316</v>
          </cell>
          <cell r="H317">
            <v>0</v>
          </cell>
          <cell r="I317">
            <v>0</v>
          </cell>
          <cell r="J317">
            <v>0</v>
          </cell>
        </row>
        <row r="318">
          <cell r="G318" t="str">
            <v>E317</v>
          </cell>
          <cell r="H318">
            <v>0</v>
          </cell>
          <cell r="I318">
            <v>0</v>
          </cell>
          <cell r="J318">
            <v>0</v>
          </cell>
        </row>
        <row r="319">
          <cell r="G319" t="str">
            <v>E318</v>
          </cell>
          <cell r="H319">
            <v>0</v>
          </cell>
          <cell r="I319">
            <v>0</v>
          </cell>
          <cell r="J319">
            <v>0</v>
          </cell>
        </row>
        <row r="320">
          <cell r="G320" t="str">
            <v>E319</v>
          </cell>
          <cell r="H320">
            <v>0</v>
          </cell>
          <cell r="I320">
            <v>0</v>
          </cell>
          <cell r="J320">
            <v>0</v>
          </cell>
        </row>
        <row r="321">
          <cell r="G321" t="str">
            <v>E320</v>
          </cell>
          <cell r="H321">
            <v>0</v>
          </cell>
          <cell r="I321">
            <v>0</v>
          </cell>
          <cell r="J321">
            <v>0</v>
          </cell>
        </row>
        <row r="322">
          <cell r="G322" t="str">
            <v>E321</v>
          </cell>
          <cell r="H322">
            <v>0</v>
          </cell>
          <cell r="I322">
            <v>0</v>
          </cell>
          <cell r="J322">
            <v>0</v>
          </cell>
        </row>
        <row r="323">
          <cell r="G323" t="str">
            <v>E322</v>
          </cell>
          <cell r="H323">
            <v>0</v>
          </cell>
          <cell r="I323">
            <v>0</v>
          </cell>
          <cell r="J323">
            <v>0</v>
          </cell>
        </row>
        <row r="324">
          <cell r="G324" t="str">
            <v>E323</v>
          </cell>
          <cell r="H324">
            <v>0</v>
          </cell>
          <cell r="I324">
            <v>0</v>
          </cell>
          <cell r="J324">
            <v>0</v>
          </cell>
        </row>
        <row r="325">
          <cell r="G325" t="str">
            <v>E324</v>
          </cell>
          <cell r="H325">
            <v>0</v>
          </cell>
          <cell r="I325">
            <v>0</v>
          </cell>
          <cell r="J325">
            <v>0</v>
          </cell>
        </row>
        <row r="326">
          <cell r="G326" t="str">
            <v>E325</v>
          </cell>
          <cell r="H326">
            <v>0</v>
          </cell>
          <cell r="I326">
            <v>0</v>
          </cell>
          <cell r="J326">
            <v>0</v>
          </cell>
        </row>
        <row r="327">
          <cell r="G327" t="str">
            <v>E326</v>
          </cell>
          <cell r="H327">
            <v>0</v>
          </cell>
          <cell r="I327">
            <v>0</v>
          </cell>
          <cell r="J327">
            <v>0</v>
          </cell>
        </row>
        <row r="328">
          <cell r="G328" t="str">
            <v>E327</v>
          </cell>
          <cell r="H328">
            <v>0</v>
          </cell>
          <cell r="I328">
            <v>0</v>
          </cell>
          <cell r="J328">
            <v>0</v>
          </cell>
        </row>
        <row r="329">
          <cell r="G329" t="str">
            <v>E328</v>
          </cell>
          <cell r="H329">
            <v>0</v>
          </cell>
          <cell r="I329">
            <v>0</v>
          </cell>
          <cell r="J329">
            <v>0</v>
          </cell>
        </row>
        <row r="330">
          <cell r="G330" t="str">
            <v>E329</v>
          </cell>
          <cell r="H330">
            <v>0</v>
          </cell>
          <cell r="I330">
            <v>0</v>
          </cell>
          <cell r="J330">
            <v>0</v>
          </cell>
        </row>
        <row r="331">
          <cell r="G331" t="str">
            <v>E330</v>
          </cell>
          <cell r="H331">
            <v>0</v>
          </cell>
          <cell r="I331">
            <v>0</v>
          </cell>
          <cell r="J331">
            <v>0</v>
          </cell>
        </row>
        <row r="332">
          <cell r="G332" t="str">
            <v>E331</v>
          </cell>
          <cell r="H332">
            <v>0</v>
          </cell>
          <cell r="I332">
            <v>0</v>
          </cell>
          <cell r="J332">
            <v>0</v>
          </cell>
        </row>
        <row r="333">
          <cell r="G333" t="str">
            <v>E332</v>
          </cell>
          <cell r="H333">
            <v>0</v>
          </cell>
          <cell r="I333">
            <v>0</v>
          </cell>
          <cell r="J333">
            <v>0</v>
          </cell>
        </row>
        <row r="334">
          <cell r="G334" t="str">
            <v>E333</v>
          </cell>
          <cell r="H334">
            <v>0</v>
          </cell>
          <cell r="I334">
            <v>0</v>
          </cell>
          <cell r="J334">
            <v>0</v>
          </cell>
        </row>
        <row r="335">
          <cell r="G335" t="str">
            <v>E334</v>
          </cell>
          <cell r="H335">
            <v>0</v>
          </cell>
          <cell r="I335">
            <v>0</v>
          </cell>
          <cell r="J335">
            <v>0</v>
          </cell>
        </row>
        <row r="336">
          <cell r="G336" t="str">
            <v>E335</v>
          </cell>
          <cell r="H336">
            <v>0</v>
          </cell>
          <cell r="I336">
            <v>0</v>
          </cell>
          <cell r="J336">
            <v>0</v>
          </cell>
        </row>
        <row r="337">
          <cell r="G337" t="str">
            <v>E336</v>
          </cell>
          <cell r="H337">
            <v>0</v>
          </cell>
          <cell r="I337">
            <v>0</v>
          </cell>
          <cell r="J337">
            <v>0</v>
          </cell>
        </row>
        <row r="338">
          <cell r="G338" t="str">
            <v>E337</v>
          </cell>
          <cell r="H338">
            <v>0</v>
          </cell>
          <cell r="I338">
            <v>0</v>
          </cell>
          <cell r="J338">
            <v>0</v>
          </cell>
        </row>
        <row r="339">
          <cell r="G339" t="str">
            <v>E338</v>
          </cell>
          <cell r="H339">
            <v>0</v>
          </cell>
          <cell r="I339">
            <v>0</v>
          </cell>
          <cell r="J339">
            <v>0</v>
          </cell>
        </row>
        <row r="340">
          <cell r="G340" t="str">
            <v>E339</v>
          </cell>
          <cell r="H340">
            <v>0</v>
          </cell>
          <cell r="I340">
            <v>0</v>
          </cell>
          <cell r="J340">
            <v>0</v>
          </cell>
        </row>
        <row r="341">
          <cell r="G341" t="str">
            <v>E340</v>
          </cell>
          <cell r="H341">
            <v>0</v>
          </cell>
          <cell r="I341">
            <v>0</v>
          </cell>
          <cell r="J341">
            <v>0</v>
          </cell>
        </row>
        <row r="342">
          <cell r="G342" t="str">
            <v>E341</v>
          </cell>
          <cell r="H342">
            <v>0</v>
          </cell>
          <cell r="I342">
            <v>0</v>
          </cell>
          <cell r="J342">
            <v>0</v>
          </cell>
        </row>
        <row r="343">
          <cell r="G343" t="str">
            <v>E342</v>
          </cell>
          <cell r="H343">
            <v>0</v>
          </cell>
          <cell r="I343">
            <v>0</v>
          </cell>
          <cell r="J343">
            <v>0</v>
          </cell>
        </row>
        <row r="344">
          <cell r="G344" t="str">
            <v>E343</v>
          </cell>
          <cell r="H344">
            <v>0</v>
          </cell>
          <cell r="I344">
            <v>0</v>
          </cell>
          <cell r="J344">
            <v>0</v>
          </cell>
        </row>
        <row r="345">
          <cell r="G345" t="str">
            <v>E344</v>
          </cell>
          <cell r="H345">
            <v>0</v>
          </cell>
          <cell r="I345">
            <v>0</v>
          </cell>
          <cell r="J345">
            <v>0</v>
          </cell>
        </row>
        <row r="346">
          <cell r="G346" t="str">
            <v>E345</v>
          </cell>
          <cell r="H346">
            <v>0</v>
          </cell>
          <cell r="I346">
            <v>0</v>
          </cell>
          <cell r="J346">
            <v>0</v>
          </cell>
        </row>
        <row r="347">
          <cell r="G347" t="str">
            <v>E346</v>
          </cell>
          <cell r="H347">
            <v>0</v>
          </cell>
          <cell r="I347">
            <v>0</v>
          </cell>
          <cell r="J347">
            <v>0</v>
          </cell>
        </row>
        <row r="348">
          <cell r="G348" t="str">
            <v>E347</v>
          </cell>
          <cell r="H348">
            <v>0</v>
          </cell>
          <cell r="I348">
            <v>0</v>
          </cell>
          <cell r="J348">
            <v>0</v>
          </cell>
        </row>
        <row r="349">
          <cell r="G349" t="str">
            <v>E348</v>
          </cell>
          <cell r="H349">
            <v>0</v>
          </cell>
          <cell r="I349">
            <v>0</v>
          </cell>
          <cell r="J349">
            <v>0</v>
          </cell>
        </row>
        <row r="350">
          <cell r="G350" t="str">
            <v>E349</v>
          </cell>
          <cell r="H350">
            <v>0</v>
          </cell>
          <cell r="I350">
            <v>0</v>
          </cell>
          <cell r="J350">
            <v>0</v>
          </cell>
        </row>
        <row r="351">
          <cell r="G351" t="str">
            <v>E350</v>
          </cell>
          <cell r="H351">
            <v>0</v>
          </cell>
          <cell r="I351">
            <v>0</v>
          </cell>
          <cell r="J351">
            <v>0</v>
          </cell>
        </row>
        <row r="352">
          <cell r="G352" t="str">
            <v>E351</v>
          </cell>
          <cell r="H352">
            <v>0</v>
          </cell>
          <cell r="I352">
            <v>0</v>
          </cell>
          <cell r="J352">
            <v>0</v>
          </cell>
        </row>
        <row r="353">
          <cell r="G353" t="str">
            <v>E352</v>
          </cell>
          <cell r="H353">
            <v>0</v>
          </cell>
          <cell r="I353">
            <v>0</v>
          </cell>
          <cell r="J353">
            <v>0</v>
          </cell>
        </row>
        <row r="354">
          <cell r="G354" t="str">
            <v>E353</v>
          </cell>
          <cell r="H354">
            <v>0</v>
          </cell>
          <cell r="I354">
            <v>0</v>
          </cell>
          <cell r="J354">
            <v>0</v>
          </cell>
        </row>
        <row r="355">
          <cell r="G355" t="str">
            <v>E354</v>
          </cell>
          <cell r="H355">
            <v>0</v>
          </cell>
          <cell r="I355">
            <v>0</v>
          </cell>
          <cell r="J355">
            <v>0</v>
          </cell>
        </row>
        <row r="356">
          <cell r="G356" t="str">
            <v>E355</v>
          </cell>
          <cell r="H356">
            <v>0</v>
          </cell>
          <cell r="I356">
            <v>0</v>
          </cell>
          <cell r="J356">
            <v>0</v>
          </cell>
        </row>
        <row r="357">
          <cell r="G357" t="str">
            <v>E356</v>
          </cell>
          <cell r="H357">
            <v>0</v>
          </cell>
          <cell r="I357">
            <v>0</v>
          </cell>
          <cell r="J357">
            <v>0</v>
          </cell>
        </row>
        <row r="358">
          <cell r="G358" t="str">
            <v>E357</v>
          </cell>
          <cell r="H358">
            <v>0</v>
          </cell>
          <cell r="I358">
            <v>0</v>
          </cell>
          <cell r="J358">
            <v>0</v>
          </cell>
        </row>
        <row r="359">
          <cell r="G359" t="str">
            <v>E358</v>
          </cell>
          <cell r="H359">
            <v>0</v>
          </cell>
          <cell r="I359">
            <v>0</v>
          </cell>
          <cell r="J359">
            <v>0</v>
          </cell>
        </row>
        <row r="360">
          <cell r="G360" t="str">
            <v>E359</v>
          </cell>
          <cell r="H360">
            <v>0</v>
          </cell>
          <cell r="I360">
            <v>0</v>
          </cell>
          <cell r="J360">
            <v>0</v>
          </cell>
        </row>
        <row r="361">
          <cell r="G361" t="str">
            <v>E360</v>
          </cell>
          <cell r="H361">
            <v>0</v>
          </cell>
          <cell r="I361">
            <v>0</v>
          </cell>
          <cell r="J361">
            <v>0</v>
          </cell>
        </row>
        <row r="362">
          <cell r="G362" t="str">
            <v>E361</v>
          </cell>
          <cell r="H362">
            <v>0</v>
          </cell>
          <cell r="I362">
            <v>0</v>
          </cell>
          <cell r="J362">
            <v>0</v>
          </cell>
        </row>
        <row r="363">
          <cell r="G363" t="str">
            <v>E362</v>
          </cell>
          <cell r="H363">
            <v>0</v>
          </cell>
          <cell r="I363">
            <v>0</v>
          </cell>
          <cell r="J363">
            <v>0</v>
          </cell>
        </row>
        <row r="364">
          <cell r="G364" t="str">
            <v>E363</v>
          </cell>
          <cell r="H364">
            <v>0</v>
          </cell>
          <cell r="I364">
            <v>0</v>
          </cell>
          <cell r="J364">
            <v>0</v>
          </cell>
        </row>
        <row r="365">
          <cell r="G365" t="str">
            <v>E364</v>
          </cell>
          <cell r="H365">
            <v>0</v>
          </cell>
          <cell r="I365">
            <v>0</v>
          </cell>
          <cell r="J365">
            <v>0</v>
          </cell>
        </row>
        <row r="366">
          <cell r="G366" t="str">
            <v>E365</v>
          </cell>
          <cell r="H366">
            <v>0</v>
          </cell>
          <cell r="I366">
            <v>0</v>
          </cell>
          <cell r="J366">
            <v>0</v>
          </cell>
        </row>
        <row r="367">
          <cell r="G367" t="str">
            <v>E366</v>
          </cell>
          <cell r="H367">
            <v>0</v>
          </cell>
          <cell r="I367">
            <v>0</v>
          </cell>
          <cell r="J367">
            <v>0</v>
          </cell>
        </row>
        <row r="368">
          <cell r="G368" t="str">
            <v>E367</v>
          </cell>
          <cell r="H368">
            <v>0</v>
          </cell>
          <cell r="I368">
            <v>0</v>
          </cell>
          <cell r="J368">
            <v>0</v>
          </cell>
        </row>
        <row r="369">
          <cell r="G369" t="str">
            <v>E368</v>
          </cell>
          <cell r="H369">
            <v>0</v>
          </cell>
          <cell r="I369">
            <v>0</v>
          </cell>
          <cell r="J369">
            <v>0</v>
          </cell>
        </row>
        <row r="370">
          <cell r="G370" t="str">
            <v>E369</v>
          </cell>
          <cell r="H370">
            <v>0</v>
          </cell>
          <cell r="I370">
            <v>0</v>
          </cell>
          <cell r="J370">
            <v>0</v>
          </cell>
        </row>
        <row r="371">
          <cell r="G371" t="str">
            <v>E370</v>
          </cell>
          <cell r="H371">
            <v>0</v>
          </cell>
          <cell r="I371">
            <v>0</v>
          </cell>
          <cell r="J371">
            <v>0</v>
          </cell>
        </row>
        <row r="372">
          <cell r="G372" t="str">
            <v>E371</v>
          </cell>
          <cell r="H372">
            <v>0</v>
          </cell>
          <cell r="I372">
            <v>0</v>
          </cell>
          <cell r="J372">
            <v>0</v>
          </cell>
        </row>
        <row r="373">
          <cell r="G373" t="str">
            <v>E372</v>
          </cell>
          <cell r="H373">
            <v>0</v>
          </cell>
          <cell r="I373">
            <v>0</v>
          </cell>
          <cell r="J373">
            <v>0</v>
          </cell>
        </row>
        <row r="374">
          <cell r="G374" t="str">
            <v>E373</v>
          </cell>
          <cell r="H374">
            <v>0</v>
          </cell>
          <cell r="I374">
            <v>0</v>
          </cell>
          <cell r="J374">
            <v>0</v>
          </cell>
        </row>
        <row r="375">
          <cell r="G375" t="str">
            <v>E374</v>
          </cell>
          <cell r="H375">
            <v>0</v>
          </cell>
          <cell r="I375">
            <v>0</v>
          </cell>
          <cell r="J375">
            <v>0</v>
          </cell>
        </row>
        <row r="376">
          <cell r="G376" t="str">
            <v>E375</v>
          </cell>
          <cell r="H376">
            <v>0</v>
          </cell>
          <cell r="I376">
            <v>0</v>
          </cell>
          <cell r="J376">
            <v>0</v>
          </cell>
        </row>
        <row r="377">
          <cell r="G377" t="str">
            <v>E376</v>
          </cell>
          <cell r="H377">
            <v>0</v>
          </cell>
          <cell r="I377">
            <v>0</v>
          </cell>
          <cell r="J377">
            <v>0</v>
          </cell>
        </row>
        <row r="378">
          <cell r="G378" t="str">
            <v>E377</v>
          </cell>
          <cell r="H378">
            <v>0</v>
          </cell>
          <cell r="I378">
            <v>0</v>
          </cell>
          <cell r="J378">
            <v>0</v>
          </cell>
        </row>
        <row r="379">
          <cell r="G379" t="str">
            <v>E378</v>
          </cell>
          <cell r="H379">
            <v>0</v>
          </cell>
          <cell r="I379">
            <v>0</v>
          </cell>
          <cell r="J379">
            <v>0</v>
          </cell>
        </row>
        <row r="380">
          <cell r="G380" t="str">
            <v>E379</v>
          </cell>
          <cell r="H380">
            <v>0</v>
          </cell>
          <cell r="I380">
            <v>0</v>
          </cell>
          <cell r="J380">
            <v>0</v>
          </cell>
        </row>
        <row r="381">
          <cell r="G381" t="str">
            <v>E380</v>
          </cell>
          <cell r="H381">
            <v>0</v>
          </cell>
          <cell r="I381">
            <v>0</v>
          </cell>
          <cell r="J381">
            <v>0</v>
          </cell>
        </row>
        <row r="382">
          <cell r="G382" t="str">
            <v>E381</v>
          </cell>
          <cell r="H382">
            <v>0</v>
          </cell>
          <cell r="I382">
            <v>0</v>
          </cell>
          <cell r="J382">
            <v>0</v>
          </cell>
        </row>
        <row r="383">
          <cell r="G383" t="str">
            <v>E382</v>
          </cell>
          <cell r="H383">
            <v>0</v>
          </cell>
          <cell r="I383">
            <v>0</v>
          </cell>
          <cell r="J383">
            <v>0</v>
          </cell>
        </row>
        <row r="384">
          <cell r="G384" t="str">
            <v>E383</v>
          </cell>
          <cell r="H384">
            <v>0</v>
          </cell>
          <cell r="I384">
            <v>0</v>
          </cell>
          <cell r="J384">
            <v>0</v>
          </cell>
        </row>
      </sheetData>
      <sheetData sheetId="1">
        <row r="1">
          <cell r="A1" t="str">
            <v>PRESUPUESTO DE OBRA</v>
          </cell>
        </row>
      </sheetData>
      <sheetData sheetId="2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materiales"/>
      <sheetName val="Equipo"/>
      <sheetName val="otros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.1"/>
      <sheetName val="200.2"/>
      <sheetName val="200P ROCERIA"/>
      <sheetName val="201.1"/>
      <sheetName val="201.2"/>
      <sheetName val="201.2 ciclope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3"/>
      <sheetName val="211"/>
      <sheetName val="220"/>
      <sheetName val="221.1"/>
      <sheetName val="221.2"/>
      <sheetName val="225P"/>
      <sheetName val="230.1"/>
      <sheetName val="230.2"/>
      <sheetName val="310"/>
      <sheetName val="311"/>
      <sheetName val="311P1"/>
      <sheetName val="311P2"/>
      <sheetName val="311P3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1.1P"/>
      <sheetName val="410.1"/>
      <sheetName val="410.2"/>
      <sheetName val="411.1"/>
      <sheetName val="411.2"/>
      <sheetName val="411.3"/>
      <sheetName val="465.1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2PREP VIA "/>
      <sheetName val="440.1PREP VIA"/>
      <sheetName val="440.3PREP VIA  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1"/>
      <sheetName val="450.1P "/>
      <sheetName val="450.2"/>
      <sheetName val="450.2P"/>
      <sheetName val="450.3"/>
      <sheetName val="450.3P "/>
      <sheetName val="450.5"/>
      <sheetName val="451.1"/>
      <sheetName val="451.1P"/>
      <sheetName val="451.2"/>
      <sheetName val="451.2P"/>
      <sheetName val="451.3"/>
      <sheetName val="451.3P"/>
      <sheetName val="452.1"/>
      <sheetName val="452.1P "/>
      <sheetName val="452.2"/>
      <sheetName val="452.2P "/>
      <sheetName val="452.3"/>
      <sheetName val="452.3P"/>
      <sheetName val="452.4"/>
      <sheetName val="452.4P"/>
      <sheetName val="453"/>
      <sheetName val="460"/>
      <sheetName val="460P"/>
      <sheetName val="461.1"/>
      <sheetName val="461.2"/>
      <sheetName val="462.1P"/>
      <sheetName val="462.2P"/>
      <sheetName val="462.3P"/>
      <sheetName val="462.4P"/>
      <sheetName val="462.5"/>
      <sheetName val="500"/>
      <sheetName val="500P"/>
      <sheetName val="510"/>
      <sheetName val="510P1"/>
      <sheetName val="510P2"/>
      <sheetName val="510P3"/>
      <sheetName val="510P5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P"/>
      <sheetName val="631P BOLSACRETO"/>
      <sheetName val="632"/>
      <sheetName val="632P"/>
      <sheetName val="640.1"/>
      <sheetName val="640.2"/>
      <sheetName val="640.3"/>
      <sheetName val="641"/>
      <sheetName val="641P ANCLAJES"/>
      <sheetName val="642.1"/>
      <sheetName val="642.2"/>
      <sheetName val="642P2 JUNTAS"/>
      <sheetName val="642P1 JUNTAS"/>
      <sheetName val="642P3 JUNTAS"/>
      <sheetName val="650.1"/>
      <sheetName val="650.2"/>
      <sheetName val="650.3"/>
      <sheetName val="650.3 OTRO"/>
      <sheetName val="650.4"/>
      <sheetName val="660.1P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3.4"/>
      <sheetName val="674"/>
      <sheetName val="675.1"/>
      <sheetName val="675.2"/>
      <sheetName val="675.3"/>
      <sheetName val="676"/>
      <sheetName val="680.1"/>
      <sheetName val="680.2"/>
      <sheetName val="680.3"/>
      <sheetName val="680P"/>
      <sheetName val="681"/>
      <sheetName val="680.1P"/>
      <sheetName val="682"/>
      <sheetName val="683P"/>
      <sheetName val="674.1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40"/>
      <sheetName val="800.1"/>
      <sheetName val="800.2"/>
      <sheetName val="800.3"/>
      <sheetName val="800.4"/>
      <sheetName val="800P"/>
      <sheetName val="810.1"/>
      <sheetName val="810.1P"/>
      <sheetName val="810.2"/>
      <sheetName val="815P"/>
      <sheetName val="900.1"/>
      <sheetName val="900.2"/>
      <sheetName val="900.3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1"/>
      <sheetName val="Hoja2"/>
      <sheetName val="Hoja3"/>
      <sheetName val="PR 1"/>
      <sheetName val="PRESENTACIÓN"/>
      <sheetName val="TABLA SALARIOS"/>
      <sheetName val="OFERTA FINAL046"/>
      <sheetName val="OFERTA FINAL 048"/>
      <sheetName val="OFERTA FINAL 049"/>
      <sheetName val="PRESUPUESTO OFERTA 059"/>
      <sheetName val="PRESUPUESTO REAL"/>
      <sheetName val="E"/>
      <sheetName val="M"/>
      <sheetName val="T"/>
      <sheetName val="P"/>
      <sheetName val="OFERTA FINAL 050"/>
      <sheetName val="PRESUPUESTO OFERTA 057"/>
      <sheetName val="201.7"/>
      <sheetName val="201.15"/>
      <sheetName val="201.16"/>
      <sheetName val="210.2.1"/>
      <sheetName val="210.2.2"/>
      <sheetName val="211.1"/>
      <sheetName val="220.1"/>
      <sheetName val="Explo"/>
      <sheetName val="Prod"/>
      <sheetName val="Extend"/>
      <sheetName val="232.1"/>
      <sheetName val="2P"/>
      <sheetName val="310.1"/>
      <sheetName val="311.10"/>
      <sheetName val="221.1P"/>
      <sheetName val="230.1P"/>
      <sheetName val="230.2P"/>
      <sheetName val="231.1"/>
      <sheetName val="320.2  6-"/>
      <sheetName val="330.2  7-"/>
      <sheetName val="320.2  8-"/>
      <sheetName val="450.1.2P"/>
      <sheetName val="330.2 9-"/>
      <sheetName val="420.2 10-"/>
      <sheetName val="450.2P 11-"/>
      <sheetName val="450.9P"/>
      <sheetName val="461.1P 13-"/>
      <sheetName val="465.10 14-"/>
      <sheetName val="466.1"/>
      <sheetName val="467,13P 16-"/>
      <sheetName val="420.2 17-"/>
      <sheetName val="450.2 P 18-"/>
      <sheetName val="461.1P 19-"/>
      <sheetName val="465.10 20-"/>
      <sheetName val="467,13P 21-"/>
      <sheetName val="460.1P"/>
      <sheetName val="500.1"/>
      <sheetName val="501.1"/>
      <sheetName val="500.1P"/>
      <sheetName val="600.1.1"/>
      <sheetName val="600.2.1"/>
      <sheetName val="600.2.3"/>
      <sheetName val="600.2.4"/>
      <sheetName val="600.2.2"/>
      <sheetName val="610.2 "/>
      <sheetName val="621.1  "/>
      <sheetName val="621.1.1 "/>
      <sheetName val="623.1"/>
      <sheetName val="610.5"/>
      <sheetName val="621,1 "/>
      <sheetName val="621,1.1"/>
      <sheetName val="630.3.3P"/>
      <sheetName val="630.1.1P"/>
      <sheetName val="630.3.1P"/>
      <sheetName val="610.3"/>
      <sheetName val="632.1P"/>
      <sheetName val="641.1"/>
      <sheetName val="642.1 (2)"/>
      <sheetName val="642.1.1"/>
      <sheetName val="642.3P"/>
      <sheetName val="661.1"/>
      <sheetName val="681.1"/>
      <sheetName val="663.3P"/>
      <sheetName val="663.1"/>
      <sheetName val="670.5"/>
      <sheetName val="671.1P"/>
      <sheetName val="663.2P"/>
      <sheetName val="670.5P"/>
      <sheetName val="671.1"/>
      <sheetName val="672.1"/>
      <sheetName val="673.2P"/>
      <sheetName val="674.2"/>
      <sheetName val="683.2"/>
      <sheetName val="700.3"/>
      <sheetName val="701.1"/>
      <sheetName val="710.1.1"/>
      <sheetName val="710.1.2"/>
      <sheetName val="720.1"/>
      <sheetName val="740.1"/>
      <sheetName val="801.6P"/>
      <sheetName val="TARIF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UNITARIOS"/>
      <sheetName val="MATERIAL"/>
      <sheetName val="EQUIPO"/>
      <sheetName val="TRANSPORTE"/>
      <sheetName val="MANO OBRA"/>
      <sheetName val="MEMORIAS"/>
      <sheetName val="A. P. U."/>
    </sheetNames>
    <sheetDataSet>
      <sheetData sheetId="0"/>
      <sheetData sheetId="1"/>
      <sheetData sheetId="2">
        <row r="2">
          <cell r="B2">
            <v>0</v>
          </cell>
        </row>
        <row r="3">
          <cell r="B3" t="str">
            <v>ACCESORIOS ACERO INOXIDABLE</v>
          </cell>
        </row>
        <row r="4">
          <cell r="B4" t="str">
            <v>ABRAZADERAS 4"</v>
          </cell>
        </row>
        <row r="5">
          <cell r="B5" t="str">
            <v>ACCESORIO PVC P 1/2"</v>
          </cell>
        </row>
        <row r="6">
          <cell r="B6" t="str">
            <v>ACCESORIO PVC S 2"</v>
          </cell>
        </row>
        <row r="7">
          <cell r="B7" t="str">
            <v>ACCESORIO PVC S 3"</v>
          </cell>
        </row>
        <row r="8">
          <cell r="B8" t="str">
            <v>ACCESORIO PVC S 4"</v>
          </cell>
        </row>
        <row r="9">
          <cell r="B9" t="str">
            <v>ACCESORIOS</v>
          </cell>
        </row>
        <row r="10">
          <cell r="B10" t="str">
            <v>ACCESORIOS CONEXIÓN Y DERIVACION CABLE COAXIAL</v>
          </cell>
        </row>
        <row r="11">
          <cell r="B11" t="str">
            <v>Accesorios de conexion por atras SanitarioDO-TCDIC</v>
          </cell>
        </row>
        <row r="12">
          <cell r="B12" t="str">
            <v>ACCESORIOS DE CONEXIÓN Y SUJECION PARA CABLE AMTIFRAU</v>
          </cell>
        </row>
        <row r="13">
          <cell r="B13" t="str">
            <v>ACCESORIOS DE SUJECION</v>
          </cell>
        </row>
        <row r="14">
          <cell r="B14" t="str">
            <v>ACCESORIOS EMT</v>
          </cell>
        </row>
        <row r="15">
          <cell r="B15" t="str">
            <v xml:space="preserve">ACCESORIOS GALVANIZADOS PARA CONEXIÓN EQUIPO DE PRESION </v>
          </cell>
        </row>
        <row r="16">
          <cell r="B16" t="str">
            <v>ACCESORIOS CPVC-P 1/2" ( Codo , unión y tapón )</v>
          </cell>
        </row>
        <row r="17">
          <cell r="B17" t="str">
            <v>ACCESORIOS PVC P 21/2"</v>
          </cell>
        </row>
        <row r="18">
          <cell r="B18" t="str">
            <v>ACCESORIOS PVC-P 1 1/2" ( Codo , unión y tapón )</v>
          </cell>
        </row>
        <row r="19">
          <cell r="B19" t="str">
            <v>ACCESORIOS PVC-P 1 1/4" ( Codo , unión y tapón )</v>
          </cell>
        </row>
        <row r="20">
          <cell r="B20" t="str">
            <v>ACCESORIOS PVC-P 1/2" ( Codo , unión y tapón )</v>
          </cell>
        </row>
        <row r="21">
          <cell r="B21" t="str">
            <v>ACCESORIOS PVC-P 2" ( Codo , unión y tapón )</v>
          </cell>
        </row>
        <row r="22">
          <cell r="B22" t="str">
            <v>ACCESORIOS PVC-P 3/4" ( Codo, unión y tapón )</v>
          </cell>
        </row>
        <row r="23">
          <cell r="B23" t="str">
            <v>ACCESORIOS SUJECION TRANFORMADOR</v>
          </cell>
        </row>
        <row r="24">
          <cell r="B24" t="str">
            <v>ACERO 37.000 PSI</v>
          </cell>
        </row>
        <row r="25">
          <cell r="B25" t="str">
            <v xml:space="preserve">ACERO 60.000 PSI </v>
          </cell>
        </row>
        <row r="26">
          <cell r="B26" t="str">
            <v>ACERO ESTRUCTURAL ACESCO PHR Cal. 12</v>
          </cell>
        </row>
        <row r="27">
          <cell r="B27" t="str">
            <v>ACIDO FLORIDRICO</v>
          </cell>
        </row>
        <row r="28">
          <cell r="B28" t="str">
            <v>ACIDO NITRICO</v>
          </cell>
        </row>
        <row r="29">
          <cell r="B29" t="str">
            <v>ACONDICIONADOR NOVAFORT 250ML  Pavco</v>
          </cell>
        </row>
        <row r="30">
          <cell r="B30" t="str">
            <v>ACPM</v>
          </cell>
        </row>
        <row r="31">
          <cell r="B31" t="str">
            <v>ADAPTADOR CONDUIT PVC 1/2"</v>
          </cell>
        </row>
        <row r="32">
          <cell r="B32" t="str">
            <v>ADAPTADOR MACHO   3/4"</v>
          </cell>
        </row>
        <row r="33">
          <cell r="B33" t="str">
            <v>ADAPTADOR TERMINAL CONDUIT 3/4"</v>
          </cell>
        </row>
        <row r="34">
          <cell r="B34" t="str">
            <v>ADAPTADORES MACHO 1/2"</v>
          </cell>
        </row>
        <row r="35">
          <cell r="B35" t="str">
            <v>ADHESIVO EPOXICO G5 DE 651 ml</v>
          </cell>
        </row>
        <row r="36">
          <cell r="B36" t="str">
            <v>ADHESIVO NOVAFORT 310 ML  Pavco</v>
          </cell>
        </row>
        <row r="37">
          <cell r="B37" t="str">
            <v>AGUA</v>
          </cell>
        </row>
        <row r="38">
          <cell r="B38" t="str">
            <v>AISLADORES</v>
          </cell>
        </row>
        <row r="39">
          <cell r="B39" t="str">
            <v>AISLADORES DE PIN CON ESPIGO</v>
          </cell>
        </row>
        <row r="40">
          <cell r="B40" t="str">
            <v>AISLADORES DE RETENCION</v>
          </cell>
        </row>
        <row r="41">
          <cell r="B41" t="str">
            <v>AISLADORES EMISORES</v>
          </cell>
        </row>
        <row r="42">
          <cell r="B42" t="str">
            <v>ALAMBRE COBRE DESNUDO AWG  12</v>
          </cell>
        </row>
        <row r="43">
          <cell r="B43" t="str">
            <v>ALAMBRE COBRE THHN 12 AWG</v>
          </cell>
        </row>
        <row r="44">
          <cell r="B44" t="str">
            <v>ALAMBRE NEGRO       No.18</v>
          </cell>
        </row>
        <row r="45">
          <cell r="B45" t="str">
            <v>ALFACOLOR 3-15</v>
          </cell>
        </row>
        <row r="46">
          <cell r="B46" t="str">
            <v>ALFAJIAS CONCRETO     .25</v>
          </cell>
        </row>
        <row r="47">
          <cell r="B47" t="str">
            <v>ALUMINIO PARA CIELO RASO INC ESTRUCTURA</v>
          </cell>
        </row>
        <row r="48">
          <cell r="B48" t="str">
            <v>ALUMINIO PARA DIVISION BAÑO</v>
          </cell>
        </row>
        <row r="49">
          <cell r="B49" t="str">
            <v>AMPLIFICADOR TV CON 20 SALIDAS</v>
          </cell>
        </row>
        <row r="50">
          <cell r="B50" t="str">
            <v>ANCLAJE CAMISA DE 3/8"</v>
          </cell>
        </row>
        <row r="51">
          <cell r="B51" t="str">
            <v>ÁNGULO     1 x 1 x 1/8" de 6 mts</v>
          </cell>
        </row>
        <row r="52">
          <cell r="B52" t="str">
            <v>ÁNGULO     1 x 1 x 3/16" de 6 mts</v>
          </cell>
        </row>
        <row r="53">
          <cell r="B53" t="str">
            <v>ANGULO 1 1/2X3/16</v>
          </cell>
        </row>
        <row r="54">
          <cell r="B54" t="str">
            <v>ANGULO 1"X1/8"</v>
          </cell>
        </row>
        <row r="55">
          <cell r="B55" t="str">
            <v xml:space="preserve">ANGULO 2" * 2" * 1/8" </v>
          </cell>
        </row>
        <row r="56">
          <cell r="B56" t="str">
            <v xml:space="preserve">ANGULO 2" * 2" * 3/16" </v>
          </cell>
        </row>
        <row r="57">
          <cell r="B57" t="str">
            <v>ANGULO 3/4"</v>
          </cell>
        </row>
        <row r="58">
          <cell r="B58" t="str">
            <v>ANGULO DE 1"x1/8"</v>
          </cell>
        </row>
        <row r="59">
          <cell r="B59" t="str">
            <v>ANGULOS DE ENSAMBLE</v>
          </cell>
        </row>
        <row r="60">
          <cell r="B60" t="str">
            <v>ANGULOS EN ALUMINIO BLANCO DE 3m</v>
          </cell>
        </row>
        <row r="61">
          <cell r="B61" t="str">
            <v xml:space="preserve">ANTENA EXTERNA COMUNAL TV </v>
          </cell>
        </row>
        <row r="62">
          <cell r="B62" t="str">
            <v>ANTICORROSIVO</v>
          </cell>
        </row>
        <row r="63">
          <cell r="B63" t="str">
            <v xml:space="preserve">ANTICORROSIVO </v>
          </cell>
        </row>
        <row r="64">
          <cell r="B64" t="str">
            <v>ARENA DE RIO</v>
          </cell>
        </row>
        <row r="65">
          <cell r="B65" t="str">
            <v>ARENA LAVADA DE PEÑA</v>
          </cell>
        </row>
        <row r="66">
          <cell r="B66" t="str">
            <v>ARBOL</v>
          </cell>
        </row>
        <row r="67">
          <cell r="B67" t="str">
            <v>ASFALTO TIPO 190/220 200 kg</v>
          </cell>
        </row>
        <row r="68">
          <cell r="B68" t="str">
            <v>BALA DULUX 2X20W, REFLECTOR EN ALUMINIO BRILLADO. DIAMETRO 20,5 CMS, ACABADO BLANCO. INCLUYE 2 BOMBILLOS DULUX 20W ROSCA, LUZ 6500K</v>
          </cell>
        </row>
        <row r="69">
          <cell r="B69" t="str">
            <v>BALA FLUORESCENTE 2X26 CON BOMBILLOS AHORRADORES</v>
          </cell>
        </row>
        <row r="70">
          <cell r="B70" t="str">
            <v>BALDOSA EN GRANITO ALFA</v>
          </cell>
        </row>
        <row r="71">
          <cell r="B71" t="str">
            <v>BALDOSA PORCELANATICO</v>
          </cell>
        </row>
        <row r="72">
          <cell r="B72" t="str">
            <v>BARNIZ</v>
          </cell>
        </row>
        <row r="73">
          <cell r="B73" t="str">
            <v>BANDEJA PORTACABLES 60X8</v>
          </cell>
        </row>
        <row r="74">
          <cell r="B74" t="str">
            <v>BASE PARA FOTOCELDA CON SOPORTE</v>
          </cell>
        </row>
        <row r="75">
          <cell r="B75" t="str">
            <v>BISAGRAS</v>
          </cell>
        </row>
        <row r="76">
          <cell r="B76" t="str">
            <v>BISAGRAS PARA VENTANAS METALICAS</v>
          </cell>
        </row>
        <row r="77">
          <cell r="B77" t="str">
            <v>BISAGRAS PUERTAS COCINA</v>
          </cell>
        </row>
        <row r="78">
          <cell r="B78" t="str">
            <v>BISEL PARA VIDRIO ESPEJO</v>
          </cell>
        </row>
        <row r="79">
          <cell r="B79" t="str">
            <v>BLOQUE No. 3</v>
          </cell>
        </row>
        <row r="80">
          <cell r="B80" t="str">
            <v xml:space="preserve">BLOQUE No. 4 </v>
          </cell>
        </row>
        <row r="81">
          <cell r="B81" t="str">
            <v xml:space="preserve">BLOQUE No. 5 </v>
          </cell>
        </row>
        <row r="82">
          <cell r="B82" t="str">
            <v xml:space="preserve">Boca puerta en mármol,  incluye nariz redonda </v>
          </cell>
        </row>
        <row r="83">
          <cell r="B83" t="str">
            <v>BOQUILLA TERMINAL PVC 1"</v>
          </cell>
        </row>
        <row r="84">
          <cell r="B84" t="str">
            <v>BOSEL</v>
          </cell>
        </row>
        <row r="85">
          <cell r="B85" t="str">
            <v>BOMBAS PARA SISTEMA DE PLANTA TRATAMIENTO</v>
          </cell>
        </row>
        <row r="86">
          <cell r="B86" t="str">
            <v>BRAZO HIDRAULICO</v>
          </cell>
        </row>
        <row r="87">
          <cell r="B87" t="str">
            <v>BROCA DE 5/8"</v>
          </cell>
        </row>
        <row r="88">
          <cell r="B88" t="str">
            <v>BROCAS 1/2"</v>
          </cell>
        </row>
        <row r="89">
          <cell r="B89" t="str">
            <v>BROCAS 1/4"</v>
          </cell>
        </row>
        <row r="90">
          <cell r="B90" t="str">
            <v>BROCAS, GRAPAS, CHAZOS Y TORNILLOS</v>
          </cell>
        </row>
        <row r="91">
          <cell r="B91" t="str">
            <v>BUSHING 4"X2" A.C.</v>
          </cell>
        </row>
        <row r="92">
          <cell r="B92" t="str">
            <v>CABALLETE ETERNIT</v>
          </cell>
        </row>
        <row r="93">
          <cell r="B93" t="str">
            <v>CABALLETE THERMOACUSTICA DE 2.00X0.70</v>
          </cell>
        </row>
        <row r="94">
          <cell r="B94" t="str">
            <v>CABLE #4 COBRE DESNUDO</v>
          </cell>
        </row>
        <row r="95">
          <cell r="B95" t="str">
            <v>Cable 10 THWN/THHN Cu-AWG 600V</v>
          </cell>
        </row>
        <row r="96">
          <cell r="B96" t="str">
            <v>cable 2/0</v>
          </cell>
        </row>
        <row r="97">
          <cell r="B97" t="str">
            <v>Cable 8 THWN/THHN Cu-AWG 600V</v>
          </cell>
        </row>
        <row r="98">
          <cell r="B98" t="str">
            <v>CABLE ANTIFRAUDE #8</v>
          </cell>
        </row>
        <row r="99">
          <cell r="B99" t="str">
            <v xml:space="preserve">CABLE BLINDADO COAXIAL RG59 U TV </v>
          </cell>
        </row>
        <row r="100">
          <cell r="B100" t="str">
            <v>CABLE DUPLEX DE 2X16</v>
          </cell>
        </row>
        <row r="101">
          <cell r="B101" t="str">
            <v>Cable 12 THWN/THHN Cu-AWG 600V</v>
          </cell>
        </row>
        <row r="102">
          <cell r="B102" t="str">
            <v>Cable 14 THWN/THHN Cu-AWG 600V</v>
          </cell>
        </row>
        <row r="103">
          <cell r="B103" t="str">
            <v>Cable 8 THWN/THHN Cu-AWG 600V</v>
          </cell>
        </row>
        <row r="104">
          <cell r="B104" t="str">
            <v>CABLE ENCAUCHETADO 3#4+1#6 T</v>
          </cell>
        </row>
        <row r="105">
          <cell r="B105" t="str">
            <v>CABLE DE COBRE DESNUDO No.12 AWG</v>
          </cell>
        </row>
        <row r="106">
          <cell r="B106" t="str">
            <v>CABLE No. 12 T</v>
          </cell>
        </row>
        <row r="107">
          <cell r="B107" t="str">
            <v>CABLE PARA SEÑALES SISTEMA CONTRA INCENDIO  2 PARES (2X22AWG) NPLF AISLAMIENTO EN PVC DE ACUERDO A LAS NORMAS IEC189, IEC708</v>
          </cell>
        </row>
        <row r="108">
          <cell r="B108" t="str">
            <v>CABLE TELEFONICO 2 PARES</v>
          </cell>
        </row>
        <row r="109">
          <cell r="B109" t="str">
            <v>CAJA 2400</v>
          </cell>
        </row>
        <row r="110">
          <cell r="B110" t="str">
            <v>CAJA 5800</v>
          </cell>
        </row>
        <row r="111">
          <cell r="B111" t="str">
            <v>CAJA MEDIDOR ACUEDUCTO CON TAPA Y CERRADURA</v>
          </cell>
        </row>
        <row r="112">
          <cell r="B112" t="str">
            <v>CAJA MEDIDOR DE AGUA 60*28*14</v>
          </cell>
        </row>
        <row r="113">
          <cell r="B113" t="str">
            <v>CAJA MONOFASICA DE 4 CIRCUITOS CON TACOS</v>
          </cell>
        </row>
        <row r="114">
          <cell r="B114" t="str">
            <v>CAJA OCTOGONAL GALVANIZADA (CAJA EMP GALV.OCTAGONAL 4")</v>
          </cell>
        </row>
        <row r="115">
          <cell r="B115" t="str">
            <v>CAJA METALICA AMPLIFICADOR TV</v>
          </cell>
        </row>
        <row r="116">
          <cell r="B116" t="str">
            <v>CAJA SENCILLA CONDUIT (CAJA EMP GALV.RECTANG. 2X4")</v>
          </cell>
        </row>
        <row r="117">
          <cell r="B117" t="str">
            <v xml:space="preserve">CAJAS DE 20X25X10 CM PARA CONEXIÓN </v>
          </cell>
        </row>
        <row r="118">
          <cell r="B118" t="str">
            <v>CALENTADOR ELECTRICO 20 GL 120 V HACEB</v>
          </cell>
        </row>
        <row r="119">
          <cell r="B119" t="str">
            <v>CARBURO BLANCO</v>
          </cell>
        </row>
        <row r="120">
          <cell r="B120" t="str">
            <v>CAOLÍN</v>
          </cell>
        </row>
        <row r="121">
          <cell r="B121" t="str">
            <v>CAPACETE 1"</v>
          </cell>
        </row>
        <row r="122">
          <cell r="B122" t="str">
            <v>CASETÓN DE GUADUA h=0.42</v>
          </cell>
        </row>
        <row r="124">
          <cell r="B124" t="str">
            <v>CEDRO CAQUETA</v>
          </cell>
        </row>
        <row r="125">
          <cell r="B125" t="str">
            <v xml:space="preserve">CELDA METÁLICA -LÁMINA COLD-ROLLED PARA  TRANSFORMADOR </v>
          </cell>
        </row>
        <row r="126">
          <cell r="B126" t="str">
            <v>CEMENTO MARINO</v>
          </cell>
        </row>
        <row r="127">
          <cell r="B127" t="str">
            <v>CEMENTO BLANCO</v>
          </cell>
        </row>
        <row r="128">
          <cell r="B128" t="str">
            <v>CEMENTO GRIS</v>
          </cell>
        </row>
        <row r="129">
          <cell r="B129" t="str">
            <v xml:space="preserve">CERAMICA </v>
          </cell>
        </row>
        <row r="130">
          <cell r="B130" t="str">
            <v>CERRADURA INAFER</v>
          </cell>
        </row>
        <row r="131">
          <cell r="B131" t="str">
            <v>CERRADURA POMA MADERA ALCOBA</v>
          </cell>
        </row>
        <row r="132">
          <cell r="B132" t="str">
            <v>CERRADURA POMA PUERTAS</v>
          </cell>
        </row>
        <row r="133">
          <cell r="B133" t="str">
            <v>CENEFA EN MADERA DE 0.12 TINTADA</v>
          </cell>
        </row>
        <row r="134">
          <cell r="B134" t="str">
            <v>CERROJO EN ACERO INOXIDABLE</v>
          </cell>
        </row>
        <row r="135">
          <cell r="B135" t="str">
            <v>CERRADURA SCHLAGE BAÑO  A40S Cromado Mate</v>
          </cell>
        </row>
        <row r="136">
          <cell r="B136" t="str">
            <v>CHEQUE HORIZONTAL 1/2"</v>
          </cell>
        </row>
        <row r="137">
          <cell r="B137" t="str">
            <v>CHEQUE R&amp;W Roscado 3/4" Ref. 236</v>
          </cell>
        </row>
        <row r="138">
          <cell r="B138" t="str">
            <v>CIELO RASO Star Orion ( perfileria aluminio 1" )</v>
          </cell>
        </row>
        <row r="139">
          <cell r="B139" t="str">
            <v>CILINDRO DE GAS PROPANO</v>
          </cell>
        </row>
        <row r="140">
          <cell r="B140" t="str">
            <v>CINTA BANDIT 1/2" CON GRAPAS</v>
          </cell>
        </row>
        <row r="141">
          <cell r="B141" t="str">
            <v>CINTA PAPEL</v>
          </cell>
        </row>
        <row r="142">
          <cell r="B142" t="str">
            <v>CINTA TEFLÓN 10 m 1/2"</v>
          </cell>
        </row>
        <row r="143">
          <cell r="B143" t="str">
            <v>CLOSET</v>
          </cell>
        </row>
        <row r="144">
          <cell r="B144" t="str">
            <v>COCINA INTEGRAL</v>
          </cell>
        </row>
        <row r="145">
          <cell r="B145" t="str">
            <v>CODO 90° 1/4 CxC SANITARIO 3" Pavco</v>
          </cell>
        </row>
        <row r="146">
          <cell r="B146" t="str">
            <v>CODO 90° 1/4 CxC SANITARIO 4" Pavco</v>
          </cell>
        </row>
        <row r="147">
          <cell r="B147" t="str">
            <v>CODO 90° 1/4 CxE SANITARIO 2"</v>
          </cell>
        </row>
        <row r="148">
          <cell r="B148" t="str">
            <v>CODO 90° 4" EXTREMO BRIDADO</v>
          </cell>
        </row>
        <row r="149">
          <cell r="B149" t="str">
            <v>CODO 90° PRESIÓN PVC   3/4" Pavco</v>
          </cell>
        </row>
        <row r="150">
          <cell r="B150" t="str">
            <v>CODO 90° PRESIÓN PVC 1 1/2" Pavco</v>
          </cell>
        </row>
        <row r="151">
          <cell r="B151" t="str">
            <v>CODO PRESIÓN           1"</v>
          </cell>
        </row>
        <row r="152">
          <cell r="B152" t="str">
            <v>COMBO SANITARIO BLANCO AHORRADOR</v>
          </cell>
        </row>
        <row r="153">
          <cell r="B153" t="str">
            <v>CONCERTINA EN ACERO INOXIDABLE DE 18"</v>
          </cell>
        </row>
        <row r="154">
          <cell r="B154" t="str">
            <v>CONCRETO DE 1500 PSI</v>
          </cell>
        </row>
        <row r="155">
          <cell r="B155" t="str">
            <v>CONCRETO DE 2000 PSI</v>
          </cell>
        </row>
        <row r="156">
          <cell r="B156" t="str">
            <v>CONCRETO DE 2500 PSI</v>
          </cell>
        </row>
        <row r="157">
          <cell r="B157" t="str">
            <v>CONCRETO DE 3000 PSI</v>
          </cell>
        </row>
        <row r="158">
          <cell r="B158" t="str">
            <v>CONCRETO DE 3500 PSI</v>
          </cell>
        </row>
        <row r="159">
          <cell r="B159" t="str">
            <v>CONCRETO DE 4000 PSI</v>
          </cell>
        </row>
        <row r="160">
          <cell r="B160" t="str">
            <v>CONCRETO TREMIE TORNILLO DE 3000 PSI</v>
          </cell>
        </row>
        <row r="161">
          <cell r="B161" t="str">
            <v>CONCRETO TREMIE TORNILLO DE 4000 PSI</v>
          </cell>
        </row>
        <row r="162">
          <cell r="B162" t="str">
            <v>CONCRETO DE 3500 PSI BAJA PERMEABILIDAD</v>
          </cell>
        </row>
        <row r="163">
          <cell r="B163" t="str">
            <v>COPA ESMERIL</v>
          </cell>
        </row>
        <row r="164">
          <cell r="B164" t="str">
            <v>COPA SIERRA</v>
          </cell>
        </row>
        <row r="165">
          <cell r="B165" t="str">
            <v>CORREA EN MADERA</v>
          </cell>
        </row>
        <row r="166">
          <cell r="B166" t="str">
            <v>CORREA METALICA</v>
          </cell>
        </row>
        <row r="167">
          <cell r="B167" t="str">
            <v>CORTACIRCUITOS 15 KV-100 AMPERIOS-</v>
          </cell>
        </row>
        <row r="168">
          <cell r="B168" t="str">
            <v xml:space="preserve">Cortina corrida Automática tipo Blackout, h= 1.10 m </v>
          </cell>
        </row>
        <row r="169">
          <cell r="B169" t="str">
            <v>CURVA 90º PVC 1/2"</v>
          </cell>
        </row>
        <row r="170">
          <cell r="B170" t="str">
            <v>DESAGUE LAVAMANOS SENCILLO Gerfor GF-581084</v>
          </cell>
        </row>
        <row r="171">
          <cell r="B171" t="str">
            <v>DESAGUE ORINAL 1 1/2"</v>
          </cell>
        </row>
        <row r="172">
          <cell r="B172" t="str">
            <v>DESCARGADOR DE SOBRETENSION TIPO  LINEA 12 KV- 10 KA-</v>
          </cell>
        </row>
        <row r="173">
          <cell r="B173" t="str">
            <v xml:space="preserve">DESCARGADOR FRANKLIN DE 5 PUNTAS </v>
          </cell>
        </row>
        <row r="174">
          <cell r="B174" t="str">
            <v>DIAGONALES</v>
          </cell>
        </row>
        <row r="175">
          <cell r="B175" t="str">
            <v>DILATACION BRONCE</v>
          </cell>
        </row>
        <row r="176">
          <cell r="B176" t="str">
            <v>DILATACIÓN EN BRONCE PC13</v>
          </cell>
        </row>
        <row r="177">
          <cell r="B177" t="str">
            <v>DINTELES EN CONCRETO h=0.15m x 0.2m (2500 PSI Mezcla 1:3:3)</v>
          </cell>
        </row>
        <row r="178">
          <cell r="B178" t="str">
            <v>DISCO CORTE LADRILLO Y7O CONCRETO</v>
          </cell>
        </row>
        <row r="179">
          <cell r="B179" t="str">
            <v>DISCO PARA CORTE METAL</v>
          </cell>
        </row>
        <row r="180">
          <cell r="B180" t="str">
            <v>DISPENSADOR JABON</v>
          </cell>
        </row>
        <row r="181">
          <cell r="B181" t="str">
            <v>DUCHA Antivandalica Docol DO-17125106</v>
          </cell>
        </row>
        <row r="182">
          <cell r="B182" t="str">
            <v>DUCHA CON MEZCLADOR</v>
          </cell>
        </row>
        <row r="183">
          <cell r="B183" t="str">
            <v>DUCHA CON REGISTRO</v>
          </cell>
        </row>
        <row r="184">
          <cell r="B184" t="str">
            <v>DUCHA ELECTRICA</v>
          </cell>
        </row>
        <row r="185">
          <cell r="B185" t="str">
            <v>DURMIENTE ABARCO 4 m</v>
          </cell>
        </row>
        <row r="186">
          <cell r="B186" t="str">
            <v>DURMIENTE ORDINARIO DE 3 MTS</v>
          </cell>
        </row>
        <row r="187">
          <cell r="B187" t="str">
            <v>ELEMENTOS FIJACION MANTO</v>
          </cell>
        </row>
        <row r="188">
          <cell r="B188" t="str">
            <v>EMPAQUES</v>
          </cell>
        </row>
        <row r="189">
          <cell r="B189" t="str">
            <v>EMULSION ASFALTICA</v>
          </cell>
        </row>
        <row r="190">
          <cell r="B190" t="str">
            <v>ENCHAPE  DE 20X30</v>
          </cell>
        </row>
        <row r="191">
          <cell r="B191" t="str">
            <v>ENCHAPE CERAMICA BLANCO</v>
          </cell>
        </row>
        <row r="192">
          <cell r="B192" t="str">
            <v>Enchape paredes interiores Triplex Cedro Tintillad</v>
          </cell>
        </row>
        <row r="193">
          <cell r="B193" t="str">
            <v xml:space="preserve">EQUIPO AUTOMÁTICO PARA ALUMBRADO DE EMERGENCIA REFERENCIA ILURAM IL3-2H  </v>
          </cell>
        </row>
        <row r="194">
          <cell r="B194" t="str">
            <v xml:space="preserve">EQUIPO DE MEDICION  EN MEDIA TENSION </v>
          </cell>
        </row>
        <row r="195">
          <cell r="B195" t="str">
            <v>ESGRAFIADO PINTUCO 4 GALONES 30 KG</v>
          </cell>
        </row>
        <row r="196">
          <cell r="B196" t="str">
            <v>ESMALTE  Sobre lamina lineal Tipo pintulx anoloc verde bronce.</v>
          </cell>
        </row>
        <row r="197">
          <cell r="B197" t="str">
            <v>ESMALTE  Sobre lamina llena Tipo pintulx</v>
          </cell>
        </row>
        <row r="198">
          <cell r="B198" t="str">
            <v>ESMALTE ANTIHUMEDAD LAVABLE</v>
          </cell>
        </row>
        <row r="199">
          <cell r="B199" t="str">
            <v>ESMALTE SINTÉTICO PINTULUX</v>
          </cell>
        </row>
        <row r="200">
          <cell r="B200" t="str">
            <v>ESPEJO BORDE BISELADO DE 0.70X1.00</v>
          </cell>
        </row>
        <row r="201">
          <cell r="B201" t="str">
            <v>ESPEJO DE SEGURIDAD DE 40 CM</v>
          </cell>
        </row>
        <row r="202">
          <cell r="B202" t="str">
            <v>ESTACAS</v>
          </cell>
        </row>
        <row r="203">
          <cell r="B203" t="str">
            <v>ESTACIUON MANUAL DE APERTURA REF. BDS121/e SIEMENS o similar en marca reconocida</v>
          </cell>
        </row>
        <row r="204">
          <cell r="B204" t="str">
            <v>ESTRUCTURA CIELORASO DRYWALL(OMEGA-ANGULO-PARAL-TORNILLOS)</v>
          </cell>
        </row>
        <row r="205">
          <cell r="B205" t="str">
            <v>ESTRUCTURA CONEXIÓN RED TRENZADA CONJUNTO LA 320</v>
          </cell>
        </row>
        <row r="206">
          <cell r="B206" t="str">
            <v>ESTRUCTURA CONEXIÓN RED TRENZADA CONJUNTO LA 321</v>
          </cell>
        </row>
        <row r="207">
          <cell r="B207" t="str">
            <v>ESTRUCTURA CONEXIÓN RED TRENZADA CONJUNTO LA 324</v>
          </cell>
        </row>
        <row r="208">
          <cell r="B208" t="str">
            <v>ESQUINERO PLASTICO 2m</v>
          </cell>
        </row>
        <row r="209">
          <cell r="B209" t="str">
            <v>ESTUCO PLASTICO</v>
          </cell>
        </row>
        <row r="210">
          <cell r="B210" t="str">
            <v>ESTUFA CHALLENGER DE EMPOTRAR 4 PUESTOS ELECTRICA</v>
          </cell>
        </row>
        <row r="211">
          <cell r="B211" t="str">
            <v>ESTUFA DE EMPOTRAR MIXTA 4 PUESTOS</v>
          </cell>
        </row>
        <row r="212">
          <cell r="B212" t="str">
            <v>ESTUFA ELECTRICA 2 PUESTOS</v>
          </cell>
        </row>
        <row r="213">
          <cell r="B213" t="str">
            <v>EXTRAXTOR DE OLOR DE 20X20</v>
          </cell>
        </row>
        <row r="214">
          <cell r="B214" t="str">
            <v>Fachada Closet 4 Ptas Cedro ( Tintillado )</v>
          </cell>
        </row>
        <row r="215">
          <cell r="B215" t="str">
            <v>FIJADORES DE ALA</v>
          </cell>
        </row>
        <row r="216">
          <cell r="B216" t="str">
            <v>FILTRO AEROBICO CON ACC.</v>
          </cell>
        </row>
        <row r="217">
          <cell r="B217" t="str">
            <v>FILTRO DE DRENAJE 0.5 x 0.5 CON RELLENO EN GRAVILLA DE RIO 3/4" - 1" (SIN EXCAVACIÓN)</v>
          </cell>
        </row>
        <row r="218">
          <cell r="B218" t="str">
            <v>FORMALETA ENTREPISOS, con camilla</v>
          </cell>
        </row>
        <row r="219">
          <cell r="B219" t="str">
            <v>GANCHOS ANCLAJES TEJA THERMOACUSTICA</v>
          </cell>
        </row>
        <row r="220">
          <cell r="B220" t="str">
            <v>GANCHO TEJA ETERNIT 55 mm</v>
          </cell>
        </row>
        <row r="221">
          <cell r="B221" t="str">
            <v>GEOTEXTIL NO TEJIDO</v>
          </cell>
        </row>
        <row r="222">
          <cell r="B222" t="str">
            <v>GEOTEXTIL TR 4000</v>
          </cell>
        </row>
        <row r="223">
          <cell r="B223" t="str">
            <v>GRANITO TRAVERTINO</v>
          </cell>
        </row>
        <row r="224">
          <cell r="B224" t="str">
            <v xml:space="preserve">GRAVILLA </v>
          </cell>
        </row>
        <row r="225">
          <cell r="B225" t="str">
            <v>GRIFERIA AHORRADORA TIPO PUSH</v>
          </cell>
        </row>
        <row r="226">
          <cell r="B226" t="str">
            <v>GRIFERIA LAVAMANOS LINEA FENIX 4"</v>
          </cell>
        </row>
        <row r="227">
          <cell r="B227" t="str">
            <v>GUARDAESCOBA EN CERAMICA</v>
          </cell>
        </row>
        <row r="228">
          <cell r="B228" t="str">
            <v>GUARDAESCOBA EN GRANADILLO</v>
          </cell>
        </row>
        <row r="229">
          <cell r="B229" t="str">
            <v>GRIFERIA LAVAPLATOS GRIVAL LINEA AMARETO</v>
          </cell>
        </row>
        <row r="230">
          <cell r="B230" t="str">
            <v>GUARDAESCOBA PORCELANATO</v>
          </cell>
        </row>
        <row r="231">
          <cell r="B231" t="str">
            <v>IGAS GRIS - Masilla plastica 25210351</v>
          </cell>
        </row>
        <row r="232">
          <cell r="B232" t="str">
            <v>IMPRIMANTE DE VINILO</v>
          </cell>
        </row>
        <row r="233">
          <cell r="B233" t="str">
            <v>HERRAJES MUEBLES MADERA</v>
          </cell>
        </row>
        <row r="234">
          <cell r="B234" t="str">
            <v>Interior Closet en triplex cedro (Tintillado )</v>
          </cell>
        </row>
        <row r="235">
          <cell r="B235" t="str">
            <v>INTERRUPTOR CAJA MOLDEADA 3X40A / 25KA. CALIDAD MERLIN GERIN, SIEMENS O SUPERIOR</v>
          </cell>
        </row>
        <row r="236">
          <cell r="B236" t="str">
            <v>INTERRUPTOR CAJA MOLDEADA 3X80A / 50KA - 240V.</v>
          </cell>
        </row>
        <row r="237">
          <cell r="B237" t="str">
            <v>INTERRUPTOR DE TRANSFERENCIA TIPO SECCIONADOR TRIPOLAR</v>
          </cell>
        </row>
        <row r="238">
          <cell r="B238" t="str">
            <v xml:space="preserve">INTERRUPTOR DOBLE </v>
          </cell>
        </row>
        <row r="239">
          <cell r="B239" t="str">
            <v>INTERRUPTOR DOBLE CONMUTABLE</v>
          </cell>
        </row>
        <row r="240">
          <cell r="B240" t="str">
            <v>INTERRUPTOR ENCHUFABLE DE 2X20  A - 240 v - 10 ka</v>
          </cell>
        </row>
        <row r="241">
          <cell r="B241" t="str">
            <v>INTERRUPTOR ENCHUFABLE DE 2X30  A - 240 v - 10 ka</v>
          </cell>
        </row>
        <row r="242">
          <cell r="B242" t="str">
            <v xml:space="preserve">INTERRUPTOR SENCILLO </v>
          </cell>
        </row>
        <row r="243">
          <cell r="B243" t="str">
            <v>INTERRUPTOR SENCILLO CONMUTABLE CON LUZ PILOTO</v>
          </cell>
        </row>
        <row r="244">
          <cell r="B244" t="str">
            <v>INTERRUPTOR SENCILLOCON LUZ PILOTO</v>
          </cell>
        </row>
        <row r="245">
          <cell r="B245" t="str">
            <v>INTERRUPTORES ENCHUFABLES DE 1X15  A - 240 v - 10 ka</v>
          </cell>
        </row>
        <row r="246">
          <cell r="B246" t="str">
            <v>INTERRUPTORES ENCHUFABLES DE 1X20  A - 240 v - 10 kA</v>
          </cell>
        </row>
        <row r="247">
          <cell r="B247" t="str">
            <v>INTERRUPTORES ENCHUFABLES DE 3X30  A - 240 v - 10 ka</v>
          </cell>
        </row>
        <row r="248">
          <cell r="B248" t="str">
            <v>Jabonera - GRIVAL</v>
          </cell>
        </row>
        <row r="249">
          <cell r="B249" t="str">
            <v>Jabonera Ducha - GRIVAL</v>
          </cell>
        </row>
        <row r="250">
          <cell r="B250" t="str">
            <v>KORAZA Pintuco</v>
          </cell>
        </row>
        <row r="251">
          <cell r="B251" t="str">
            <v>LACA</v>
          </cell>
        </row>
        <row r="252">
          <cell r="B252" t="str">
            <v>LACA PARA MADERA</v>
          </cell>
        </row>
        <row r="253">
          <cell r="B253" t="str">
            <v>LADRILLO PORTANTE 12X29X9</v>
          </cell>
        </row>
        <row r="254">
          <cell r="B254" t="str">
            <v>Ladrillo Prensado</v>
          </cell>
        </row>
        <row r="255">
          <cell r="B255" t="str">
            <v>LADRILLO RECOCIDO</v>
          </cell>
        </row>
        <row r="256">
          <cell r="B256" t="str">
            <v>LADRILLO TOLETE COMUN RECOCIDO</v>
          </cell>
        </row>
        <row r="257">
          <cell r="B257" t="str">
            <v>LÁMINA COLD ROLLED Cal.16 (1.22x 2.44 )</v>
          </cell>
        </row>
        <row r="258">
          <cell r="B258" t="str">
            <v xml:space="preserve">LÁMINA COLD ROLLED Cal.18 </v>
          </cell>
        </row>
        <row r="259">
          <cell r="B259" t="str">
            <v>LÁMINA COLD ROLLED Cal.18 (1.22x 2.44 )</v>
          </cell>
        </row>
        <row r="260">
          <cell r="B260" t="str">
            <v>LÁMINA COLD ROLLED Cal.20 (1.00x 2.00 )</v>
          </cell>
        </row>
        <row r="261">
          <cell r="B261" t="str">
            <v>LÁMINA COLD ROLLED Cal.20 (1.22x 2.44 )</v>
          </cell>
        </row>
        <row r="262">
          <cell r="B262" t="str">
            <v>LAMINA DE ACRILICO DE 0.60X2.44 DE 1.80 mm</v>
          </cell>
        </row>
        <row r="263">
          <cell r="B263" t="str">
            <v>LAMINA COLABORANTE METALDECK 2" GRADO 40 CAL 22</v>
          </cell>
        </row>
        <row r="264">
          <cell r="B264" t="str">
            <v>LAMINA DE ACRILICO DE 1.20X1.80 DE 3.0 mm con color</v>
          </cell>
        </row>
        <row r="265">
          <cell r="B265" t="str">
            <v>LAMINA DE ACRILICO DE 1.20X1.80 DE 3.0 mm sin color</v>
          </cell>
        </row>
        <row r="266">
          <cell r="B266" t="str">
            <v>LAMINA DE ACRILICO DE 1.20X1.80 DE 3.00 mm</v>
          </cell>
        </row>
        <row r="267">
          <cell r="B267" t="str">
            <v>LAMINA DRY WALL 1.22X2.44</v>
          </cell>
        </row>
        <row r="268">
          <cell r="B268" t="str">
            <v>LAMINA EN ACRILICO DE 0.61X2,44 DE 1,8 mm</v>
          </cell>
        </row>
        <row r="269">
          <cell r="B269" t="str">
            <v>LAMINA GALVANIZADA DE 1.00X2.00 CAL  22</v>
          </cell>
        </row>
        <row r="270">
          <cell r="B270" t="str">
            <v>LAMINA GALVANIZADA DE 1.00X2.00 CAL  24</v>
          </cell>
        </row>
        <row r="271">
          <cell r="B271" t="str">
            <v>LAMINA GALVANIZADA DE 1.00X2.00 CAL  26</v>
          </cell>
        </row>
        <row r="272">
          <cell r="B272" t="str">
            <v>LAMINA GALVANIZADA DE 1.22X2.44 CAL  22</v>
          </cell>
        </row>
        <row r="273">
          <cell r="B273" t="str">
            <v>LAMINA SUPERBOARD 1.22X2.44</v>
          </cell>
        </row>
        <row r="274">
          <cell r="B274" t="str">
            <v>LIMATESA ETERNIT P7 L=1.14</v>
          </cell>
        </row>
        <row r="275">
          <cell r="B275" t="str">
            <v>LAMINAS DURACUSTIC</v>
          </cell>
        </row>
        <row r="276">
          <cell r="B276" t="str">
            <v>LAMINAS EN ACRILICO DE 60X60</v>
          </cell>
        </row>
        <row r="277">
          <cell r="B277" t="str">
            <v>LAMPARA DE 2x32</v>
          </cell>
        </row>
        <row r="278">
          <cell r="B278" t="str">
            <v xml:space="preserve">Lampara para luminaria - sodio 150 WATTS. </v>
          </cell>
        </row>
        <row r="279">
          <cell r="B279" t="str">
            <v>LAMPARA TIPO INCANDESCENTE DE 32 W</v>
          </cell>
        </row>
        <row r="280">
          <cell r="B280" t="str">
            <v>LAMPARA OJO DE BUEY</v>
          </cell>
        </row>
        <row r="281">
          <cell r="B281" t="str">
            <v>LAVAMANOS DE INCRUSTAR LINEA SAN LORENZO</v>
          </cell>
        </row>
        <row r="282">
          <cell r="B282" t="str">
            <v>LAVAPLATOS EN ACERO</v>
          </cell>
        </row>
        <row r="283">
          <cell r="B283" t="str">
            <v>LIJA</v>
          </cell>
        </row>
        <row r="284">
          <cell r="B284" t="str">
            <v xml:space="preserve">LIJA </v>
          </cell>
        </row>
        <row r="285">
          <cell r="B285" t="str">
            <v>LIMPIADOR PVC DE 1/4</v>
          </cell>
        </row>
        <row r="286">
          <cell r="B286" t="str">
            <v>LISTON ORDINARIO</v>
          </cell>
        </row>
        <row r="287">
          <cell r="B287" t="str">
            <v>LISTÓN CEDRO MACHO 5x2 cm.</v>
          </cell>
        </row>
        <row r="288">
          <cell r="B288" t="str">
            <v>LISTON EN OTOBO PARA CIELORRASO</v>
          </cell>
        </row>
        <row r="289">
          <cell r="B289" t="str">
            <v>LLAVE MANGUERA DE 1/2"</v>
          </cell>
        </row>
        <row r="290">
          <cell r="B290" t="str">
            <v>LLAVE PARA URINARIO</v>
          </cell>
        </row>
        <row r="291">
          <cell r="B291" t="str">
            <v>LOCKER METALICO DE 0.45X2.00</v>
          </cell>
        </row>
        <row r="292">
          <cell r="B292" t="str">
            <v>LOGO ACUEDUCTO EN ACERO DE 2.00X0.80</v>
          </cell>
        </row>
        <row r="293">
          <cell r="B293" t="str">
            <v>Luminaria abierta tipo INDULUX AA Sodio 400 WATTS.Pantalla de aluminio o policarbonato prismático, 633mmX482mm</v>
          </cell>
        </row>
        <row r="294">
          <cell r="B294" t="str">
            <v xml:space="preserve">Luminaria completa fluorescente  TMS028 2xTL-D36W HFS 20 CMx 120 cm 120 voltios. </v>
          </cell>
        </row>
        <row r="295">
          <cell r="B295" t="str">
            <v>Luminaria horizontal cerrada carcaza enteriza Sodio de alta presion  Potencia: 150W 208/220 Voltios . Incluye lampara y fotocelda</v>
          </cell>
        </row>
        <row r="296">
          <cell r="B296" t="str">
            <v>LUMINARIA HORIZONTAL CERRADA DE 150 VATIOS-BOMBILLO SODIO ALTA PRESION</v>
          </cell>
        </row>
        <row r="297">
          <cell r="B297" t="str">
            <v>LUMINARIA HORIZONTAL CERRADA DE 70 VATIOS-BOMBILLO SODIO ALTA PRESION</v>
          </cell>
        </row>
        <row r="298">
          <cell r="B298" t="str">
            <v xml:space="preserve">Luminaria tipo reflector ROY ALHPA Ref: QUIMBAYA 70 WATTS 208 V. </v>
          </cell>
        </row>
        <row r="299">
          <cell r="B299" t="str">
            <v>MADERA GRANADILLO</v>
          </cell>
        </row>
        <row r="300">
          <cell r="B300" t="str">
            <v xml:space="preserve">MALLA ELECTROSOLDADA </v>
          </cell>
        </row>
        <row r="301">
          <cell r="B301" t="str">
            <v>MALLA ELECTROSOLDADA M-084</v>
          </cell>
        </row>
        <row r="302">
          <cell r="B302" t="str">
            <v xml:space="preserve">MALLA ELECTROSOLDADA  6mm 15X15  6.00X2.35  42.20 KG </v>
          </cell>
        </row>
        <row r="303">
          <cell r="B303" t="str">
            <v>MALLA PROTECCION Ancho = 4 m</v>
          </cell>
        </row>
        <row r="304">
          <cell r="B304" t="str">
            <v>MALLA GALLINERO</v>
          </cell>
        </row>
        <row r="305">
          <cell r="B305" t="str">
            <v>MALLA ONDULADA CAL 10 DE 1 1/2" x 1 1/2"</v>
          </cell>
        </row>
        <row r="306">
          <cell r="B306" t="str">
            <v>MALLA ONDULADA Cal. 12 1 1/2" (Alambre galv.)</v>
          </cell>
        </row>
        <row r="307">
          <cell r="B307" t="str">
            <v>MALLA ONDULADA Cal. 8 1 3/4" (Alambre galv.)</v>
          </cell>
        </row>
        <row r="308">
          <cell r="B308" t="str">
            <v>MANGUERA FLEXIBLE DE CONEXIÓN</v>
          </cell>
        </row>
        <row r="309">
          <cell r="B309" t="str">
            <v>MANGUERAS DE LUCES TIPO AMERICANA</v>
          </cell>
        </row>
        <row r="310">
          <cell r="B310" t="str">
            <v>MANIJA VENTANA METALICA</v>
          </cell>
        </row>
        <row r="311">
          <cell r="B311" t="str">
            <v>MANIOBRA DE TRANSFORMADOR</v>
          </cell>
        </row>
        <row r="313">
          <cell r="B313" t="str">
            <v>MANTO ASFALTICO 10 M2</v>
          </cell>
        </row>
        <row r="314">
          <cell r="B314" t="str">
            <v>MARCO CAJA INSP. 40 x 40</v>
          </cell>
        </row>
        <row r="315">
          <cell r="B315" t="str">
            <v>MARCO CAJA INSP. 60 x 60</v>
          </cell>
        </row>
        <row r="316">
          <cell r="B316" t="str">
            <v>MARCO EN ACERO PARA TAPA CAJA CS 276</v>
          </cell>
        </row>
        <row r="317">
          <cell r="B317" t="str">
            <v>MARCO PUERTA MADERA</v>
          </cell>
        </row>
        <row r="318">
          <cell r="B318" t="str">
            <v>MARCO PUERTA METALICA</v>
          </cell>
        </row>
        <row r="319">
          <cell r="B319" t="str">
            <v>MARCO SENCILLO EN ANGULO EN ACERO A-37</v>
          </cell>
        </row>
        <row r="320">
          <cell r="B320" t="str">
            <v>MARCO VENTANA METALICA</v>
          </cell>
        </row>
        <row r="321">
          <cell r="B321" t="str">
            <v>MARCO Y CONTRAMARCO</v>
          </cell>
        </row>
        <row r="322">
          <cell r="B322" t="str">
            <v>MARCO Y TAPA EN ALFAJOR DE 0,30X0,30</v>
          </cell>
        </row>
        <row r="323">
          <cell r="B323" t="str">
            <v>MARMOLINA</v>
          </cell>
        </row>
        <row r="324">
          <cell r="B324" t="str">
            <v xml:space="preserve">MASILLA </v>
          </cell>
        </row>
        <row r="325">
          <cell r="B325" t="str">
            <v>MASTIL EN TUBO CONDUIT GALVANIZADO DE Ø1</v>
          </cell>
        </row>
        <row r="326">
          <cell r="B326" t="str">
            <v>MASTIQUE PARA JUNTAS</v>
          </cell>
        </row>
        <row r="327">
          <cell r="B327" t="str">
            <v>MATERIAL GRANULAR</v>
          </cell>
        </row>
        <row r="328">
          <cell r="B328" t="str">
            <v>MEDIDOR DE 1/2"</v>
          </cell>
        </row>
        <row r="329">
          <cell r="B329" t="str">
            <v>MEDIDOR DE AGUA      1/2"</v>
          </cell>
        </row>
        <row r="330">
          <cell r="B330" t="str">
            <v>MEDIDOR TRIFASICO TETRAFILAR 50(150)A 208-120V;</v>
          </cell>
        </row>
        <row r="331">
          <cell r="B331" t="str">
            <v>MEDIDORES DE 4"</v>
          </cell>
        </row>
        <row r="332">
          <cell r="B332" t="str">
            <v>MESON EN ACERO INOXIDABLE DE 60 cm CAL 20</v>
          </cell>
        </row>
        <row r="333">
          <cell r="B333" t="str">
            <v xml:space="preserve">MEZCLADOR LAVAPLATOS </v>
          </cell>
        </row>
        <row r="334">
          <cell r="B334" t="str">
            <v>MINISPLIT LG 18000 BTU</v>
          </cell>
        </row>
        <row r="335">
          <cell r="B335" t="str">
            <v>MORTERO 1:3 ( arena semilavada de peña )</v>
          </cell>
        </row>
        <row r="336">
          <cell r="B336" t="str">
            <v>MORTERO 1:4 ( arena semilavada )</v>
          </cell>
        </row>
        <row r="337">
          <cell r="B337" t="str">
            <v>MORTERO 1:3 IMPERMEABILIZADO</v>
          </cell>
        </row>
        <row r="338">
          <cell r="B338" t="str">
            <v>MORTERO 1:5</v>
          </cell>
        </row>
        <row r="339">
          <cell r="B339" t="str">
            <v>MURO EN LADRILLO TOLETE COMUN EN 0.125 CON PEGA DE MORTERO 1:5</v>
          </cell>
        </row>
        <row r="340">
          <cell r="B340" t="str">
            <v>NIPLE GALAVANIZADO DE 4" SH 40</v>
          </cell>
        </row>
        <row r="341">
          <cell r="B341" t="str">
            <v>ORINAL MEDIANO BLANCO PORCELANA</v>
          </cell>
        </row>
        <row r="342">
          <cell r="B342" t="str">
            <v>PABMERIL PLIEGO 9" x 11"</v>
          </cell>
        </row>
        <row r="343">
          <cell r="B343" t="str">
            <v>PARLANTE</v>
          </cell>
        </row>
        <row r="344">
          <cell r="B344" t="str">
            <v xml:space="preserve">PALETAS REFLECTIVAS DE SEÑALIZACION -CONOS-CINTA SEÑALI </v>
          </cell>
        </row>
        <row r="345">
          <cell r="B345" t="str">
            <v>PASTO</v>
          </cell>
        </row>
        <row r="346">
          <cell r="B346" t="str">
            <v>PEGACOR BLANCO</v>
          </cell>
        </row>
        <row r="347">
          <cell r="B347" t="str">
            <v>PEGACOR E-50</v>
          </cell>
        </row>
        <row r="348">
          <cell r="B348" t="str">
            <v>PEGANTE PARA GAS FUERZA MEDIA</v>
          </cell>
        </row>
        <row r="349">
          <cell r="B349" t="str">
            <v>PELICULA SAN BLASTING</v>
          </cell>
        </row>
        <row r="350">
          <cell r="B350" t="str">
            <v>Percha simple - GRIVAL</v>
          </cell>
        </row>
        <row r="351">
          <cell r="B351" t="str">
            <v>PERFIL ALN 173 DE 6 mts</v>
          </cell>
        </row>
        <row r="352">
          <cell r="B352" t="str">
            <v>PERFIL ALN 177 DE 6 mts</v>
          </cell>
        </row>
        <row r="353">
          <cell r="B353" t="str">
            <v>PERFIL ALN 292 DE 6 mts</v>
          </cell>
        </row>
        <row r="354">
          <cell r="B354" t="str">
            <v>PERFIL ESTRUCTURAL EN C 160*60 1.5mm</v>
          </cell>
        </row>
        <row r="355">
          <cell r="B355" t="str">
            <v>PIBOTES, RODACHINES, PARALES, OMEGAS</v>
          </cell>
        </row>
        <row r="356">
          <cell r="B356" t="str">
            <v>PIEDRA ESMERIL</v>
          </cell>
        </row>
        <row r="357">
          <cell r="B357" t="str">
            <v>PIEDRA MEDIA ZONGA</v>
          </cell>
        </row>
        <row r="358">
          <cell r="B358" t="str">
            <v>PIEDRA RAJON</v>
          </cell>
        </row>
        <row r="359">
          <cell r="B359" t="str">
            <v>PINTURA ACRILTEX</v>
          </cell>
        </row>
        <row r="360">
          <cell r="B360" t="str">
            <v>PINTURA Electrostatica (poliester gris )</v>
          </cell>
        </row>
        <row r="361">
          <cell r="B361" t="str">
            <v>PINTURA EPOXICA</v>
          </cell>
        </row>
        <row r="362">
          <cell r="B362" t="str">
            <v>PINTURA KORAZA</v>
          </cell>
        </row>
        <row r="363">
          <cell r="B363" t="str">
            <v>PINTURA BITUMINOSA</v>
          </cell>
        </row>
        <row r="364">
          <cell r="B364" t="str">
            <v>PINTURA VINILO TIPO 1</v>
          </cell>
        </row>
        <row r="365">
          <cell r="B365" t="str">
            <v>PISO EN CERAMICA DE 30X30</v>
          </cell>
        </row>
        <row r="366">
          <cell r="B366" t="str">
            <v>PISO EN MADERA GRANADILLO</v>
          </cell>
        </row>
        <row r="367">
          <cell r="B367" t="str">
            <v>PINTURA VINILO TIPO 2</v>
          </cell>
        </row>
        <row r="368">
          <cell r="B368" t="str">
            <v>PISO PORCELANATO</v>
          </cell>
        </row>
        <row r="369">
          <cell r="B369" t="str">
            <v>Porta rollos - GRIVAL Línea STYLO,</v>
          </cell>
        </row>
        <row r="370">
          <cell r="B370" t="str">
            <v>PLATINA DE  1/2" * 1/8</v>
          </cell>
        </row>
        <row r="371">
          <cell r="B371" t="str">
            <v xml:space="preserve">PLATINA DE  3/4" </v>
          </cell>
        </row>
        <row r="372">
          <cell r="B372" t="str">
            <v>PLATINA DE  3/4" X 1/8"</v>
          </cell>
        </row>
        <row r="373">
          <cell r="B373" t="str">
            <v>POLIETILENO No. 4</v>
          </cell>
        </row>
        <row r="374">
          <cell r="B374" t="str">
            <v>POLIETILENO No. 6</v>
          </cell>
        </row>
        <row r="375">
          <cell r="B375" t="str">
            <v>PRIMER ANTICORROSIVO</v>
          </cell>
        </row>
        <row r="376">
          <cell r="B376" t="str">
            <v>PUNTILLA 3/4"</v>
          </cell>
        </row>
        <row r="377">
          <cell r="B377" t="str">
            <v>PUNTILLA 1"</v>
          </cell>
        </row>
        <row r="378">
          <cell r="B378" t="str">
            <v>PUNTILLA 11/4"</v>
          </cell>
        </row>
        <row r="379">
          <cell r="B379" t="str">
            <v>PUNTILLA 11/2"</v>
          </cell>
        </row>
        <row r="380">
          <cell r="B380" t="str">
            <v>PUNTILLA 2"</v>
          </cell>
        </row>
        <row r="381">
          <cell r="B381" t="str">
            <v>PUNTILLA 21/2"</v>
          </cell>
        </row>
        <row r="386">
          <cell r="B386" t="str">
            <v>RECEBO B-200</v>
          </cell>
        </row>
        <row r="387">
          <cell r="B387" t="str">
            <v>RECEBO B-600</v>
          </cell>
        </row>
        <row r="388">
          <cell r="B388" t="str">
            <v>RECEBO COMÚN</v>
          </cell>
        </row>
        <row r="389">
          <cell r="B389" t="str">
            <v>RECEBO B-400</v>
          </cell>
        </row>
        <row r="390">
          <cell r="B390" t="str">
            <v>RED PARA ATERRIZAR SUBESTACION</v>
          </cell>
        </row>
        <row r="391">
          <cell r="B391" t="str">
            <v>RED TRENZADA CABLE 2X2+2</v>
          </cell>
        </row>
        <row r="392">
          <cell r="B392" t="str">
            <v>RED TRENZADA CABLE 3x1/0+1/0</v>
          </cell>
        </row>
        <row r="393">
          <cell r="B393" t="str">
            <v xml:space="preserve">REFLECTOR DE 250 VATIOS-SODIO ALTA PRESION -220 VOLTIOS-SODIO ALTA </v>
          </cell>
        </row>
        <row r="394">
          <cell r="B394" t="str">
            <v>REFLECTOR DE 400 W</v>
          </cell>
        </row>
        <row r="395">
          <cell r="B395" t="str">
            <v>REGISTRO DE 3/4"</v>
          </cell>
        </row>
        <row r="396">
          <cell r="B396" t="str">
            <v>REGISTRO DE BOLA 1/2"</v>
          </cell>
        </row>
        <row r="397">
          <cell r="B397" t="str">
            <v>REGISTRO P.D.  R&amp;W - 2 1/2 " ( de cortina )</v>
          </cell>
        </row>
        <row r="398">
          <cell r="B398" t="str">
            <v>REGISTRO R&amp;W - 1" ( de cortina ) Ref. 206</v>
          </cell>
        </row>
        <row r="399">
          <cell r="B399" t="str">
            <v>REGISTRO R&amp;W - 1/2" ( de cortina ) Ref. 206</v>
          </cell>
        </row>
        <row r="400">
          <cell r="B400" t="str">
            <v>REGISTRO R&amp;W - 3/4" ( de cortina ) Ref. 206</v>
          </cell>
        </row>
        <row r="401">
          <cell r="B401" t="str">
            <v xml:space="preserve">REJILLA Aluminio 3"x2" </v>
          </cell>
        </row>
        <row r="402">
          <cell r="B402" t="str">
            <v>REJILLA VENTILACION PLASTICA DE 25X25</v>
          </cell>
        </row>
        <row r="403">
          <cell r="B403" t="str">
            <v>Rejillas de piso en aluminio de 3x2 con sosco</v>
          </cell>
        </row>
        <row r="404">
          <cell r="B404" t="str">
            <v>RELLENO ARENA DE PEÑA</v>
          </cell>
        </row>
        <row r="405">
          <cell r="B405" t="str">
            <v>Repisa vidrio Baño Línea STYLO</v>
          </cell>
        </row>
        <row r="406">
          <cell r="B406" t="str">
            <v>REMOVEDOR PVC</v>
          </cell>
        </row>
        <row r="408">
          <cell r="B408" t="str">
            <v>REPISA ORDINARIO 3 m</v>
          </cell>
        </row>
        <row r="409">
          <cell r="B409" t="str">
            <v xml:space="preserve">ROCKTOP </v>
          </cell>
        </row>
        <row r="410">
          <cell r="B410" t="str">
            <v>SANITARIO LINEA MONTECARLO CON GRIFERIA</v>
          </cell>
        </row>
        <row r="411">
          <cell r="B411" t="str">
            <v xml:space="preserve">SECCIONADOR TRIPOLAR EN AIRE 400A-17,5 kV DE OPERACIÓN BAJO </v>
          </cell>
        </row>
        <row r="412">
          <cell r="B412" t="str">
            <v>SELLADOR</v>
          </cell>
        </row>
        <row r="413">
          <cell r="B413" t="str">
            <v>SELLADOR O CERA DE PISO</v>
          </cell>
        </row>
        <row r="414">
          <cell r="B414" t="str">
            <v>SELLADOR Y TINTILLA</v>
          </cell>
        </row>
        <row r="415">
          <cell r="B415" t="str">
            <v>SENSOR FOTOELECTRICO DETECTOR DE HUMO</v>
          </cell>
        </row>
        <row r="416">
          <cell r="B416" t="str">
            <v>SIFON LAVAMANOS plastico gerfor GF-580322</v>
          </cell>
        </row>
        <row r="417">
          <cell r="B417" t="str">
            <v>SIKA 1</v>
          </cell>
        </row>
        <row r="418">
          <cell r="B418" t="str">
            <v>SIKADUR 32</v>
          </cell>
        </row>
        <row r="419">
          <cell r="B419" t="str">
            <v xml:space="preserve">SIKAFLEX-1a cartu </v>
          </cell>
        </row>
        <row r="420">
          <cell r="B420" t="str">
            <v>SILICONA</v>
          </cell>
        </row>
        <row r="421">
          <cell r="B421" t="str">
            <v>SISTEMA DESINFECCION AGUA TRATADA</v>
          </cell>
        </row>
        <row r="422">
          <cell r="B422" t="str">
            <v>SISTEMA CONTROL ELECTRICO TODO INCLUIDO PARA LA PLANTA TRATAMIENTO</v>
          </cell>
        </row>
        <row r="423">
          <cell r="B423" t="str">
            <v>SOLDADOR PVC 1/4</v>
          </cell>
        </row>
        <row r="424">
          <cell r="B424" t="str">
            <v xml:space="preserve">SOLDADURA E - 70  </v>
          </cell>
        </row>
        <row r="425">
          <cell r="B425" t="str">
            <v>SOLDADURA ESTAÑO</v>
          </cell>
        </row>
        <row r="426">
          <cell r="B426" t="str">
            <v>SOLDADURA EXOTERMICA TIPO CADWELD o SIMILAR  de 90 GRAMOS</v>
          </cell>
        </row>
        <row r="427">
          <cell r="B427" t="str">
            <v>SOPORTE PARA TUBERIA DE 4"</v>
          </cell>
        </row>
        <row r="428">
          <cell r="B428" t="str">
            <v>SOPORTES LAVAMANOS</v>
          </cell>
        </row>
        <row r="429">
          <cell r="B429" t="str">
            <v>SOPORTES ORINAL</v>
          </cell>
        </row>
        <row r="430">
          <cell r="B430" t="str">
            <v>TABLA BURRA ORDINARIA 0.20 DE 3.0 MTS</v>
          </cell>
        </row>
        <row r="431">
          <cell r="B431" t="str">
            <v>TABLA BURRA ORDINARIA 0.30 DE 3.0 MTS</v>
          </cell>
        </row>
        <row r="432">
          <cell r="B432" t="str">
            <v>TABLA CHAPA ORDINARIA 0.25 DE 3.0 MTS</v>
          </cell>
        </row>
        <row r="433">
          <cell r="B433" t="str">
            <v>TABLA CHAPA ORDINARIA 0.20 DE 3.0 MTS</v>
          </cell>
        </row>
        <row r="434">
          <cell r="B434" t="str">
            <v>TABLA CHAPA ORDINARIA 0.15 DE 3.0 MTS</v>
          </cell>
        </row>
        <row r="437">
          <cell r="B437" t="str">
            <v xml:space="preserve">TABLERO DE 12 CIRCUITOS CON ESPACIO PARA TOTALIZADOR, PUERTA Y CHAPA  -208 V - 3F5H-60HZ </v>
          </cell>
        </row>
        <row r="438">
          <cell r="B438" t="str">
            <v>TABLERO DE 12 CTOS</v>
          </cell>
        </row>
        <row r="439">
          <cell r="B439" t="str">
            <v>TABLERO 24 CIRCUITOS, PUERTA Y CHAPA, ESP TOTALIZADOR</v>
          </cell>
        </row>
        <row r="440">
          <cell r="B440" t="str">
            <v xml:space="preserve">TABLERO 36 CIRCUITOS, PUERTA Y CHAPA, ESP TOTALIZADOR  </v>
          </cell>
        </row>
        <row r="441">
          <cell r="B441" t="str">
            <v>TABLERO TRIFASICO DE 6 CIRCUITOS</v>
          </cell>
        </row>
        <row r="442">
          <cell r="B442" t="str">
            <v>TABLETA GRES DE 25X25</v>
          </cell>
        </row>
        <row r="443">
          <cell r="B443" t="str">
            <v>TABLEX, LISTONES, PALOS</v>
          </cell>
        </row>
        <row r="444">
          <cell r="B444" t="str">
            <v>TABLÓN DE GRES  25X25</v>
          </cell>
        </row>
        <row r="445">
          <cell r="B445" t="str">
            <v>TABLON DE GRESS DE 33X33</v>
          </cell>
        </row>
        <row r="446">
          <cell r="B446" t="str">
            <v>TANQUE COLEMPAQUES 500 LT (incluye tapa y accesorios)</v>
          </cell>
        </row>
        <row r="447">
          <cell r="B447" t="str">
            <v>TABLERO MELAMINICO DE 1.83X2.44</v>
          </cell>
        </row>
        <row r="448">
          <cell r="B448" t="str">
            <v>TABLERO EN AMARILLO</v>
          </cell>
        </row>
        <row r="449">
          <cell r="B449" t="str">
            <v>TAPA CAJA INSP. 60 x 60</v>
          </cell>
        </row>
        <row r="450">
          <cell r="B450" t="str">
            <v>TABLETA MARMOL</v>
          </cell>
        </row>
        <row r="451">
          <cell r="B451" t="str">
            <v>TAPA CIEGA CON IMPACTO GALVANIZADA CUADRADA 4X4"</v>
          </cell>
        </row>
        <row r="452">
          <cell r="B452" t="str">
            <v>TAPA EN CONCRETO (4000 PSI)</v>
          </cell>
        </row>
        <row r="453">
          <cell r="B453" t="str">
            <v>TAPA EN CONCRETO CAJA CS 276</v>
          </cell>
        </row>
        <row r="454">
          <cell r="B454" t="str">
            <v>TAPA REGISTRO PLASTICO DE 20X20</v>
          </cell>
        </row>
        <row r="455">
          <cell r="B455" t="str">
            <v>TAPON GALVANIZADO MACHO DE 2"</v>
          </cell>
        </row>
        <row r="456">
          <cell r="B456" t="str">
            <v>TAPÓN SOLDADO PRESIÓN 1 1/2"</v>
          </cell>
        </row>
        <row r="457">
          <cell r="B457" t="str">
            <v>TAZA Institucional blanca Mancesa IC-IP41</v>
          </cell>
        </row>
        <row r="458">
          <cell r="B458" t="str">
            <v>TEE EN ALUMINIO BLANCO</v>
          </cell>
        </row>
        <row r="459">
          <cell r="B459" t="str">
            <v>TEE GALVANIZADA DE 4"</v>
          </cell>
        </row>
        <row r="460">
          <cell r="B460" t="str">
            <v>TEE PRESIÓN  1 1/2" Pavco</v>
          </cell>
        </row>
        <row r="461">
          <cell r="B461" t="str">
            <v>TEE PRESIÓN SOLDADA  1"</v>
          </cell>
        </row>
        <row r="462">
          <cell r="B462" t="str">
            <v>TEJA DE ZINC 0.80X2.43</v>
          </cell>
        </row>
        <row r="463">
          <cell r="B463" t="str">
            <v>TEJA CANALETA 90</v>
          </cell>
        </row>
        <row r="464">
          <cell r="B464" t="str">
            <v xml:space="preserve">TEJA DE BARRO </v>
          </cell>
        </row>
        <row r="465">
          <cell r="B465" t="str">
            <v>TEJA ONDULADA ETERNIT No. 6 DE 0.92X1.83</v>
          </cell>
        </row>
        <row r="466">
          <cell r="B466" t="str">
            <v>TEJA THERMOACUSTICA TRAPEZOIDAL  2.44X0.82</v>
          </cell>
        </row>
        <row r="467">
          <cell r="B467" t="str">
            <v>TELA ASFALTICA DE 15 M2</v>
          </cell>
        </row>
        <row r="468">
          <cell r="B468" t="str">
            <v>TELA VERDE CERRAMIENTO</v>
          </cell>
        </row>
        <row r="469">
          <cell r="B469" t="str">
            <v>TERMINAL PONCHAR 2 AWG</v>
          </cell>
        </row>
        <row r="470">
          <cell r="B470" t="str">
            <v xml:space="preserve">Terminal preformado uso interior 15 kV para cable 2 – 3/0 AWG; </v>
          </cell>
        </row>
        <row r="471">
          <cell r="B471" t="str">
            <v>Terminal Soldar/Ponchar barril largo para cable 8. Calidad 3M, Panduit o superior.</v>
          </cell>
        </row>
        <row r="472">
          <cell r="B472" t="str">
            <v>Thiner</v>
          </cell>
        </row>
        <row r="473">
          <cell r="B473" t="str">
            <v>TIERRA NEGRA</v>
          </cell>
        </row>
        <row r="474">
          <cell r="B474" t="str">
            <v>TINTILLA</v>
          </cell>
        </row>
        <row r="475">
          <cell r="B475" t="str">
            <v>TIRAS ALISTADO 3 x 3 x 3</v>
          </cell>
        </row>
        <row r="476">
          <cell r="B476" t="str">
            <v>TOMA BIFASICA 2P+T</v>
          </cell>
        </row>
        <row r="477">
          <cell r="B477" t="str">
            <v>TOMA CORRIENTE DOBLE</v>
          </cell>
        </row>
        <row r="478">
          <cell r="B478" t="str">
            <v>TOMA COAXIAL PARA TV TIPO AMERICANA</v>
          </cell>
        </row>
        <row r="479">
          <cell r="B479" t="str">
            <v>TOMA TV+TELEFONO</v>
          </cell>
        </row>
        <row r="480">
          <cell r="B480" t="str">
            <v>Toallero Barra - GRIVAL Línea STYLO,</v>
          </cell>
        </row>
        <row r="481">
          <cell r="B481" t="str">
            <v>Toallero Argolla - GRIVAL Línea STYLO</v>
          </cell>
        </row>
        <row r="482">
          <cell r="B482" t="str">
            <v xml:space="preserve">TORNILLOS </v>
          </cell>
        </row>
        <row r="483">
          <cell r="B483" t="str">
            <v>TRIPLEX FORMALETA DE 1.22X2.44 DE 18 mm</v>
          </cell>
        </row>
        <row r="490">
          <cell r="B490" t="str">
            <v>TUBERIA GALVANIZADA 2"</v>
          </cell>
        </row>
        <row r="491">
          <cell r="B491" t="str">
            <v>TUBERIA GALVANIZADA 2" DE 0.098</v>
          </cell>
        </row>
        <row r="492">
          <cell r="B492" t="str">
            <v>TUBERIA HIERRO DUCTIL DE 4" ESP 3.2 mm</v>
          </cell>
        </row>
        <row r="493">
          <cell r="B493" t="str">
            <v>TUBERIAS, VALVULAS, ACCESORIOS</v>
          </cell>
        </row>
        <row r="494">
          <cell r="B494" t="str">
            <v>TUBERIA NOVAFORT DE 6"</v>
          </cell>
        </row>
        <row r="495">
          <cell r="B495" t="str">
            <v>TUBERIA PEX AL PEX 1/2"</v>
          </cell>
        </row>
        <row r="496">
          <cell r="B496" t="str">
            <v>TUBERIA CONDUCCION AGUAS RESIDUALES INC ACCESORIOS</v>
          </cell>
        </row>
        <row r="497">
          <cell r="B497" t="str">
            <v>TUBERIA RECTANGULAR DE 3 1/2" X 1 1/2"</v>
          </cell>
        </row>
        <row r="498">
          <cell r="B498" t="str">
            <v>TUBO 4X8 EN COLD ROLLED CAL 18</v>
          </cell>
        </row>
        <row r="499">
          <cell r="B499" t="str">
            <v>TUBO alcantarillado  PVC   160 MM ( 6" ) Pavco</v>
          </cell>
        </row>
        <row r="500">
          <cell r="B500" t="str">
            <v>TUBO alcantarillado  PVC   160 MM ( 8" ) Pavco</v>
          </cell>
        </row>
        <row r="501">
          <cell r="B501" t="str">
            <v>TUBO alcantarillado PVC   110MM  ( 4") Pavco</v>
          </cell>
        </row>
        <row r="502">
          <cell r="B502" t="str">
            <v>TUBO alcantarillado PVC   250MM  ( 10") Pavco</v>
          </cell>
        </row>
        <row r="503">
          <cell r="B503" t="str">
            <v>TUBO CONDUIT EMT 1"</v>
          </cell>
        </row>
        <row r="504">
          <cell r="B504" t="str">
            <v>TUBO CONDUIT EMT1/2"</v>
          </cell>
        </row>
        <row r="505">
          <cell r="B505" t="str">
            <v>TUBO CONDUIT GALVANIZADO PESADO 1" CON UNIÓN</v>
          </cell>
        </row>
        <row r="506">
          <cell r="B506" t="str">
            <v>TUBO CONDUIT PVC 1"  3m</v>
          </cell>
        </row>
        <row r="507">
          <cell r="B507" t="str">
            <v>TUBO CONDUIT PVC 1/2" 3m</v>
          </cell>
        </row>
        <row r="508">
          <cell r="B508" t="str">
            <v>TUBO CONDUIT PVC 3/4" 3m</v>
          </cell>
        </row>
        <row r="509">
          <cell r="B509" t="str">
            <v>TUBO CUADRADO DE 1 1/2" x 1 1/2"</v>
          </cell>
        </row>
        <row r="510">
          <cell r="B510" t="str">
            <v>TUBO CPVC 1/2" DE 3 M</v>
          </cell>
        </row>
        <row r="511">
          <cell r="B511" t="str">
            <v>TUBO GALVANIZADO 2"  2.0mm</v>
          </cell>
        </row>
        <row r="512">
          <cell r="B512" t="str">
            <v>TUBO GALVANIZADO 3"  2.0mm</v>
          </cell>
        </row>
        <row r="513">
          <cell r="B513" t="str">
            <v xml:space="preserve">TUBO GALVANIZADO 3/4"  </v>
          </cell>
        </row>
        <row r="514">
          <cell r="B514" t="str">
            <v>TUBO NOVAFOR DE 4" PERFORADO</v>
          </cell>
        </row>
        <row r="515">
          <cell r="B515" t="str">
            <v>TUBO NOVAFORT 6"</v>
          </cell>
        </row>
        <row r="516">
          <cell r="B516" t="str">
            <v>TUBO PRESIÓN /13.5 PVC  1/2" Pavco</v>
          </cell>
        </row>
        <row r="517">
          <cell r="B517" t="str">
            <v>TUBO PRESIÓN /13.5 PVC  3/4" Pavco</v>
          </cell>
        </row>
        <row r="518">
          <cell r="B518" t="str">
            <v>TUBO PRESIÓN /21 PVC    1"</v>
          </cell>
        </row>
        <row r="519">
          <cell r="B519" t="str">
            <v>TUBO PRESIÓN /21 PVC    2" Pavco</v>
          </cell>
        </row>
        <row r="520">
          <cell r="B520" t="str">
            <v>TUBO PRESIÓN /21 PVC  1 1/2" Pavco</v>
          </cell>
        </row>
        <row r="521">
          <cell r="B521" t="str">
            <v>TUBO PRESIÓN /21 PVC  1 1/4" Pavco</v>
          </cell>
        </row>
        <row r="522">
          <cell r="B522" t="str">
            <v>TUBO PVC A.LL. 2" DE  6 MTS</v>
          </cell>
        </row>
        <row r="523">
          <cell r="B523" t="str">
            <v>TUBO PVC A.LL. 3" DE  6 MTS</v>
          </cell>
        </row>
        <row r="524">
          <cell r="B524" t="str">
            <v>TUBO PVC A.LL. 4" DE 6 MTS</v>
          </cell>
        </row>
        <row r="525">
          <cell r="B525" t="str">
            <v>TUBO PVC SANITARIO 2" DE 6 MTS</v>
          </cell>
        </row>
        <row r="526">
          <cell r="B526" t="str">
            <v>TUBO PVC SANITARIO 3" DE 6 MTS</v>
          </cell>
        </row>
        <row r="527">
          <cell r="B527" t="str">
            <v>TUBO PVC SANITARIO 4" DE 6 MTS</v>
          </cell>
        </row>
        <row r="528">
          <cell r="B528" t="str">
            <v>TUBOS PVC DB 1"</v>
          </cell>
        </row>
        <row r="529">
          <cell r="B529" t="str">
            <v xml:space="preserve">UNION  GALVANIZADA 2 1/2" </v>
          </cell>
        </row>
        <row r="530">
          <cell r="B530" t="str">
            <v>UNIÓN alcantarillado PVC  110MM ( 4" ) Pavco</v>
          </cell>
        </row>
        <row r="531">
          <cell r="B531" t="str">
            <v>UNIÓN alcantarillado PVC 160MM  ( 6") Pavco</v>
          </cell>
        </row>
        <row r="532">
          <cell r="B532" t="str">
            <v>UNIÓN alcantarillado PVC 160MM  ( 8") Pavco</v>
          </cell>
        </row>
        <row r="533">
          <cell r="B533" t="str">
            <v>UNIÓN alcantarillado PVC 250MM  ( 10") Pavco</v>
          </cell>
        </row>
        <row r="534">
          <cell r="B534" t="str">
            <v>UNIÓN GALVANIZADA      3"</v>
          </cell>
        </row>
        <row r="535">
          <cell r="B535" t="str">
            <v>UNION GALVANIZADA DE 1/2"</v>
          </cell>
        </row>
        <row r="536">
          <cell r="B536" t="str">
            <v>UNION GALVANIZADA DE 4" SH 40</v>
          </cell>
        </row>
        <row r="537">
          <cell r="B537" t="str">
            <v>UNIÓN SANITARIA  2" Pavco</v>
          </cell>
        </row>
        <row r="538">
          <cell r="B538" t="str">
            <v>UNIÓN SANITARIA 4" Pavco</v>
          </cell>
        </row>
        <row r="539">
          <cell r="B539" t="str">
            <v>UNIÓN SANITARIA 6" Pavco</v>
          </cell>
        </row>
        <row r="540">
          <cell r="B540" t="str">
            <v>UNIVERSAL GALVANIZADA 3/4"</v>
          </cell>
        </row>
        <row r="541">
          <cell r="B541" t="str">
            <v xml:space="preserve">VALVULA BETA COMPUERTA ELASTICA 4" </v>
          </cell>
        </row>
        <row r="542">
          <cell r="B542" t="str">
            <v>VALVULA DE CHEQUE OPERACIÓN HORIZONTAL 4" EXT BRIDADO</v>
          </cell>
        </row>
        <row r="543">
          <cell r="B543" t="str">
            <v>VALVULA DE CIERRE RAPIDO DE 4"</v>
          </cell>
        </row>
        <row r="544">
          <cell r="B544" t="str">
            <v>VALVULA DE COMPUERTA  VASTAGO NO ASCENTE EXTREMO BRIDA</v>
          </cell>
        </row>
        <row r="545">
          <cell r="B545" t="str">
            <v>VALVULA Descarga sanitario DO-01051300</v>
          </cell>
        </row>
        <row r="546">
          <cell r="B546" t="str">
            <v>VARA DE CLAVO</v>
          </cell>
        </row>
        <row r="547">
          <cell r="B547" t="str">
            <v>VARILLA CORRUGADA DE 1/2" DE 12 MTS</v>
          </cell>
        </row>
        <row r="548">
          <cell r="B548" t="str">
            <v>VARILLA CORRUGADA DE 1/2" DE 6 MTS</v>
          </cell>
        </row>
        <row r="549">
          <cell r="B549" t="str">
            <v>VARILLA CORRUGADA DE 3/8" DE 12 MTS</v>
          </cell>
        </row>
        <row r="550">
          <cell r="B550" t="str">
            <v>VARILLA CORRUGADA DE 5/8" DE 12 MTS</v>
          </cell>
        </row>
        <row r="551">
          <cell r="B551" t="str">
            <v>VARILLA CUADRADA DE 1/2"</v>
          </cell>
        </row>
        <row r="552">
          <cell r="B552" t="str">
            <v>VARILLA CUADRADA DE 3/8"</v>
          </cell>
        </row>
        <row r="553">
          <cell r="B553" t="str">
            <v>VARILLA DE COBRE-COBRE Ø5/8" X 2.40 m</v>
          </cell>
        </row>
        <row r="554">
          <cell r="B554" t="str">
            <v>VARILLA DE COBRE-COBRE Ø5/8" X 2.40 m COOPER WELL</v>
          </cell>
        </row>
        <row r="555">
          <cell r="B555" t="str">
            <v>VARILLA EN ACERO DE 3/8"</v>
          </cell>
        </row>
        <row r="556">
          <cell r="B556" t="str">
            <v>VARILLA EN ACERO DE 5/8"</v>
          </cell>
        </row>
        <row r="557">
          <cell r="B557" t="str">
            <v>VARILLA LISA DE 1/2" DE 6 MTS</v>
          </cell>
        </row>
        <row r="558">
          <cell r="B558" t="str">
            <v>VARILLA LISA DE 3/8" DE 6 MTS</v>
          </cell>
        </row>
        <row r="559">
          <cell r="B559" t="str">
            <v>VIDRIO TEMPLADO DE 10 mm</v>
          </cell>
        </row>
        <row r="560">
          <cell r="B560" t="str">
            <v>VIDRIO DE 4 mm</v>
          </cell>
        </row>
        <row r="561">
          <cell r="B561" t="str">
            <v>VIDRIO TEMPLADO DE 8 mm</v>
          </cell>
        </row>
        <row r="562">
          <cell r="B562" t="str">
            <v>VINILTEX Pintuco</v>
          </cell>
        </row>
        <row r="563">
          <cell r="B563" t="str">
            <v>Wash Primer A Pintura</v>
          </cell>
        </row>
        <row r="564">
          <cell r="B564" t="str">
            <v>WASH PRIMER ANTICORROSIVO</v>
          </cell>
        </row>
        <row r="565">
          <cell r="B565" t="str">
            <v>Wash Primer B Catalizador</v>
          </cell>
        </row>
        <row r="566">
          <cell r="B566" t="str">
            <v>WASH PRIMER PINTURA</v>
          </cell>
        </row>
        <row r="567">
          <cell r="B567" t="str">
            <v>WIN Aluminio x 6 mts</v>
          </cell>
        </row>
        <row r="568">
          <cell r="B568" t="str">
            <v>Xypes concentrado</v>
          </cell>
        </row>
        <row r="569">
          <cell r="B569" t="str">
            <v>Xypes Patch and Plug por 1.25 kg</v>
          </cell>
        </row>
        <row r="570">
          <cell r="B570" t="str">
            <v>YEE SANITARIA 2"  Pavco</v>
          </cell>
        </row>
        <row r="571">
          <cell r="B571" t="str">
            <v>YEE SANITARIA 4"  Pavco</v>
          </cell>
        </row>
        <row r="572">
          <cell r="B572" t="str">
            <v>YESO CORRIENTE VENCEDOR</v>
          </cell>
        </row>
        <row r="573">
          <cell r="B573" t="str">
            <v>ZÓCALO Baldosa grano de marmol 30x7 Fondo blanco</v>
          </cell>
        </row>
        <row r="574">
          <cell r="B574" t="str">
            <v>ZÓCALO en ceramica pompei color coral  30*7</v>
          </cell>
        </row>
      </sheetData>
      <sheetData sheetId="3">
        <row r="2">
          <cell r="B2">
            <v>0</v>
          </cell>
          <cell r="C2" t="str">
            <v xml:space="preserve"> </v>
          </cell>
        </row>
        <row r="3">
          <cell r="B3" t="str">
            <v>ANDAMIO TUBULAR</v>
          </cell>
          <cell r="C3" t="str">
            <v>dd</v>
          </cell>
          <cell r="D3">
            <v>500</v>
          </cell>
        </row>
        <row r="4">
          <cell r="B4" t="str">
            <v>ALLANADORA GASOLINA HELICOPTERO</v>
          </cell>
          <cell r="C4" t="str">
            <v>dd</v>
          </cell>
          <cell r="D4">
            <v>55000</v>
          </cell>
        </row>
        <row r="5">
          <cell r="B5" t="str">
            <v>BAÑOS PORTATILES</v>
          </cell>
          <cell r="C5" t="str">
            <v>Mes</v>
          </cell>
          <cell r="D5">
            <v>525000</v>
          </cell>
        </row>
        <row r="6">
          <cell r="B6" t="str">
            <v xml:space="preserve">BOMBAS </v>
          </cell>
          <cell r="C6" t="str">
            <v>dd</v>
          </cell>
          <cell r="D6">
            <v>40000</v>
          </cell>
        </row>
        <row r="7">
          <cell r="B7" t="str">
            <v>COMPRESOR DE DOS MARTILLOS</v>
          </cell>
          <cell r="C7" t="str">
            <v>dd</v>
          </cell>
          <cell r="D7">
            <v>145000</v>
          </cell>
        </row>
        <row r="8">
          <cell r="B8" t="str">
            <v>CRUCETAS, PARALES Y CERCHAS</v>
          </cell>
          <cell r="C8" t="str">
            <v>Mes</v>
          </cell>
          <cell r="D8">
            <v>4500</v>
          </cell>
        </row>
        <row r="9">
          <cell r="B9" t="str">
            <v>EQUIPO BÁSICO ( Construcción )</v>
          </cell>
          <cell r="C9" t="str">
            <v>dd</v>
          </cell>
          <cell r="D9">
            <v>1000</v>
          </cell>
        </row>
        <row r="10">
          <cell r="B10" t="str">
            <v>EQUIPO BÁSICO ( Herramienta menor )</v>
          </cell>
          <cell r="C10" t="str">
            <v>dd</v>
          </cell>
          <cell r="D10">
            <v>1000</v>
          </cell>
        </row>
        <row r="11">
          <cell r="B11" t="str">
            <v>EQUIPO DE CARPINTERIA</v>
          </cell>
          <cell r="C11" t="str">
            <v>dd</v>
          </cell>
          <cell r="D11">
            <v>25000</v>
          </cell>
        </row>
        <row r="12">
          <cell r="B12" t="str">
            <v>EQUIPO DE ORNAMENTACION</v>
          </cell>
          <cell r="C12" t="str">
            <v>dd</v>
          </cell>
          <cell r="D12">
            <v>65000</v>
          </cell>
        </row>
        <row r="13">
          <cell r="B13" t="str">
            <v>EQUIPO SOLDADURA</v>
          </cell>
          <cell r="C13" t="str">
            <v>dd</v>
          </cell>
          <cell r="D13">
            <v>30000</v>
          </cell>
        </row>
        <row r="14">
          <cell r="B14" t="str">
            <v>EQUIPO TOPOGRAFICO</v>
          </cell>
          <cell r="C14" t="str">
            <v>dd</v>
          </cell>
          <cell r="D14">
            <v>250000</v>
          </cell>
        </row>
        <row r="15">
          <cell r="B15" t="str">
            <v>FORMALETA CANAL EN LAMINA</v>
          </cell>
          <cell r="C15" t="str">
            <v>dd</v>
          </cell>
          <cell r="D15">
            <v>5000</v>
          </cell>
        </row>
        <row r="16">
          <cell r="B16" t="str">
            <v>FORMALETA DE ENTREPISO POR M2</v>
          </cell>
          <cell r="C16" t="str">
            <v>Mes</v>
          </cell>
          <cell r="D16">
            <v>6500</v>
          </cell>
        </row>
        <row r="17">
          <cell r="B17" t="str">
            <v>FORK CLAMP</v>
          </cell>
          <cell r="C17" t="str">
            <v>dd</v>
          </cell>
          <cell r="D17">
            <v>90</v>
          </cell>
        </row>
        <row r="18">
          <cell r="B18" t="str">
            <v>LABORATORISTAS</v>
          </cell>
          <cell r="C18" t="str">
            <v>dd</v>
          </cell>
          <cell r="D18">
            <v>250000</v>
          </cell>
        </row>
        <row r="19">
          <cell r="B19" t="str">
            <v>GUADAÑA</v>
          </cell>
          <cell r="C19" t="str">
            <v>dd</v>
          </cell>
          <cell r="D19">
            <v>15000</v>
          </cell>
        </row>
        <row r="20">
          <cell r="B20" t="str">
            <v>ENSAYO PROCTOR MODIFICADO</v>
          </cell>
          <cell r="C20" t="str">
            <v>un</v>
          </cell>
          <cell r="D20">
            <v>95000</v>
          </cell>
        </row>
        <row r="21">
          <cell r="B21" t="str">
            <v>MEZCLADORA CONCRETO</v>
          </cell>
          <cell r="C21" t="str">
            <v>dd</v>
          </cell>
          <cell r="D21">
            <v>35000</v>
          </cell>
        </row>
        <row r="22">
          <cell r="B22" t="str">
            <v>MINICARGADOR BOBCAT 753</v>
          </cell>
          <cell r="C22" t="str">
            <v>hr</v>
          </cell>
          <cell r="D22">
            <v>60000</v>
          </cell>
        </row>
        <row r="23">
          <cell r="B23" t="str">
            <v>MORDAZA METÁLICA</v>
          </cell>
          <cell r="C23" t="str">
            <v>dd</v>
          </cell>
          <cell r="D23">
            <v>150</v>
          </cell>
        </row>
        <row r="24">
          <cell r="B24" t="str">
            <v>EQUIPOS LABORATORIOS</v>
          </cell>
          <cell r="C24" t="str">
            <v>dd</v>
          </cell>
          <cell r="D24">
            <v>80000</v>
          </cell>
        </row>
        <row r="25">
          <cell r="B25" t="str">
            <v>PARAL CORIENTE 2 a 3.50 m</v>
          </cell>
          <cell r="C25" t="str">
            <v>dd</v>
          </cell>
          <cell r="D25">
            <v>100</v>
          </cell>
        </row>
        <row r="26">
          <cell r="B26" t="str">
            <v>PISTOLA PARA EPOXICO</v>
          </cell>
          <cell r="C26" t="str">
            <v>dd</v>
          </cell>
          <cell r="D26">
            <v>7500</v>
          </cell>
        </row>
        <row r="27">
          <cell r="B27" t="str">
            <v>ENSAYO DENSIDAD DEL TERRENO</v>
          </cell>
          <cell r="C27" t="str">
            <v>un</v>
          </cell>
          <cell r="D27">
            <v>50000</v>
          </cell>
        </row>
        <row r="28">
          <cell r="B28" t="str">
            <v>PULIDORA</v>
          </cell>
          <cell r="C28" t="str">
            <v>dd</v>
          </cell>
          <cell r="D28">
            <v>25000</v>
          </cell>
        </row>
        <row r="29">
          <cell r="B29" t="str">
            <v>RANA</v>
          </cell>
          <cell r="C29" t="str">
            <v>dd</v>
          </cell>
          <cell r="D29">
            <v>30000</v>
          </cell>
        </row>
        <row r="30">
          <cell r="B30" t="str">
            <v>RETROEXCAVADORA + combustible+operario</v>
          </cell>
          <cell r="C30" t="str">
            <v>hr</v>
          </cell>
          <cell r="D30">
            <v>125000</v>
          </cell>
        </row>
        <row r="31">
          <cell r="B31" t="str">
            <v>SOPLETE</v>
          </cell>
          <cell r="C31" t="str">
            <v>dd</v>
          </cell>
          <cell r="D31">
            <v>15000</v>
          </cell>
        </row>
        <row r="32">
          <cell r="B32" t="str">
            <v>TALADRO</v>
          </cell>
          <cell r="C32" t="str">
            <v>dd</v>
          </cell>
          <cell r="D32">
            <v>15000</v>
          </cell>
        </row>
        <row r="33">
          <cell r="B33" t="str">
            <v>VIBRADOR A GASOLINA</v>
          </cell>
          <cell r="C33" t="str">
            <v>dd</v>
          </cell>
          <cell r="D33">
            <v>30000</v>
          </cell>
        </row>
        <row r="34">
          <cell r="B34" t="str">
            <v>EQUIPO DE EXCAVACION Y HORMIGADO PILOTES(Combustible+operario+Transporte)</v>
          </cell>
          <cell r="C34" t="str">
            <v>hr</v>
          </cell>
          <cell r="D34">
            <v>650000</v>
          </cell>
        </row>
        <row r="35">
          <cell r="B35" t="str">
            <v>VIBROCOMPACTADOR</v>
          </cell>
          <cell r="C35" t="str">
            <v>dd</v>
          </cell>
          <cell r="D35">
            <v>40000</v>
          </cell>
        </row>
        <row r="36">
          <cell r="B36" t="str">
            <v>HIDROLAVADORA</v>
          </cell>
          <cell r="C36" t="str">
            <v>dd</v>
          </cell>
          <cell r="D36">
            <v>25000</v>
          </cell>
        </row>
      </sheetData>
      <sheetData sheetId="4"/>
      <sheetData sheetId="5"/>
      <sheetData sheetId="6"/>
      <sheetData sheetId="7" refreshError="1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haflanes"/>
      <sheetName val="Cotas Pav"/>
      <sheetName val="Explanación"/>
      <sheetName val="Estructura"/>
    </sheetNames>
    <sheetDataSet>
      <sheetData sheetId="0"/>
      <sheetData sheetId="1"/>
      <sheetData sheetId="2"/>
      <sheetData sheetId="3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bras de arte"/>
      <sheetName val="obras de arte (2)"/>
      <sheetName val="inventario obras"/>
      <sheetName val="Hoja3"/>
      <sheetName val="TARIF2002"/>
    </sheetNames>
    <sheetDataSet>
      <sheetData sheetId="0" refreshError="1"/>
      <sheetData sheetId="1" refreshError="1"/>
      <sheetData sheetId="2" refreshError="1"/>
      <sheetData sheetId="3"/>
      <sheetData sheetId="4" refreshError="1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STOS OFICINA"/>
      <sheetName val="COSTOS CAMPAMENTO"/>
      <sheetName val="AIU"/>
      <sheetName val="FACTOR PRESTACIONAL 2009"/>
      <sheetName val="HISTORICO"/>
      <sheetName val="SALARIO CELADOR 2008"/>
      <sheetName val="TARIFAS REGISTRO DISTRITAL 2009"/>
      <sheetName val="Res-Accide-10"/>
      <sheetName val="EQUIPO"/>
      <sheetName val="MATERIAL"/>
      <sheetName val="Presup_Cancha"/>
      <sheetName val="Insumos"/>
      <sheetName val="materiales"/>
      <sheetName val="otros"/>
      <sheetName val="APU"/>
      <sheetName val="basicos"/>
      <sheetName val="Hoja2"/>
      <sheetName val="DATOS"/>
      <sheetName val="Presup Av 1o de mayo con 73a 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nálisis de precios"/>
      <sheetName val="Remo. derr."/>
      <sheetName val="Limp. mec. Alcant."/>
      <sheetName val="Res-Accide-10"/>
      <sheetName val="Hoja1"/>
      <sheetName val="Equipo"/>
      <sheetName val="materiales"/>
      <sheetName val="otros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CCDO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BALANCE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/>
      <sheetData sheetId="11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ías habiles 2015"/>
      <sheetName val="POR REGIONES"/>
      <sheetName val="PRESUPUESTO DETALLADO"/>
      <sheetName val="PRESUPUESTO BASE POLIDEPORTIVO"/>
      <sheetName val="AHORROS"/>
      <sheetName val="MANTENIMIENTO y OPERACIÓN"/>
      <sheetName val="PRESUPUESTO DE E&amp;D"/>
      <sheetName val="Análisis de precios"/>
    </sheetNames>
    <sheetDataSet>
      <sheetData sheetId="0">
        <row r="1">
          <cell r="M1" t="str">
            <v>Domingo</v>
          </cell>
        </row>
        <row r="2">
          <cell r="D2">
            <v>42005</v>
          </cell>
          <cell r="M2" t="str">
            <v>Sábado y domingo</v>
          </cell>
        </row>
        <row r="3">
          <cell r="D3">
            <v>42016</v>
          </cell>
        </row>
        <row r="4">
          <cell r="D4">
            <v>42086</v>
          </cell>
        </row>
        <row r="5">
          <cell r="D5">
            <v>42096</v>
          </cell>
        </row>
        <row r="6">
          <cell r="D6">
            <v>42097</v>
          </cell>
        </row>
        <row r="7">
          <cell r="D7">
            <v>42125</v>
          </cell>
        </row>
        <row r="8">
          <cell r="D8">
            <v>42142</v>
          </cell>
        </row>
        <row r="9">
          <cell r="D9">
            <v>42166</v>
          </cell>
        </row>
        <row r="10">
          <cell r="D10">
            <v>42163</v>
          </cell>
        </row>
        <row r="11">
          <cell r="D11">
            <v>42170</v>
          </cell>
        </row>
        <row r="12">
          <cell r="D12">
            <v>42184</v>
          </cell>
        </row>
        <row r="13">
          <cell r="D13">
            <v>42187</v>
          </cell>
        </row>
        <row r="14">
          <cell r="D14">
            <v>42205</v>
          </cell>
        </row>
        <row r="15">
          <cell r="D15">
            <v>42223</v>
          </cell>
        </row>
        <row r="16">
          <cell r="D16">
            <v>42233</v>
          </cell>
        </row>
        <row r="17">
          <cell r="D17">
            <v>42289</v>
          </cell>
        </row>
        <row r="18">
          <cell r="D18">
            <v>42310</v>
          </cell>
        </row>
        <row r="19">
          <cell r="D19">
            <v>42324</v>
          </cell>
        </row>
        <row r="20">
          <cell r="D20">
            <v>42346</v>
          </cell>
        </row>
        <row r="21">
          <cell r="D21">
            <v>42363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2"/>
      <sheetName val="Hoja3"/>
      <sheetName val="CURVA"/>
      <sheetName val="PESOS %"/>
      <sheetName val="TIPO P3"/>
      <sheetName val="BASICO"/>
      <sheetName val="INF.DIARIO"/>
      <sheetName val="C-3"/>
      <sheetName val="INF.SAGA"/>
      <sheetName val="C-3 ACTAS"/>
      <sheetName val="PESOS"/>
    </sheetNames>
    <sheetDataSet>
      <sheetData sheetId="0" refreshError="1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ULOS"/>
      <sheetName val="BASE"/>
      <sheetName val="LISTA"/>
      <sheetName val="Duitama-La Palmera"/>
      <sheetName val="CUADRO"/>
      <sheetName val="PRECIOS"/>
      <sheetName val="Análisis de precios"/>
      <sheetName val="BASEDuitama-La Palmer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"/>
      <sheetName val="REN"/>
      <sheetName val="DEV-A"/>
      <sheetName val="DEV-B"/>
      <sheetName val="DEV-C"/>
      <sheetName val="DEV-D"/>
      <sheetName val="DEV-E"/>
      <sheetName val="Maq"/>
      <sheetName val="DisManObra"/>
      <sheetName val="PanRie"/>
      <sheetName val="Exper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Presupuesto petrominerales 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 refreshError="1"/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DT"/>
      <sheetName val="PDT_SEG"/>
      <sheetName val="CCRO"/>
      <sheetName val="CCDO"/>
      <sheetName val="HRP"/>
      <sheetName val="ISO"/>
      <sheetName val="AVP"/>
      <sheetName val="Prog. y Control_ECOBRAS_V1"/>
    </sheetNames>
    <sheetDataSet>
      <sheetData sheetId="0"/>
      <sheetData sheetId="1" refreshError="1"/>
      <sheetData sheetId="2" refreshError="1"/>
      <sheetData sheetId="3"/>
      <sheetData sheetId="4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SUB APU"/>
      <sheetName val="INSUMOS"/>
      <sheetName val="Cantidades de Obra"/>
      <sheetName val="FORMULARIO"/>
    </sheetNames>
    <sheetDataSet>
      <sheetData sheetId="0"/>
      <sheetData sheetId="1"/>
      <sheetData sheetId="2"/>
      <sheetData sheetId="3" refreshError="1"/>
      <sheetData sheetId="4" refreshError="1"/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umos"/>
      <sheetName val="PROPUESTA CONCREARMADO "/>
      <sheetName val="APUS"/>
      <sheetName val="VARIOS CALCULOS DISEÑO ACTUAL"/>
      <sheetName val="T.REND DISEÑO ACTUAL"/>
      <sheetName val="FLUJO DE FONDOS DISEÑO ACTUAL"/>
      <sheetName val="Hoja1"/>
      <sheetName val="Hoja3"/>
      <sheetName val="Hoja2"/>
      <sheetName val="Hoja4"/>
      <sheetName val="Hoja5"/>
      <sheetName val="Hoja6"/>
      <sheetName val="TD"/>
      <sheetName val="BD"/>
      <sheetName val="PRIMARIOS"/>
      <sheetName val="subproductos"/>
      <sheetName val="licitacion"/>
      <sheetName val="BD COD LICITA"/>
      <sheetName val="3"/>
      <sheetName val="BAS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items"/>
      <sheetName val="2103mar "/>
      <sheetName val="A. P. U."/>
      <sheetName val="Insumos"/>
      <sheetName val="PR_1"/>
      <sheetName val="TRAYECTO 1"/>
      <sheetName val="Itemes Renovación"/>
      <sheetName val="FECHAS DE CORTE"/>
      <sheetName val="Informacion General"/>
      <sheetName val="INDICE"/>
      <sheetName val="EQUIPO"/>
      <sheetName val="MATERIALES"/>
      <sheetName val="DISTANCIA"/>
      <sheetName val="PERSONAL"/>
      <sheetName val="TARIFAS"/>
      <sheetName val="Personalizar"/>
      <sheetName val="otros"/>
    </sheetNames>
    <sheetDataSet>
      <sheetData sheetId="0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ver Sht"/>
      <sheetName val="CARATULA"/>
      <sheetName val="LISTADO"/>
      <sheetName val="CONFIGURACION"/>
      <sheetName val="RESUMEN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  <sheetName val="ITEMS"/>
      <sheetName val="PRECIOS"/>
      <sheetName val="Desmonte y Limpieza"/>
      <sheetName val="Reprograma 4"/>
      <sheetName val="PR 1"/>
      <sheetName val="5.2"/>
      <sheetName val="MC SF GAVION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OTALES"/>
      <sheetName val="T133-134"/>
      <sheetName val="T132-133"/>
      <sheetName val="T130-131"/>
    </sheetNames>
    <sheetDataSet>
      <sheetData sheetId="0"/>
      <sheetData sheetId="1"/>
      <sheetData sheetId="2"/>
      <sheetData sheetId="3"/>
    </sheetDataSet>
  </externalBook>
</externalLink>
</file>

<file path=xl/externalLinks/externalLink9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8_bombas"/>
      <sheetName val="Form8_h2"/>
      <sheetName val="Form8_lubricacion"/>
      <sheetName val="Form8_regeneracion"/>
      <sheetName val="tub"/>
      <sheetName val="val"/>
      <sheetName val="tub_lub"/>
      <sheetName val="pintura"/>
      <sheetName val="partidas_cant_tub_final_04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9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% Avance"/>
      <sheetName val="Informe Semanal 1"/>
      <sheetName val="Curva S"/>
      <sheetName val="RESUMEN"/>
      <sheetName val="Informe Semanal 1 (2)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9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BRA TOTAL"/>
      <sheetName val="RESUMEN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6"/>
      <sheetName val="35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91"/>
      <sheetName val="92"/>
      <sheetName val="93"/>
      <sheetName val="94"/>
      <sheetName val="95"/>
      <sheetName val="96"/>
      <sheetName val="97"/>
      <sheetName val="98"/>
      <sheetName val="99"/>
      <sheetName val="100"/>
      <sheetName val="101"/>
      <sheetName val="TABLA SALARIOS"/>
      <sheetName val="TABLA EQUIPOS"/>
      <sheetName val="TABLA MATERIAL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 refreshError="1"/>
      <sheetData sheetId="104" refreshError="1"/>
      <sheetData sheetId="105" refreshError="1"/>
    </sheetDataSet>
  </externalBook>
</externalLink>
</file>

<file path=xl/externalLinks/externalLink9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ERFILES"/>
      <sheetName val="ANGULOS"/>
      <sheetName val="ESTRUctura ESCALERA"/>
    </sheetNames>
    <sheetDataSet>
      <sheetData sheetId="0">
        <row r="12">
          <cell r="A12" t="str">
            <v>ITEM</v>
          </cell>
          <cell r="B12" t="str">
            <v>DESIGNACION</v>
          </cell>
          <cell r="C12" t="str">
            <v>h (mm)</v>
          </cell>
          <cell r="D12" t="str">
            <v>bf (mm)</v>
          </cell>
          <cell r="E12" t="str">
            <v>tw (mm)</v>
          </cell>
          <cell r="F12" t="str">
            <v>tf (mm)</v>
          </cell>
          <cell r="G12" t="str">
            <v>Area (cm²)</v>
          </cell>
          <cell r="H12" t="str">
            <v>Peso (kg/m)</v>
          </cell>
          <cell r="I12" t="str">
            <v>Ix (cm4)</v>
          </cell>
          <cell r="J12" t="str">
            <v>Iy (cm4)</v>
          </cell>
        </row>
        <row r="13">
          <cell r="A13">
            <v>1</v>
          </cell>
          <cell r="B13" t="str">
            <v>HEA 100</v>
          </cell>
          <cell r="C13">
            <v>96</v>
          </cell>
          <cell r="D13">
            <v>100</v>
          </cell>
          <cell r="E13">
            <v>5</v>
          </cell>
          <cell r="F13">
            <v>8</v>
          </cell>
          <cell r="G13">
            <v>21.2</v>
          </cell>
          <cell r="H13">
            <v>16.7</v>
          </cell>
          <cell r="I13">
            <v>349</v>
          </cell>
          <cell r="J13">
            <v>134</v>
          </cell>
        </row>
        <row r="14">
          <cell r="A14">
            <v>2</v>
          </cell>
          <cell r="B14" t="str">
            <v>HEA 120</v>
          </cell>
          <cell r="C14">
            <v>114</v>
          </cell>
          <cell r="D14">
            <v>120</v>
          </cell>
          <cell r="E14">
            <v>5</v>
          </cell>
          <cell r="F14">
            <v>8</v>
          </cell>
          <cell r="G14">
            <v>25.3</v>
          </cell>
          <cell r="H14">
            <v>19.899999999999999</v>
          </cell>
          <cell r="I14">
            <v>606</v>
          </cell>
          <cell r="J14">
            <v>231</v>
          </cell>
        </row>
        <row r="15">
          <cell r="A15">
            <v>3</v>
          </cell>
          <cell r="B15" t="str">
            <v>HEA 140</v>
          </cell>
          <cell r="C15">
            <v>133</v>
          </cell>
          <cell r="D15">
            <v>140</v>
          </cell>
          <cell r="E15">
            <v>5.5</v>
          </cell>
          <cell r="F15">
            <v>8.5</v>
          </cell>
          <cell r="G15">
            <v>31.4</v>
          </cell>
          <cell r="H15">
            <v>24.7</v>
          </cell>
          <cell r="I15">
            <v>1030</v>
          </cell>
          <cell r="J15">
            <v>389</v>
          </cell>
        </row>
        <row r="16">
          <cell r="A16">
            <v>4</v>
          </cell>
          <cell r="B16" t="str">
            <v>HEA 160</v>
          </cell>
          <cell r="C16">
            <v>152</v>
          </cell>
          <cell r="D16">
            <v>160</v>
          </cell>
          <cell r="E16">
            <v>6</v>
          </cell>
          <cell r="F16">
            <v>9</v>
          </cell>
          <cell r="G16">
            <v>38.799999999999997</v>
          </cell>
          <cell r="H16">
            <v>30.4</v>
          </cell>
          <cell r="I16">
            <v>1670</v>
          </cell>
          <cell r="J16">
            <v>616</v>
          </cell>
        </row>
        <row r="17">
          <cell r="A17">
            <v>5</v>
          </cell>
          <cell r="B17" t="str">
            <v>HEA 180</v>
          </cell>
          <cell r="C17">
            <v>171</v>
          </cell>
          <cell r="D17">
            <v>180</v>
          </cell>
          <cell r="E17">
            <v>6</v>
          </cell>
          <cell r="F17">
            <v>9.5</v>
          </cell>
          <cell r="G17">
            <v>45.3</v>
          </cell>
          <cell r="H17">
            <v>35.5</v>
          </cell>
          <cell r="I17">
            <v>2510</v>
          </cell>
          <cell r="J17">
            <v>925</v>
          </cell>
        </row>
        <row r="18">
          <cell r="A18">
            <v>6</v>
          </cell>
          <cell r="B18" t="str">
            <v>HEA 200</v>
          </cell>
          <cell r="C18">
            <v>190</v>
          </cell>
          <cell r="D18">
            <v>200</v>
          </cell>
          <cell r="E18">
            <v>6.5</v>
          </cell>
          <cell r="F18">
            <v>10</v>
          </cell>
          <cell r="G18">
            <v>53.8</v>
          </cell>
          <cell r="H18">
            <v>42.3</v>
          </cell>
          <cell r="I18">
            <v>3690</v>
          </cell>
          <cell r="J18">
            <v>1340</v>
          </cell>
        </row>
        <row r="19">
          <cell r="A19">
            <v>7</v>
          </cell>
          <cell r="B19" t="str">
            <v>HEA 220</v>
          </cell>
          <cell r="C19">
            <v>210</v>
          </cell>
          <cell r="D19">
            <v>220</v>
          </cell>
          <cell r="E19">
            <v>7</v>
          </cell>
          <cell r="F19">
            <v>11</v>
          </cell>
          <cell r="G19">
            <v>64.3</v>
          </cell>
          <cell r="H19">
            <v>50.5</v>
          </cell>
          <cell r="I19">
            <v>5410</v>
          </cell>
          <cell r="J19">
            <v>1950</v>
          </cell>
        </row>
        <row r="20">
          <cell r="A20">
            <v>8</v>
          </cell>
          <cell r="B20" t="str">
            <v>HEA 240</v>
          </cell>
          <cell r="C20">
            <v>230</v>
          </cell>
          <cell r="D20">
            <v>240</v>
          </cell>
          <cell r="E20">
            <v>7.5</v>
          </cell>
          <cell r="F20">
            <v>12</v>
          </cell>
          <cell r="G20">
            <v>76.8</v>
          </cell>
          <cell r="H20">
            <v>60.3</v>
          </cell>
          <cell r="I20">
            <v>7760</v>
          </cell>
          <cell r="J20">
            <v>2770</v>
          </cell>
        </row>
        <row r="21">
          <cell r="A21">
            <v>9</v>
          </cell>
          <cell r="B21" t="str">
            <v>HEA 260</v>
          </cell>
          <cell r="C21">
            <v>250</v>
          </cell>
          <cell r="D21">
            <v>260</v>
          </cell>
          <cell r="E21">
            <v>7.5</v>
          </cell>
          <cell r="F21">
            <v>12.5</v>
          </cell>
          <cell r="G21">
            <v>86.8</v>
          </cell>
          <cell r="H21">
            <v>68.2</v>
          </cell>
          <cell r="I21">
            <v>10450</v>
          </cell>
          <cell r="J21">
            <v>3670</v>
          </cell>
        </row>
        <row r="22">
          <cell r="A22">
            <v>10</v>
          </cell>
          <cell r="B22" t="str">
            <v>HEA 280</v>
          </cell>
          <cell r="C22">
            <v>270</v>
          </cell>
          <cell r="D22">
            <v>280</v>
          </cell>
          <cell r="E22">
            <v>8</v>
          </cell>
          <cell r="F22">
            <v>13</v>
          </cell>
          <cell r="G22">
            <v>97.3</v>
          </cell>
          <cell r="H22">
            <v>76.400000000000006</v>
          </cell>
          <cell r="I22">
            <v>13670</v>
          </cell>
          <cell r="J22">
            <v>4760</v>
          </cell>
        </row>
        <row r="23">
          <cell r="A23">
            <v>11</v>
          </cell>
          <cell r="B23" t="str">
            <v>HEA 300</v>
          </cell>
          <cell r="C23">
            <v>290</v>
          </cell>
          <cell r="D23">
            <v>300</v>
          </cell>
          <cell r="E23">
            <v>8.5</v>
          </cell>
          <cell r="F23">
            <v>14</v>
          </cell>
          <cell r="G23">
            <v>112</v>
          </cell>
          <cell r="H23">
            <v>88.3</v>
          </cell>
          <cell r="I23">
            <v>18260</v>
          </cell>
          <cell r="J23">
            <v>6310</v>
          </cell>
        </row>
        <row r="24">
          <cell r="A24">
            <v>12</v>
          </cell>
          <cell r="B24" t="str">
            <v>HEA 320</v>
          </cell>
          <cell r="C24">
            <v>310</v>
          </cell>
          <cell r="D24">
            <v>300</v>
          </cell>
          <cell r="E24">
            <v>9</v>
          </cell>
          <cell r="F24">
            <v>15.5</v>
          </cell>
          <cell r="G24">
            <v>124</v>
          </cell>
          <cell r="H24">
            <v>97.6</v>
          </cell>
          <cell r="I24">
            <v>22930</v>
          </cell>
          <cell r="J24">
            <v>6990</v>
          </cell>
        </row>
        <row r="25">
          <cell r="A25">
            <v>13</v>
          </cell>
          <cell r="B25" t="str">
            <v>HEA 340</v>
          </cell>
          <cell r="C25">
            <v>330</v>
          </cell>
          <cell r="D25">
            <v>300</v>
          </cell>
          <cell r="E25">
            <v>9.5</v>
          </cell>
          <cell r="F25">
            <v>16.5</v>
          </cell>
          <cell r="G25">
            <v>133</v>
          </cell>
          <cell r="H25">
            <v>105</v>
          </cell>
          <cell r="I25">
            <v>27690</v>
          </cell>
          <cell r="J25">
            <v>7436</v>
          </cell>
        </row>
        <row r="26">
          <cell r="A26">
            <v>14</v>
          </cell>
          <cell r="B26" t="str">
            <v>HEA 360</v>
          </cell>
          <cell r="C26">
            <v>350</v>
          </cell>
          <cell r="D26">
            <v>300</v>
          </cell>
          <cell r="E26">
            <v>10</v>
          </cell>
          <cell r="F26">
            <v>17.5</v>
          </cell>
          <cell r="G26">
            <v>143</v>
          </cell>
          <cell r="H26">
            <v>112</v>
          </cell>
          <cell r="I26">
            <v>33090</v>
          </cell>
          <cell r="J26">
            <v>7887</v>
          </cell>
        </row>
        <row r="27">
          <cell r="A27">
            <v>15</v>
          </cell>
          <cell r="B27" t="str">
            <v>HEA 400</v>
          </cell>
          <cell r="C27">
            <v>390</v>
          </cell>
          <cell r="D27">
            <v>300</v>
          </cell>
          <cell r="E27">
            <v>11</v>
          </cell>
          <cell r="F27">
            <v>19</v>
          </cell>
          <cell r="G27">
            <v>159</v>
          </cell>
          <cell r="H27">
            <v>125</v>
          </cell>
          <cell r="I27">
            <v>45070</v>
          </cell>
          <cell r="J27">
            <v>8564</v>
          </cell>
        </row>
        <row r="28">
          <cell r="A28">
            <v>16</v>
          </cell>
          <cell r="B28" t="str">
            <v>HEA 450</v>
          </cell>
          <cell r="C28">
            <v>440</v>
          </cell>
          <cell r="D28">
            <v>300</v>
          </cell>
          <cell r="E28">
            <v>11.5</v>
          </cell>
          <cell r="F28">
            <v>21</v>
          </cell>
          <cell r="G28">
            <v>178</v>
          </cell>
          <cell r="H28">
            <v>140</v>
          </cell>
          <cell r="I28">
            <v>63720</v>
          </cell>
          <cell r="J28">
            <v>9465</v>
          </cell>
        </row>
        <row r="29">
          <cell r="A29">
            <v>17</v>
          </cell>
          <cell r="B29" t="str">
            <v>HEA 500</v>
          </cell>
          <cell r="C29">
            <v>490</v>
          </cell>
          <cell r="D29">
            <v>300</v>
          </cell>
          <cell r="E29">
            <v>12</v>
          </cell>
          <cell r="F29">
            <v>23</v>
          </cell>
          <cell r="G29">
            <v>198</v>
          </cell>
          <cell r="H29">
            <v>155</v>
          </cell>
          <cell r="I29">
            <v>86970</v>
          </cell>
          <cell r="J29">
            <v>10370</v>
          </cell>
        </row>
        <row r="30">
          <cell r="A30">
            <v>18</v>
          </cell>
          <cell r="B30" t="str">
            <v>HEA 550</v>
          </cell>
          <cell r="C30">
            <v>540</v>
          </cell>
          <cell r="D30">
            <v>300</v>
          </cell>
          <cell r="E30">
            <v>12.5</v>
          </cell>
          <cell r="F30">
            <v>24</v>
          </cell>
          <cell r="G30">
            <v>212</v>
          </cell>
          <cell r="H30">
            <v>166</v>
          </cell>
          <cell r="I30">
            <v>111900</v>
          </cell>
          <cell r="J30">
            <v>10820</v>
          </cell>
        </row>
        <row r="31">
          <cell r="A31">
            <v>19</v>
          </cell>
          <cell r="B31" t="str">
            <v>HEA 600</v>
          </cell>
          <cell r="C31">
            <v>590</v>
          </cell>
          <cell r="D31">
            <v>300</v>
          </cell>
          <cell r="E31">
            <v>13</v>
          </cell>
          <cell r="F31">
            <v>25</v>
          </cell>
          <cell r="G31">
            <v>266</v>
          </cell>
          <cell r="H31">
            <v>178</v>
          </cell>
          <cell r="I31">
            <v>141200</v>
          </cell>
          <cell r="J31">
            <v>11270</v>
          </cell>
        </row>
        <row r="32">
          <cell r="A32">
            <v>20</v>
          </cell>
          <cell r="B32" t="str">
            <v>IPE 80</v>
          </cell>
          <cell r="C32">
            <v>80</v>
          </cell>
          <cell r="D32">
            <v>46</v>
          </cell>
          <cell r="E32">
            <v>3.8</v>
          </cell>
          <cell r="F32">
            <v>5.2</v>
          </cell>
          <cell r="G32">
            <v>7.64</v>
          </cell>
          <cell r="H32">
            <v>6</v>
          </cell>
          <cell r="I32">
            <v>80.099999999999994</v>
          </cell>
          <cell r="J32">
            <v>8.49</v>
          </cell>
        </row>
        <row r="33">
          <cell r="A33">
            <v>21</v>
          </cell>
          <cell r="B33" t="str">
            <v>IPE 100</v>
          </cell>
          <cell r="C33">
            <v>100</v>
          </cell>
          <cell r="D33">
            <v>55</v>
          </cell>
          <cell r="E33">
            <v>4.0999999999999996</v>
          </cell>
          <cell r="F33">
            <v>5.7</v>
          </cell>
          <cell r="G33">
            <v>10.3</v>
          </cell>
          <cell r="H33">
            <v>8.1</v>
          </cell>
          <cell r="I33">
            <v>171</v>
          </cell>
          <cell r="J33">
            <v>15.9</v>
          </cell>
        </row>
        <row r="34">
          <cell r="A34">
            <v>22</v>
          </cell>
          <cell r="B34" t="str">
            <v>IPE 120</v>
          </cell>
          <cell r="C34">
            <v>120</v>
          </cell>
          <cell r="D34">
            <v>64</v>
          </cell>
          <cell r="E34">
            <v>4.4000000000000004</v>
          </cell>
          <cell r="F34">
            <v>6.3</v>
          </cell>
          <cell r="G34">
            <v>13.2</v>
          </cell>
          <cell r="H34">
            <v>10.4</v>
          </cell>
          <cell r="I34">
            <v>318</v>
          </cell>
          <cell r="J34">
            <v>27.7</v>
          </cell>
        </row>
        <row r="35">
          <cell r="A35">
            <v>23</v>
          </cell>
          <cell r="B35" t="str">
            <v>IPE 140</v>
          </cell>
          <cell r="C35">
            <v>140</v>
          </cell>
          <cell r="D35">
            <v>73</v>
          </cell>
          <cell r="E35">
            <v>4.7</v>
          </cell>
          <cell r="F35">
            <v>6.9</v>
          </cell>
          <cell r="G35">
            <v>16.399999999999999</v>
          </cell>
          <cell r="H35">
            <v>12.9</v>
          </cell>
          <cell r="I35">
            <v>541</v>
          </cell>
          <cell r="J35">
            <v>44.9</v>
          </cell>
        </row>
        <row r="36">
          <cell r="A36">
            <v>24</v>
          </cell>
          <cell r="B36" t="str">
            <v>IPE 160</v>
          </cell>
          <cell r="C36">
            <v>160</v>
          </cell>
          <cell r="D36">
            <v>82</v>
          </cell>
          <cell r="E36">
            <v>5</v>
          </cell>
          <cell r="F36">
            <v>7.4</v>
          </cell>
          <cell r="G36">
            <v>20.100000000000001</v>
          </cell>
          <cell r="H36">
            <v>15.8</v>
          </cell>
          <cell r="I36">
            <v>869</v>
          </cell>
          <cell r="J36">
            <v>68.3</v>
          </cell>
        </row>
        <row r="37">
          <cell r="A37">
            <v>25</v>
          </cell>
          <cell r="B37" t="str">
            <v>IPE 180</v>
          </cell>
          <cell r="C37">
            <v>180</v>
          </cell>
          <cell r="D37">
            <v>91</v>
          </cell>
          <cell r="E37">
            <v>5.3</v>
          </cell>
          <cell r="F37">
            <v>8</v>
          </cell>
          <cell r="G37">
            <v>23.9</v>
          </cell>
          <cell r="H37">
            <v>18.8</v>
          </cell>
          <cell r="I37">
            <v>1320</v>
          </cell>
          <cell r="J37">
            <v>101</v>
          </cell>
        </row>
        <row r="38">
          <cell r="A38">
            <v>26</v>
          </cell>
          <cell r="B38" t="str">
            <v>IPE 200</v>
          </cell>
          <cell r="C38">
            <v>200</v>
          </cell>
          <cell r="D38">
            <v>100</v>
          </cell>
          <cell r="E38">
            <v>5.6</v>
          </cell>
          <cell r="F38">
            <v>8.5</v>
          </cell>
          <cell r="G38">
            <v>28.5</v>
          </cell>
          <cell r="H38">
            <v>22.4</v>
          </cell>
          <cell r="I38">
            <v>1940</v>
          </cell>
          <cell r="J38">
            <v>142</v>
          </cell>
        </row>
        <row r="39">
          <cell r="A39">
            <v>27</v>
          </cell>
          <cell r="B39" t="str">
            <v>IPE 220</v>
          </cell>
          <cell r="C39">
            <v>220</v>
          </cell>
          <cell r="D39">
            <v>110</v>
          </cell>
          <cell r="E39">
            <v>5.9</v>
          </cell>
          <cell r="F39">
            <v>9.1999999999999993</v>
          </cell>
          <cell r="G39">
            <v>33.4</v>
          </cell>
          <cell r="H39">
            <v>26.2</v>
          </cell>
          <cell r="I39">
            <v>2770</v>
          </cell>
          <cell r="J39">
            <v>205</v>
          </cell>
        </row>
        <row r="40">
          <cell r="A40">
            <v>28</v>
          </cell>
          <cell r="B40" t="str">
            <v>IPE 240</v>
          </cell>
          <cell r="C40">
            <v>240</v>
          </cell>
          <cell r="D40">
            <v>120</v>
          </cell>
          <cell r="E40">
            <v>6.2</v>
          </cell>
          <cell r="F40">
            <v>9.8000000000000007</v>
          </cell>
          <cell r="G40">
            <v>39.1</v>
          </cell>
          <cell r="H40">
            <v>30.7</v>
          </cell>
          <cell r="I40">
            <v>3890</v>
          </cell>
          <cell r="J40">
            <v>284</v>
          </cell>
        </row>
        <row r="41">
          <cell r="A41">
            <v>29</v>
          </cell>
          <cell r="B41" t="str">
            <v>IPE 270</v>
          </cell>
          <cell r="C41">
            <v>270</v>
          </cell>
          <cell r="D41">
            <v>135</v>
          </cell>
          <cell r="E41">
            <v>6.6</v>
          </cell>
          <cell r="F41">
            <v>10.199999999999999</v>
          </cell>
          <cell r="G41">
            <v>45.9</v>
          </cell>
          <cell r="H41">
            <v>36.1</v>
          </cell>
          <cell r="I41">
            <v>5790</v>
          </cell>
          <cell r="J41">
            <v>420</v>
          </cell>
        </row>
        <row r="42">
          <cell r="A42">
            <v>30</v>
          </cell>
          <cell r="B42" t="str">
            <v>IPE 300</v>
          </cell>
          <cell r="C42">
            <v>300</v>
          </cell>
          <cell r="D42">
            <v>150</v>
          </cell>
          <cell r="E42">
            <v>7.1</v>
          </cell>
          <cell r="F42">
            <v>10.7</v>
          </cell>
          <cell r="G42">
            <v>53.8</v>
          </cell>
          <cell r="H42">
            <v>42.2</v>
          </cell>
          <cell r="I42">
            <v>8360</v>
          </cell>
          <cell r="J42">
            <v>604</v>
          </cell>
        </row>
        <row r="43">
          <cell r="A43">
            <v>31</v>
          </cell>
          <cell r="B43" t="str">
            <v>IPE 330</v>
          </cell>
          <cell r="C43">
            <v>330</v>
          </cell>
          <cell r="D43">
            <v>160</v>
          </cell>
          <cell r="E43">
            <v>7.5</v>
          </cell>
          <cell r="F43">
            <v>11.5</v>
          </cell>
          <cell r="G43">
            <v>62.6</v>
          </cell>
          <cell r="H43">
            <v>49.1</v>
          </cell>
          <cell r="I43">
            <v>11770</v>
          </cell>
          <cell r="J43">
            <v>788</v>
          </cell>
        </row>
        <row r="44">
          <cell r="A44">
            <v>32</v>
          </cell>
          <cell r="B44" t="str">
            <v>IPE 360</v>
          </cell>
          <cell r="C44">
            <v>360</v>
          </cell>
          <cell r="D44">
            <v>170</v>
          </cell>
          <cell r="E44">
            <v>8</v>
          </cell>
          <cell r="F44">
            <v>12.7</v>
          </cell>
          <cell r="G44">
            <v>72.7</v>
          </cell>
          <cell r="H44">
            <v>57.1</v>
          </cell>
          <cell r="I44">
            <v>16270</v>
          </cell>
          <cell r="J44">
            <v>1040</v>
          </cell>
        </row>
        <row r="45">
          <cell r="A45">
            <v>33</v>
          </cell>
          <cell r="B45" t="str">
            <v>IPE 400</v>
          </cell>
          <cell r="C45">
            <v>400</v>
          </cell>
          <cell r="D45">
            <v>180</v>
          </cell>
          <cell r="E45">
            <v>8.6</v>
          </cell>
          <cell r="F45">
            <v>13.5</v>
          </cell>
          <cell r="G45">
            <v>84.5</v>
          </cell>
          <cell r="H45">
            <v>66.3</v>
          </cell>
          <cell r="I45">
            <v>23120</v>
          </cell>
          <cell r="J45">
            <v>1320</v>
          </cell>
        </row>
        <row r="46">
          <cell r="A46">
            <v>34</v>
          </cell>
          <cell r="B46" t="str">
            <v>IPE 450</v>
          </cell>
          <cell r="C46">
            <v>450</v>
          </cell>
          <cell r="D46">
            <v>190</v>
          </cell>
          <cell r="E46">
            <v>9.4</v>
          </cell>
          <cell r="F46">
            <v>14.6</v>
          </cell>
          <cell r="G46">
            <v>98.8</v>
          </cell>
          <cell r="H46">
            <v>77.599999999999994</v>
          </cell>
          <cell r="I46">
            <v>33740</v>
          </cell>
          <cell r="J46">
            <v>1680</v>
          </cell>
        </row>
        <row r="47">
          <cell r="A47">
            <v>35</v>
          </cell>
          <cell r="B47" t="str">
            <v>IPE 500</v>
          </cell>
          <cell r="C47">
            <v>500</v>
          </cell>
          <cell r="D47">
            <v>200</v>
          </cell>
          <cell r="E47">
            <v>10.199999999999999</v>
          </cell>
          <cell r="F47">
            <v>16</v>
          </cell>
          <cell r="G47">
            <v>116</v>
          </cell>
          <cell r="H47">
            <v>90.7</v>
          </cell>
          <cell r="I47">
            <v>48200</v>
          </cell>
          <cell r="J47">
            <v>2140</v>
          </cell>
        </row>
        <row r="48">
          <cell r="A48">
            <v>36</v>
          </cell>
          <cell r="B48" t="str">
            <v>IPE 550</v>
          </cell>
          <cell r="C48">
            <v>550</v>
          </cell>
          <cell r="D48">
            <v>210</v>
          </cell>
          <cell r="E48">
            <v>11.1</v>
          </cell>
          <cell r="F48">
            <v>17.2</v>
          </cell>
          <cell r="G48">
            <v>134</v>
          </cell>
          <cell r="H48">
            <v>106</v>
          </cell>
          <cell r="I48">
            <v>67120</v>
          </cell>
          <cell r="J48">
            <v>2670</v>
          </cell>
        </row>
        <row r="49">
          <cell r="A49">
            <v>37</v>
          </cell>
          <cell r="B49" t="str">
            <v>IPE600</v>
          </cell>
          <cell r="C49">
            <v>600</v>
          </cell>
          <cell r="D49">
            <v>220</v>
          </cell>
          <cell r="E49">
            <v>12</v>
          </cell>
          <cell r="F49">
            <v>19</v>
          </cell>
          <cell r="G49">
            <v>156</v>
          </cell>
          <cell r="H49">
            <v>122</v>
          </cell>
          <cell r="I49">
            <v>92080</v>
          </cell>
          <cell r="J49">
            <v>3387</v>
          </cell>
        </row>
        <row r="50">
          <cell r="A50">
            <v>38</v>
          </cell>
          <cell r="B50" t="str">
            <v>HEB 100</v>
          </cell>
          <cell r="C50">
            <v>100</v>
          </cell>
          <cell r="D50">
            <v>100</v>
          </cell>
          <cell r="E50">
            <v>6</v>
          </cell>
          <cell r="F50">
            <v>10</v>
          </cell>
          <cell r="G50">
            <v>26</v>
          </cell>
          <cell r="H50">
            <v>20.399999999999999</v>
          </cell>
          <cell r="I50">
            <v>450</v>
          </cell>
          <cell r="J50">
            <v>167</v>
          </cell>
        </row>
        <row r="51">
          <cell r="A51">
            <v>39</v>
          </cell>
          <cell r="B51" t="str">
            <v>HEB 120</v>
          </cell>
          <cell r="C51">
            <v>120</v>
          </cell>
          <cell r="D51">
            <v>120</v>
          </cell>
          <cell r="E51">
            <v>6.5</v>
          </cell>
          <cell r="F51">
            <v>11</v>
          </cell>
          <cell r="G51">
            <v>34</v>
          </cell>
          <cell r="H51">
            <v>26.7</v>
          </cell>
          <cell r="I51">
            <v>864</v>
          </cell>
          <cell r="J51">
            <v>318</v>
          </cell>
        </row>
        <row r="52">
          <cell r="A52">
            <v>40</v>
          </cell>
          <cell r="B52" t="str">
            <v>HEB 140</v>
          </cell>
          <cell r="C52">
            <v>140</v>
          </cell>
          <cell r="D52">
            <v>140</v>
          </cell>
          <cell r="E52">
            <v>7</v>
          </cell>
          <cell r="F52">
            <v>12</v>
          </cell>
          <cell r="G52">
            <v>43</v>
          </cell>
          <cell r="H52">
            <v>33.700000000000003</v>
          </cell>
          <cell r="I52">
            <v>1510</v>
          </cell>
          <cell r="J52">
            <v>550</v>
          </cell>
        </row>
        <row r="53">
          <cell r="A53">
            <v>41</v>
          </cell>
          <cell r="B53" t="str">
            <v>HEB 160</v>
          </cell>
          <cell r="C53">
            <v>160</v>
          </cell>
          <cell r="D53">
            <v>160</v>
          </cell>
          <cell r="E53">
            <v>8</v>
          </cell>
          <cell r="F53">
            <v>13</v>
          </cell>
          <cell r="G53">
            <v>54.3</v>
          </cell>
          <cell r="H53">
            <v>42.6</v>
          </cell>
          <cell r="I53">
            <v>2490</v>
          </cell>
          <cell r="J53">
            <v>889</v>
          </cell>
        </row>
        <row r="54">
          <cell r="A54">
            <v>42</v>
          </cell>
          <cell r="B54" t="str">
            <v>HEB 180</v>
          </cell>
          <cell r="C54">
            <v>180</v>
          </cell>
          <cell r="D54">
            <v>180</v>
          </cell>
          <cell r="E54">
            <v>8.5</v>
          </cell>
          <cell r="F54">
            <v>14</v>
          </cell>
          <cell r="G54">
            <v>65.3</v>
          </cell>
          <cell r="H54">
            <v>51.2</v>
          </cell>
          <cell r="I54">
            <v>3830</v>
          </cell>
          <cell r="J54">
            <v>1360</v>
          </cell>
        </row>
        <row r="55">
          <cell r="A55">
            <v>43</v>
          </cell>
          <cell r="B55" t="str">
            <v>HEB 200</v>
          </cell>
          <cell r="C55">
            <v>200</v>
          </cell>
          <cell r="D55">
            <v>200</v>
          </cell>
          <cell r="E55">
            <v>9</v>
          </cell>
          <cell r="F55">
            <v>15</v>
          </cell>
          <cell r="G55">
            <v>78.099999999999994</v>
          </cell>
          <cell r="H55">
            <v>613</v>
          </cell>
          <cell r="I55">
            <v>5700</v>
          </cell>
          <cell r="J55">
            <v>2000</v>
          </cell>
        </row>
        <row r="56">
          <cell r="A56">
            <v>44</v>
          </cell>
          <cell r="B56" t="str">
            <v>HEB 220</v>
          </cell>
          <cell r="C56">
            <v>220</v>
          </cell>
          <cell r="D56">
            <v>220</v>
          </cell>
          <cell r="E56">
            <v>9.5</v>
          </cell>
          <cell r="F56">
            <v>16</v>
          </cell>
          <cell r="G56">
            <v>91</v>
          </cell>
          <cell r="H56">
            <v>71.5</v>
          </cell>
          <cell r="I56">
            <v>8090</v>
          </cell>
          <cell r="J56">
            <v>2840</v>
          </cell>
        </row>
        <row r="57">
          <cell r="A57">
            <v>45</v>
          </cell>
          <cell r="B57" t="str">
            <v>HEB 240</v>
          </cell>
          <cell r="C57">
            <v>240</v>
          </cell>
          <cell r="D57">
            <v>240</v>
          </cell>
          <cell r="E57">
            <v>10</v>
          </cell>
          <cell r="F57">
            <v>17</v>
          </cell>
          <cell r="G57">
            <v>106</v>
          </cell>
          <cell r="H57">
            <v>83.2</v>
          </cell>
          <cell r="I57">
            <v>11260</v>
          </cell>
          <cell r="J57">
            <v>3920</v>
          </cell>
        </row>
        <row r="58">
          <cell r="A58">
            <v>46</v>
          </cell>
          <cell r="B58" t="str">
            <v>HEB 260</v>
          </cell>
          <cell r="C58">
            <v>260</v>
          </cell>
          <cell r="D58">
            <v>260</v>
          </cell>
          <cell r="E58">
            <v>10</v>
          </cell>
          <cell r="F58">
            <v>17.5</v>
          </cell>
          <cell r="G58">
            <v>118</v>
          </cell>
          <cell r="H58">
            <v>93</v>
          </cell>
          <cell r="I58">
            <v>14920</v>
          </cell>
          <cell r="J58">
            <v>5130</v>
          </cell>
        </row>
        <row r="59">
          <cell r="A59">
            <v>47</v>
          </cell>
          <cell r="B59" t="str">
            <v>HEB 280</v>
          </cell>
          <cell r="C59">
            <v>280</v>
          </cell>
          <cell r="D59">
            <v>280</v>
          </cell>
          <cell r="E59">
            <v>10.5</v>
          </cell>
          <cell r="F59">
            <v>18</v>
          </cell>
          <cell r="G59">
            <v>131</v>
          </cell>
          <cell r="H59">
            <v>103</v>
          </cell>
          <cell r="I59">
            <v>19270</v>
          </cell>
          <cell r="J59">
            <v>6590</v>
          </cell>
        </row>
        <row r="60">
          <cell r="A60">
            <v>48</v>
          </cell>
          <cell r="B60" t="str">
            <v>HEB 300</v>
          </cell>
          <cell r="C60">
            <v>300</v>
          </cell>
          <cell r="D60">
            <v>300</v>
          </cell>
          <cell r="E60">
            <v>11</v>
          </cell>
          <cell r="F60">
            <v>19</v>
          </cell>
          <cell r="G60">
            <v>149</v>
          </cell>
          <cell r="H60">
            <v>117</v>
          </cell>
          <cell r="I60">
            <v>25170</v>
          </cell>
          <cell r="J60">
            <v>8560</v>
          </cell>
        </row>
        <row r="61">
          <cell r="A61">
            <v>49</v>
          </cell>
          <cell r="B61" t="str">
            <v>HEB 320</v>
          </cell>
          <cell r="C61">
            <v>320</v>
          </cell>
          <cell r="D61">
            <v>300</v>
          </cell>
          <cell r="E61">
            <v>11.5</v>
          </cell>
          <cell r="F61">
            <v>20.5</v>
          </cell>
          <cell r="G61">
            <v>161</v>
          </cell>
          <cell r="H61">
            <v>127</v>
          </cell>
          <cell r="I61">
            <v>30820</v>
          </cell>
          <cell r="J61">
            <v>9240</v>
          </cell>
        </row>
        <row r="62">
          <cell r="A62">
            <v>50</v>
          </cell>
          <cell r="B62" t="str">
            <v>HEB 340</v>
          </cell>
          <cell r="C62">
            <v>340</v>
          </cell>
          <cell r="D62">
            <v>300</v>
          </cell>
          <cell r="E62">
            <v>12</v>
          </cell>
          <cell r="F62">
            <v>21.5</v>
          </cell>
          <cell r="G62">
            <v>171</v>
          </cell>
          <cell r="H62">
            <v>134</v>
          </cell>
          <cell r="I62">
            <v>36660</v>
          </cell>
          <cell r="J62">
            <v>9690</v>
          </cell>
        </row>
        <row r="63">
          <cell r="A63">
            <v>51</v>
          </cell>
          <cell r="B63" t="str">
            <v>HEB 360</v>
          </cell>
          <cell r="C63">
            <v>360</v>
          </cell>
          <cell r="D63">
            <v>300</v>
          </cell>
          <cell r="E63">
            <v>12.5</v>
          </cell>
          <cell r="F63">
            <v>22.5</v>
          </cell>
          <cell r="G63">
            <v>181</v>
          </cell>
          <cell r="H63">
            <v>142</v>
          </cell>
          <cell r="I63">
            <v>43190</v>
          </cell>
          <cell r="J63">
            <v>10140</v>
          </cell>
        </row>
        <row r="64">
          <cell r="A64">
            <v>52</v>
          </cell>
          <cell r="B64" t="str">
            <v>HEB 400</v>
          </cell>
          <cell r="C64">
            <v>400</v>
          </cell>
          <cell r="D64">
            <v>300</v>
          </cell>
          <cell r="E64">
            <v>13.5</v>
          </cell>
          <cell r="F64">
            <v>24</v>
          </cell>
          <cell r="G64">
            <v>198</v>
          </cell>
          <cell r="H64">
            <v>155</v>
          </cell>
          <cell r="I64">
            <v>57680</v>
          </cell>
          <cell r="J64">
            <v>10820</v>
          </cell>
        </row>
        <row r="65">
          <cell r="A65">
            <v>53</v>
          </cell>
          <cell r="B65" t="str">
            <v>HEB 450</v>
          </cell>
          <cell r="C65">
            <v>450</v>
          </cell>
          <cell r="D65">
            <v>300</v>
          </cell>
          <cell r="E65">
            <v>14</v>
          </cell>
          <cell r="F65">
            <v>26</v>
          </cell>
          <cell r="G65">
            <v>218</v>
          </cell>
          <cell r="H65">
            <v>171</v>
          </cell>
          <cell r="I65">
            <v>79890</v>
          </cell>
          <cell r="J65">
            <v>11720</v>
          </cell>
        </row>
        <row r="66">
          <cell r="A66">
            <v>54</v>
          </cell>
          <cell r="B66" t="str">
            <v>HEB 500</v>
          </cell>
          <cell r="C66">
            <v>500</v>
          </cell>
          <cell r="D66">
            <v>300</v>
          </cell>
          <cell r="E66">
            <v>14.5</v>
          </cell>
          <cell r="F66">
            <v>28</v>
          </cell>
          <cell r="G66">
            <v>239</v>
          </cell>
          <cell r="H66">
            <v>187</v>
          </cell>
          <cell r="I66">
            <v>107200</v>
          </cell>
          <cell r="J66">
            <v>12620</v>
          </cell>
        </row>
        <row r="67">
          <cell r="A67">
            <v>55</v>
          </cell>
          <cell r="B67" t="str">
            <v>HEB 550</v>
          </cell>
          <cell r="C67">
            <v>550</v>
          </cell>
          <cell r="D67">
            <v>300</v>
          </cell>
          <cell r="E67">
            <v>15</v>
          </cell>
          <cell r="F67">
            <v>29</v>
          </cell>
          <cell r="G67">
            <v>254</v>
          </cell>
          <cell r="H67">
            <v>199</v>
          </cell>
          <cell r="I67">
            <v>136700</v>
          </cell>
          <cell r="J67">
            <v>13080</v>
          </cell>
        </row>
        <row r="68">
          <cell r="A68">
            <v>56</v>
          </cell>
          <cell r="B68" t="str">
            <v>HEB 600</v>
          </cell>
          <cell r="C68">
            <v>600</v>
          </cell>
          <cell r="D68">
            <v>300</v>
          </cell>
          <cell r="E68">
            <v>15.5</v>
          </cell>
          <cell r="F68">
            <v>30</v>
          </cell>
          <cell r="G68">
            <v>270</v>
          </cell>
          <cell r="H68">
            <v>212</v>
          </cell>
          <cell r="I68">
            <v>171000</v>
          </cell>
          <cell r="J68">
            <v>13530</v>
          </cell>
        </row>
        <row r="69">
          <cell r="A69">
            <v>57</v>
          </cell>
          <cell r="B69" t="str">
            <v>W6X9</v>
          </cell>
          <cell r="C69">
            <v>149.86000000000001</v>
          </cell>
          <cell r="D69">
            <v>100.07599999999999</v>
          </cell>
          <cell r="E69">
            <v>4.3180000000000005</v>
          </cell>
          <cell r="F69">
            <v>5.4609999999999994</v>
          </cell>
          <cell r="G69">
            <v>17.290288</v>
          </cell>
          <cell r="H69">
            <v>13.405511811023622</v>
          </cell>
          <cell r="I69">
            <v>682.61953798399986</v>
          </cell>
          <cell r="J69">
            <v>91.154682206399997</v>
          </cell>
        </row>
        <row r="70">
          <cell r="A70">
            <v>58</v>
          </cell>
          <cell r="B70" t="str">
            <v>W8X10</v>
          </cell>
          <cell r="C70">
            <v>200.40599999999998</v>
          </cell>
          <cell r="D70">
            <v>100.07599999999999</v>
          </cell>
          <cell r="E70">
            <v>4.3180000000000005</v>
          </cell>
          <cell r="F70">
            <v>5.206999999999999</v>
          </cell>
          <cell r="G70">
            <v>19.096736</v>
          </cell>
          <cell r="H70">
            <v>14.895013123359579</v>
          </cell>
          <cell r="I70">
            <v>1281.9927908479999</v>
          </cell>
          <cell r="J70">
            <v>86.992367950399995</v>
          </cell>
        </row>
        <row r="71">
          <cell r="A71">
            <v>59</v>
          </cell>
          <cell r="B71" t="str">
            <v>W10X12</v>
          </cell>
          <cell r="C71">
            <v>250.69799999999998</v>
          </cell>
          <cell r="D71">
            <v>100.58399999999999</v>
          </cell>
          <cell r="E71">
            <v>4.8259999999999996</v>
          </cell>
          <cell r="F71">
            <v>5.3339999999999996</v>
          </cell>
          <cell r="G71">
            <v>22.838664000000001</v>
          </cell>
          <cell r="H71">
            <v>17.874015748031496</v>
          </cell>
          <cell r="I71">
            <v>2239.3250697279996</v>
          </cell>
          <cell r="J71">
            <v>90.738450780800008</v>
          </cell>
        </row>
        <row r="72">
          <cell r="A72">
            <v>60</v>
          </cell>
          <cell r="B72" t="str">
            <v>W6X12</v>
          </cell>
          <cell r="C72">
            <v>153.16200000000001</v>
          </cell>
          <cell r="D72">
            <v>101.6</v>
          </cell>
          <cell r="E72">
            <v>5.8419999999999996</v>
          </cell>
          <cell r="F72">
            <v>7.1120000000000001</v>
          </cell>
          <cell r="G72">
            <v>22.903179999999999</v>
          </cell>
          <cell r="H72">
            <v>17.874015748031496</v>
          </cell>
          <cell r="I72">
            <v>919.87145057600003</v>
          </cell>
          <cell r="J72">
            <v>124.4531962544</v>
          </cell>
        </row>
        <row r="73">
          <cell r="A73">
            <v>61</v>
          </cell>
          <cell r="B73" t="str">
            <v>W4X13</v>
          </cell>
          <cell r="C73">
            <v>105.664</v>
          </cell>
          <cell r="D73">
            <v>103.12399999999998</v>
          </cell>
          <cell r="E73">
            <v>7.1120000000000001</v>
          </cell>
          <cell r="F73">
            <v>8.7629999999999981</v>
          </cell>
          <cell r="G73">
            <v>24.709628000000002</v>
          </cell>
          <cell r="H73">
            <v>19.363517060367453</v>
          </cell>
          <cell r="I73">
            <v>470.34151092799999</v>
          </cell>
          <cell r="J73">
            <v>160.66533028159998</v>
          </cell>
        </row>
        <row r="74">
          <cell r="A74">
            <v>62</v>
          </cell>
          <cell r="B74" t="str">
            <v>W8X13</v>
          </cell>
          <cell r="C74">
            <v>202.946</v>
          </cell>
          <cell r="D74">
            <v>101.6</v>
          </cell>
          <cell r="E74">
            <v>5.8419999999999996</v>
          </cell>
          <cell r="F74">
            <v>6.4769999999999994</v>
          </cell>
          <cell r="G74">
            <v>24.774144</v>
          </cell>
          <cell r="H74">
            <v>19.363517060367453</v>
          </cell>
          <cell r="I74">
            <v>1648.2764453760001</v>
          </cell>
          <cell r="J74">
            <v>113.63117918879999</v>
          </cell>
        </row>
        <row r="75">
          <cell r="A75">
            <v>63</v>
          </cell>
          <cell r="B75" t="str">
            <v>W12X14</v>
          </cell>
          <cell r="C75">
            <v>302.26</v>
          </cell>
          <cell r="D75">
            <v>100.83799999999999</v>
          </cell>
          <cell r="E75">
            <v>5.08</v>
          </cell>
          <cell r="F75">
            <v>5.7149999999999999</v>
          </cell>
          <cell r="G75">
            <v>26.838656</v>
          </cell>
          <cell r="H75">
            <v>20.85301837270341</v>
          </cell>
          <cell r="I75">
            <v>3687.8104308159996</v>
          </cell>
          <cell r="J75">
            <v>98.230616441599992</v>
          </cell>
        </row>
        <row r="76">
          <cell r="A76">
            <v>64</v>
          </cell>
          <cell r="B76" t="str">
            <v>W10X15</v>
          </cell>
          <cell r="C76">
            <v>253.74599999999998</v>
          </cell>
          <cell r="D76">
            <v>101.6</v>
          </cell>
          <cell r="E76">
            <v>5.8419999999999996</v>
          </cell>
          <cell r="F76">
            <v>6.8579999999999997</v>
          </cell>
          <cell r="G76">
            <v>28.451556</v>
          </cell>
          <cell r="H76">
            <v>22.34251968503937</v>
          </cell>
          <cell r="I76">
            <v>2867.8345223840001</v>
          </cell>
          <cell r="J76">
            <v>120.2908819984</v>
          </cell>
        </row>
        <row r="77">
          <cell r="A77">
            <v>65</v>
          </cell>
          <cell r="B77" t="str">
            <v>W6X15</v>
          </cell>
          <cell r="C77">
            <v>152.14599999999999</v>
          </cell>
          <cell r="D77">
            <v>152.14599999999999</v>
          </cell>
          <cell r="E77">
            <v>5.8419999999999996</v>
          </cell>
          <cell r="F77">
            <v>6.6040000000000001</v>
          </cell>
          <cell r="G77">
            <v>28.580587999999999</v>
          </cell>
          <cell r="H77">
            <v>22.34251968503937</v>
          </cell>
          <cell r="I77">
            <v>1211.2334484959999</v>
          </cell>
          <cell r="J77">
            <v>387.92768865919999</v>
          </cell>
        </row>
        <row r="78">
          <cell r="A78">
            <v>66</v>
          </cell>
          <cell r="B78" t="str">
            <v>W8X15</v>
          </cell>
          <cell r="C78">
            <v>205.99399999999997</v>
          </cell>
          <cell r="D78">
            <v>101.85399999999998</v>
          </cell>
          <cell r="E78">
            <v>6.2229999999999999</v>
          </cell>
          <cell r="F78">
            <v>8.0009999999999994</v>
          </cell>
          <cell r="G78">
            <v>28.645104000000003</v>
          </cell>
          <cell r="H78">
            <v>22.34251968503937</v>
          </cell>
          <cell r="I78">
            <v>1997.91084288</v>
          </cell>
          <cell r="J78">
            <v>141.9349161296</v>
          </cell>
        </row>
        <row r="79">
          <cell r="A79">
            <v>67</v>
          </cell>
          <cell r="B79" t="str">
            <v>W5X16</v>
          </cell>
          <cell r="C79">
            <v>127.25399999999999</v>
          </cell>
          <cell r="D79">
            <v>127</v>
          </cell>
          <cell r="E79">
            <v>6.0959999999999992</v>
          </cell>
          <cell r="F79">
            <v>9.1439999999999984</v>
          </cell>
          <cell r="G79">
            <v>30.193487999999999</v>
          </cell>
          <cell r="H79">
            <v>23.832020997375327</v>
          </cell>
          <cell r="I79">
            <v>886.57293652800001</v>
          </cell>
          <cell r="J79">
            <v>312.58980062559999</v>
          </cell>
        </row>
        <row r="80">
          <cell r="A80">
            <v>68</v>
          </cell>
          <cell r="B80" t="str">
            <v>W12X16</v>
          </cell>
          <cell r="C80">
            <v>304.8</v>
          </cell>
          <cell r="D80">
            <v>101.346</v>
          </cell>
          <cell r="E80">
            <v>5.5880000000000001</v>
          </cell>
          <cell r="F80">
            <v>6.7309999999999999</v>
          </cell>
          <cell r="G80">
            <v>30.387035999999998</v>
          </cell>
          <cell r="H80">
            <v>23.832020997375327</v>
          </cell>
          <cell r="I80">
            <v>4287.1836836799994</v>
          </cell>
          <cell r="J80">
            <v>117.37726201919999</v>
          </cell>
        </row>
        <row r="81">
          <cell r="A81">
            <v>69</v>
          </cell>
          <cell r="B81" t="str">
            <v>W6X16</v>
          </cell>
          <cell r="C81">
            <v>159.512</v>
          </cell>
          <cell r="D81">
            <v>102.36199999999999</v>
          </cell>
          <cell r="E81">
            <v>6.6040000000000001</v>
          </cell>
          <cell r="F81">
            <v>10.287000000000001</v>
          </cell>
          <cell r="G81">
            <v>30.580584000000002</v>
          </cell>
          <cell r="H81">
            <v>23.832020997375327</v>
          </cell>
          <cell r="I81">
            <v>1336.1028761760001</v>
          </cell>
          <cell r="J81">
            <v>184.39052154079997</v>
          </cell>
        </row>
        <row r="82">
          <cell r="A82">
            <v>70</v>
          </cell>
          <cell r="B82" t="str">
            <v>W10X17</v>
          </cell>
          <cell r="C82">
            <v>256.54000000000002</v>
          </cell>
          <cell r="D82">
            <v>101.85399999999998</v>
          </cell>
          <cell r="E82">
            <v>6.0959999999999992</v>
          </cell>
          <cell r="F82">
            <v>8.3819999999999997</v>
          </cell>
          <cell r="G82">
            <v>32.193483999999998</v>
          </cell>
          <cell r="H82">
            <v>25.321522309711284</v>
          </cell>
          <cell r="I82">
            <v>3408.9353756640003</v>
          </cell>
          <cell r="J82">
            <v>148.1783875136</v>
          </cell>
        </row>
        <row r="83">
          <cell r="A83">
            <v>71</v>
          </cell>
          <cell r="B83" t="str">
            <v>W8X18</v>
          </cell>
          <cell r="C83">
            <v>206.756</v>
          </cell>
          <cell r="D83">
            <v>133.35</v>
          </cell>
          <cell r="E83">
            <v>5.8419999999999996</v>
          </cell>
          <cell r="F83">
            <v>8.3819999999999997</v>
          </cell>
          <cell r="G83">
            <v>33.935415999999996</v>
          </cell>
          <cell r="H83">
            <v>26.811023622047244</v>
          </cell>
          <cell r="I83">
            <v>2576.4725244639999</v>
          </cell>
          <cell r="J83">
            <v>331.73644620319999</v>
          </cell>
        </row>
        <row r="84">
          <cell r="A84">
            <v>72</v>
          </cell>
          <cell r="B84" t="str">
            <v>W5X19</v>
          </cell>
          <cell r="C84">
            <v>130.81</v>
          </cell>
          <cell r="D84">
            <v>127.762</v>
          </cell>
          <cell r="E84">
            <v>6.8579999999999997</v>
          </cell>
          <cell r="F84">
            <v>10.921999999999999</v>
          </cell>
          <cell r="G84">
            <v>35.741864</v>
          </cell>
          <cell r="H84">
            <v>28.300524934383198</v>
          </cell>
          <cell r="I84">
            <v>1090.5263350719999</v>
          </cell>
          <cell r="J84">
            <v>380.0192915728</v>
          </cell>
        </row>
        <row r="85">
          <cell r="A85">
            <v>73</v>
          </cell>
          <cell r="B85" t="str">
            <v>W12X19</v>
          </cell>
          <cell r="C85">
            <v>309.88</v>
          </cell>
          <cell r="D85">
            <v>101.85399999999998</v>
          </cell>
          <cell r="E85">
            <v>5.9689999999999994</v>
          </cell>
          <cell r="F85">
            <v>8.89</v>
          </cell>
          <cell r="G85">
            <v>35.935411999999999</v>
          </cell>
          <cell r="H85">
            <v>28.300524934383198</v>
          </cell>
          <cell r="I85">
            <v>5411.0085327999996</v>
          </cell>
          <cell r="J85">
            <v>156.50301602559998</v>
          </cell>
        </row>
        <row r="86">
          <cell r="A86">
            <v>74</v>
          </cell>
          <cell r="B86" t="str">
            <v>W10X19</v>
          </cell>
          <cell r="C86">
            <v>259.08</v>
          </cell>
          <cell r="D86">
            <v>102.10799999999999</v>
          </cell>
          <cell r="E86">
            <v>6.35</v>
          </cell>
          <cell r="F86">
            <v>10.032999999999999</v>
          </cell>
          <cell r="G86">
            <v>36.257992000000002</v>
          </cell>
          <cell r="H86">
            <v>28.300524934383198</v>
          </cell>
          <cell r="I86">
            <v>4008.3086285279996</v>
          </cell>
          <cell r="J86">
            <v>178.56328158239998</v>
          </cell>
        </row>
        <row r="87">
          <cell r="A87">
            <v>75</v>
          </cell>
          <cell r="B87" t="str">
            <v>W6X20</v>
          </cell>
          <cell r="C87">
            <v>157.47999999999999</v>
          </cell>
          <cell r="D87">
            <v>152.90799999999999</v>
          </cell>
          <cell r="E87">
            <v>6.6040000000000001</v>
          </cell>
          <cell r="F87">
            <v>9.270999999999999</v>
          </cell>
          <cell r="G87">
            <v>37.870891999999998</v>
          </cell>
          <cell r="H87">
            <v>29.790026246719158</v>
          </cell>
          <cell r="I87">
            <v>1723.1981019839998</v>
          </cell>
          <cell r="J87">
            <v>553.58779604799997</v>
          </cell>
        </row>
        <row r="88">
          <cell r="A88">
            <v>76</v>
          </cell>
          <cell r="B88" t="str">
            <v>W8X21</v>
          </cell>
          <cell r="C88">
            <v>210.31199999999998</v>
          </cell>
          <cell r="D88">
            <v>133.85799999999998</v>
          </cell>
          <cell r="E88">
            <v>6.35</v>
          </cell>
          <cell r="F88">
            <v>10.16</v>
          </cell>
          <cell r="G88">
            <v>39.741855999999999</v>
          </cell>
          <cell r="H88">
            <v>31.279527559055119</v>
          </cell>
          <cell r="I88">
            <v>3134.2226347679998</v>
          </cell>
          <cell r="J88">
            <v>406.65810281119997</v>
          </cell>
        </row>
        <row r="89">
          <cell r="A89">
            <v>77</v>
          </cell>
          <cell r="B89" t="str">
            <v>W12X22</v>
          </cell>
          <cell r="C89">
            <v>312.42</v>
          </cell>
          <cell r="D89">
            <v>102.36199999999999</v>
          </cell>
          <cell r="E89">
            <v>6.6040000000000001</v>
          </cell>
          <cell r="F89">
            <v>10.795</v>
          </cell>
          <cell r="G89">
            <v>41.806368000000006</v>
          </cell>
          <cell r="H89">
            <v>32.769028871391072</v>
          </cell>
          <cell r="I89">
            <v>6493.2102393599998</v>
          </cell>
          <cell r="J89">
            <v>193.96384432959999</v>
          </cell>
        </row>
        <row r="90">
          <cell r="A90">
            <v>78</v>
          </cell>
          <cell r="B90" t="str">
            <v>W10X22</v>
          </cell>
          <cell r="C90">
            <v>259.08</v>
          </cell>
          <cell r="D90">
            <v>146.05000000000001</v>
          </cell>
          <cell r="E90">
            <v>6.0959999999999992</v>
          </cell>
          <cell r="F90">
            <v>9.1439999999999984</v>
          </cell>
          <cell r="G90">
            <v>41.870884000000004</v>
          </cell>
          <cell r="H90">
            <v>32.769028871391072</v>
          </cell>
          <cell r="I90">
            <v>4911.5308220799998</v>
          </cell>
          <cell r="J90">
            <v>474.50382518399999</v>
          </cell>
        </row>
        <row r="91">
          <cell r="A91">
            <v>79</v>
          </cell>
          <cell r="B91" t="str">
            <v>W14X22</v>
          </cell>
          <cell r="C91">
            <v>347.98</v>
          </cell>
          <cell r="D91">
            <v>127</v>
          </cell>
          <cell r="E91">
            <v>5.8419999999999996</v>
          </cell>
          <cell r="F91">
            <v>8.5090000000000003</v>
          </cell>
          <cell r="G91">
            <v>41.870884000000004</v>
          </cell>
          <cell r="H91">
            <v>32.769028871391072</v>
          </cell>
          <cell r="I91">
            <v>8283.0053694399994</v>
          </cell>
          <cell r="J91">
            <v>291.36199791999996</v>
          </cell>
        </row>
        <row r="92">
          <cell r="A92">
            <v>80</v>
          </cell>
          <cell r="B92" t="str">
            <v>W8X24</v>
          </cell>
          <cell r="C92">
            <v>201.42199999999997</v>
          </cell>
          <cell r="D92">
            <v>165.1</v>
          </cell>
          <cell r="E92">
            <v>6.2229999999999999</v>
          </cell>
          <cell r="F92">
            <v>10.16</v>
          </cell>
          <cell r="G92">
            <v>45.677328000000003</v>
          </cell>
          <cell r="H92">
            <v>35.748031496062993</v>
          </cell>
          <cell r="I92">
            <v>3446.3962039679996</v>
          </cell>
          <cell r="J92">
            <v>761.70350884799996</v>
          </cell>
        </row>
        <row r="93">
          <cell r="A93">
            <v>81</v>
          </cell>
          <cell r="B93" t="str">
            <v>W6X25</v>
          </cell>
          <cell r="C93">
            <v>162.05199999999999</v>
          </cell>
          <cell r="D93">
            <v>154.43199999999999</v>
          </cell>
          <cell r="E93">
            <v>8.1280000000000001</v>
          </cell>
          <cell r="F93">
            <v>11.557</v>
          </cell>
          <cell r="G93">
            <v>47.354743999999997</v>
          </cell>
          <cell r="H93">
            <v>37.237532808398946</v>
          </cell>
          <cell r="I93">
            <v>2222.6758127039998</v>
          </cell>
          <cell r="J93">
            <v>711.75573777600005</v>
          </cell>
        </row>
        <row r="94">
          <cell r="A94">
            <v>82</v>
          </cell>
          <cell r="B94" t="str">
            <v>W10X26</v>
          </cell>
          <cell r="C94">
            <v>261.62</v>
          </cell>
          <cell r="D94">
            <v>146.55799999999999</v>
          </cell>
          <cell r="E94">
            <v>6.6040000000000001</v>
          </cell>
          <cell r="F94">
            <v>11.176</v>
          </cell>
          <cell r="G94">
            <v>49.096676000000002</v>
          </cell>
          <cell r="H94">
            <v>38.727034120734906</v>
          </cell>
          <cell r="I94">
            <v>5993.7325286400001</v>
          </cell>
          <cell r="J94">
            <v>586.88631009599999</v>
          </cell>
        </row>
        <row r="95">
          <cell r="A95">
            <v>83</v>
          </cell>
          <cell r="B95" t="str">
            <v>W12X26</v>
          </cell>
          <cell r="C95">
            <v>309.88</v>
          </cell>
          <cell r="D95">
            <v>164.846</v>
          </cell>
          <cell r="E95">
            <v>5.8419999999999996</v>
          </cell>
          <cell r="F95">
            <v>9.6519999999999992</v>
          </cell>
          <cell r="G95">
            <v>49.35474</v>
          </cell>
          <cell r="H95">
            <v>38.727034120734906</v>
          </cell>
          <cell r="I95">
            <v>8491.1210822399989</v>
          </cell>
          <cell r="J95">
            <v>720.08036628800005</v>
          </cell>
        </row>
        <row r="96">
          <cell r="A96">
            <v>84</v>
          </cell>
          <cell r="B96" t="str">
            <v>W16X26</v>
          </cell>
          <cell r="C96">
            <v>398.78</v>
          </cell>
          <cell r="D96">
            <v>139.69999999999999</v>
          </cell>
          <cell r="E96">
            <v>6.35</v>
          </cell>
          <cell r="F96">
            <v>8.7629999999999981</v>
          </cell>
          <cell r="G96">
            <v>49.548287999999999</v>
          </cell>
          <cell r="H96">
            <v>38.727034120734906</v>
          </cell>
          <cell r="I96">
            <v>12528.565910559999</v>
          </cell>
          <cell r="J96">
            <v>399.1659371504</v>
          </cell>
        </row>
        <row r="97">
          <cell r="A97">
            <v>85</v>
          </cell>
          <cell r="B97" t="str">
            <v>W14X26</v>
          </cell>
          <cell r="C97">
            <v>353.06</v>
          </cell>
          <cell r="D97">
            <v>127.762</v>
          </cell>
          <cell r="E97">
            <v>6.4769999999999994</v>
          </cell>
          <cell r="F97">
            <v>10.667999999999999</v>
          </cell>
          <cell r="G97">
            <v>49.612804000000004</v>
          </cell>
          <cell r="H97">
            <v>38.727034120734906</v>
          </cell>
          <cell r="I97">
            <v>10197.669927199999</v>
          </cell>
          <cell r="J97">
            <v>370.86220020959996</v>
          </cell>
        </row>
        <row r="98">
          <cell r="A98">
            <v>86</v>
          </cell>
          <cell r="B98" t="str">
            <v>W8X28</v>
          </cell>
          <cell r="C98">
            <v>204.72399999999999</v>
          </cell>
          <cell r="D98">
            <v>166.11599999999999</v>
          </cell>
          <cell r="E98">
            <v>7.238999999999999</v>
          </cell>
          <cell r="F98">
            <v>11.811</v>
          </cell>
          <cell r="G98">
            <v>53.225700000000003</v>
          </cell>
          <cell r="H98">
            <v>41.70603674540682</v>
          </cell>
          <cell r="I98">
            <v>4079.0679708799998</v>
          </cell>
          <cell r="J98">
            <v>903.22219355199991</v>
          </cell>
        </row>
        <row r="99">
          <cell r="A99">
            <v>87</v>
          </cell>
          <cell r="B99" t="str">
            <v>W12X30</v>
          </cell>
          <cell r="C99">
            <v>312.42</v>
          </cell>
          <cell r="D99">
            <v>165.60799999999998</v>
          </cell>
          <cell r="E99">
            <v>6.6040000000000001</v>
          </cell>
          <cell r="F99">
            <v>11.176</v>
          </cell>
          <cell r="G99">
            <v>56.709563999999993</v>
          </cell>
          <cell r="H99">
            <v>44.685039370078741</v>
          </cell>
          <cell r="I99">
            <v>9906.3079292799994</v>
          </cell>
          <cell r="J99">
            <v>844.94979396799999</v>
          </cell>
        </row>
        <row r="100">
          <cell r="A100">
            <v>88</v>
          </cell>
          <cell r="B100" t="str">
            <v>W10X30</v>
          </cell>
          <cell r="C100">
            <v>266.7</v>
          </cell>
          <cell r="D100">
            <v>147.57399999999998</v>
          </cell>
          <cell r="E100">
            <v>7.62</v>
          </cell>
          <cell r="F100">
            <v>12.953999999999999</v>
          </cell>
          <cell r="G100">
            <v>57.032144000000002</v>
          </cell>
          <cell r="H100">
            <v>44.685039370078741</v>
          </cell>
          <cell r="I100">
            <v>7075.9342351999994</v>
          </cell>
          <cell r="J100">
            <v>695.10648075199992</v>
          </cell>
        </row>
        <row r="101">
          <cell r="A101">
            <v>89</v>
          </cell>
          <cell r="B101" t="str">
            <v>W14X30</v>
          </cell>
          <cell r="C101">
            <v>350.52</v>
          </cell>
          <cell r="D101">
            <v>170.94200000000001</v>
          </cell>
          <cell r="E101">
            <v>6.8579999999999997</v>
          </cell>
          <cell r="F101">
            <v>9.7789999999999999</v>
          </cell>
          <cell r="G101">
            <v>57.09666</v>
          </cell>
          <cell r="H101">
            <v>44.685039370078741</v>
          </cell>
          <cell r="I101">
            <v>12112.33448496</v>
          </cell>
          <cell r="J101">
            <v>815.81359417600004</v>
          </cell>
        </row>
        <row r="102">
          <cell r="A102">
            <v>90</v>
          </cell>
          <cell r="B102" t="str">
            <v>W16X31</v>
          </cell>
          <cell r="C102">
            <v>403.86</v>
          </cell>
          <cell r="D102">
            <v>140.46199999999999</v>
          </cell>
          <cell r="E102">
            <v>6.9850000000000003</v>
          </cell>
          <cell r="F102">
            <v>11.176</v>
          </cell>
          <cell r="G102">
            <v>58.838591999999998</v>
          </cell>
          <cell r="H102">
            <v>46.174540682414694</v>
          </cell>
          <cell r="I102">
            <v>15608.678459999999</v>
          </cell>
          <cell r="J102">
            <v>516.12696774400001</v>
          </cell>
        </row>
        <row r="103">
          <cell r="A103">
            <v>91</v>
          </cell>
          <cell r="B103" t="str">
            <v>W8X31</v>
          </cell>
          <cell r="C103">
            <v>203.2</v>
          </cell>
          <cell r="D103">
            <v>203.2</v>
          </cell>
          <cell r="E103">
            <v>7.238999999999999</v>
          </cell>
          <cell r="F103">
            <v>11.048999999999999</v>
          </cell>
          <cell r="G103">
            <v>58.903108000000003</v>
          </cell>
          <cell r="H103">
            <v>46.174540682414694</v>
          </cell>
          <cell r="I103">
            <v>4578.5456815999996</v>
          </cell>
          <cell r="J103">
            <v>1544.2185889760001</v>
          </cell>
        </row>
        <row r="104">
          <cell r="A104">
            <v>92</v>
          </cell>
          <cell r="B104" t="str">
            <v>W10X33</v>
          </cell>
          <cell r="C104">
            <v>247.142</v>
          </cell>
          <cell r="D104">
            <v>202.184</v>
          </cell>
          <cell r="E104">
            <v>7.3659999999999988</v>
          </cell>
          <cell r="F104">
            <v>11.048999999999999</v>
          </cell>
          <cell r="G104">
            <v>62.645036000000005</v>
          </cell>
          <cell r="H104">
            <v>49.153543307086615</v>
          </cell>
          <cell r="I104">
            <v>7075.9342351999994</v>
          </cell>
          <cell r="J104">
            <v>1523.4070176959999</v>
          </cell>
        </row>
        <row r="105">
          <cell r="A105">
            <v>93</v>
          </cell>
          <cell r="B105" t="str">
            <v>W14X34</v>
          </cell>
          <cell r="C105">
            <v>355.6</v>
          </cell>
          <cell r="D105">
            <v>171.45</v>
          </cell>
          <cell r="E105">
            <v>7.238999999999999</v>
          </cell>
          <cell r="F105">
            <v>11.557</v>
          </cell>
          <cell r="G105">
            <v>64.516000000000005</v>
          </cell>
          <cell r="H105">
            <v>50.643044619422568</v>
          </cell>
          <cell r="I105">
            <v>14151.868470399999</v>
          </cell>
          <cell r="J105">
            <v>969.81922164799994</v>
          </cell>
        </row>
        <row r="106">
          <cell r="A106">
            <v>94</v>
          </cell>
          <cell r="B106" t="str">
            <v>W8X35</v>
          </cell>
          <cell r="C106">
            <v>206.24799999999996</v>
          </cell>
          <cell r="D106">
            <v>203.70799999999997</v>
          </cell>
          <cell r="E106">
            <v>7.8739999999999997</v>
          </cell>
          <cell r="F106">
            <v>12.572999999999999</v>
          </cell>
          <cell r="G106">
            <v>66.451480000000004</v>
          </cell>
          <cell r="H106">
            <v>52.132545931758528</v>
          </cell>
          <cell r="I106">
            <v>5286.1391051199998</v>
          </cell>
          <cell r="J106">
            <v>1773.145873056</v>
          </cell>
        </row>
        <row r="107">
          <cell r="A107">
            <v>95</v>
          </cell>
          <cell r="B107" t="str">
            <v>W18X35</v>
          </cell>
          <cell r="C107">
            <v>449.58</v>
          </cell>
          <cell r="D107">
            <v>152.4</v>
          </cell>
          <cell r="E107">
            <v>7.62</v>
          </cell>
          <cell r="F107">
            <v>10.795</v>
          </cell>
          <cell r="G107">
            <v>66.451480000000004</v>
          </cell>
          <cell r="H107">
            <v>52.132545931758528</v>
          </cell>
          <cell r="I107">
            <v>21227.802705599999</v>
          </cell>
          <cell r="J107">
            <v>636.83408116800001</v>
          </cell>
        </row>
        <row r="108">
          <cell r="A108">
            <v>96</v>
          </cell>
          <cell r="B108" t="str">
            <v>W12X35</v>
          </cell>
          <cell r="C108">
            <v>317.5</v>
          </cell>
          <cell r="D108">
            <v>166.62399999999997</v>
          </cell>
          <cell r="E108">
            <v>7.62</v>
          </cell>
          <cell r="F108">
            <v>13.208</v>
          </cell>
          <cell r="G108">
            <v>66.451480000000004</v>
          </cell>
          <cell r="H108">
            <v>52.132545931758528</v>
          </cell>
          <cell r="I108">
            <v>11862.595629599999</v>
          </cell>
          <cell r="J108">
            <v>1019.76699272</v>
          </cell>
        </row>
        <row r="109">
          <cell r="A109">
            <v>97</v>
          </cell>
          <cell r="B109" t="str">
            <v>W16X36</v>
          </cell>
          <cell r="C109">
            <v>403.86</v>
          </cell>
          <cell r="D109">
            <v>177.54599999999999</v>
          </cell>
          <cell r="E109">
            <v>7.4929999999999994</v>
          </cell>
          <cell r="F109">
            <v>10.921999999999999</v>
          </cell>
          <cell r="G109">
            <v>68.386960000000002</v>
          </cell>
          <cell r="H109">
            <v>53.622047244094489</v>
          </cell>
          <cell r="I109">
            <v>18647.167866879998</v>
          </cell>
          <cell r="J109">
            <v>1019.76699272</v>
          </cell>
        </row>
        <row r="110">
          <cell r="A110">
            <v>98</v>
          </cell>
          <cell r="B110" t="str">
            <v>W14X38</v>
          </cell>
          <cell r="C110">
            <v>358.14</v>
          </cell>
          <cell r="D110">
            <v>171.95799999999997</v>
          </cell>
          <cell r="E110">
            <v>7.8739999999999997</v>
          </cell>
          <cell r="F110">
            <v>13.081</v>
          </cell>
          <cell r="G110">
            <v>72.257919999999999</v>
          </cell>
          <cell r="H110">
            <v>56.601049868766395</v>
          </cell>
          <cell r="I110">
            <v>16024.9098856</v>
          </cell>
          <cell r="J110">
            <v>1111.3379063519999</v>
          </cell>
        </row>
        <row r="111">
          <cell r="A111">
            <v>99</v>
          </cell>
          <cell r="B111" t="str">
            <v>W10X39</v>
          </cell>
          <cell r="C111">
            <v>251.96799999999999</v>
          </cell>
          <cell r="D111">
            <v>202.946</v>
          </cell>
          <cell r="E111">
            <v>8.0009999999999994</v>
          </cell>
          <cell r="F111">
            <v>13.462</v>
          </cell>
          <cell r="G111">
            <v>74.193399999999997</v>
          </cell>
          <cell r="H111">
            <v>58.090551181102356</v>
          </cell>
          <cell r="I111">
            <v>8699.2367950400003</v>
          </cell>
          <cell r="J111">
            <v>1873.0414151999998</v>
          </cell>
        </row>
        <row r="112">
          <cell r="A112">
            <v>100</v>
          </cell>
          <cell r="B112" t="str">
            <v>W8X40</v>
          </cell>
          <cell r="C112">
            <v>209.55</v>
          </cell>
          <cell r="D112">
            <v>204.97800000000001</v>
          </cell>
          <cell r="E112">
            <v>9.1439999999999984</v>
          </cell>
          <cell r="F112">
            <v>14.224</v>
          </cell>
          <cell r="G112">
            <v>75.483719999999991</v>
          </cell>
          <cell r="H112">
            <v>59.580052493438316</v>
          </cell>
          <cell r="I112">
            <v>6076.9788137599999</v>
          </cell>
          <cell r="J112">
            <v>2043.6962996959999</v>
          </cell>
        </row>
        <row r="113">
          <cell r="A113">
            <v>101</v>
          </cell>
          <cell r="B113" t="str">
            <v>W12X40</v>
          </cell>
          <cell r="C113">
            <v>302.26</v>
          </cell>
          <cell r="D113">
            <v>203.45399999999998</v>
          </cell>
          <cell r="E113">
            <v>7.4929999999999994</v>
          </cell>
          <cell r="F113">
            <v>13.081</v>
          </cell>
          <cell r="G113">
            <v>76.128880000000009</v>
          </cell>
          <cell r="H113">
            <v>59.580052493438316</v>
          </cell>
          <cell r="I113">
            <v>12903.1741936</v>
          </cell>
          <cell r="J113">
            <v>1835.5805868959999</v>
          </cell>
        </row>
        <row r="114">
          <cell r="A114">
            <v>102</v>
          </cell>
          <cell r="B114" t="str">
            <v>W18X40</v>
          </cell>
          <cell r="C114">
            <v>454.66</v>
          </cell>
          <cell r="D114">
            <v>152.90799999999999</v>
          </cell>
          <cell r="E114">
            <v>8.0009999999999994</v>
          </cell>
          <cell r="F114">
            <v>13.335000000000001</v>
          </cell>
          <cell r="G114">
            <v>76.128880000000009</v>
          </cell>
          <cell r="H114">
            <v>59.580052493438316</v>
          </cell>
          <cell r="I114">
            <v>25473.36324672</v>
          </cell>
          <cell r="J114">
            <v>795.00202289599997</v>
          </cell>
        </row>
        <row r="115">
          <cell r="A115">
            <v>103</v>
          </cell>
          <cell r="B115" t="str">
            <v>W16X40</v>
          </cell>
          <cell r="C115">
            <v>406.4</v>
          </cell>
          <cell r="D115">
            <v>177.8</v>
          </cell>
          <cell r="E115">
            <v>7.746999999999999</v>
          </cell>
          <cell r="F115">
            <v>12.827</v>
          </cell>
          <cell r="G115">
            <v>76.128880000000009</v>
          </cell>
          <cell r="H115">
            <v>59.580052493438316</v>
          </cell>
          <cell r="I115">
            <v>21560.787846079998</v>
          </cell>
          <cell r="J115">
            <v>1202.9088199839998</v>
          </cell>
        </row>
        <row r="116">
          <cell r="A116">
            <v>104</v>
          </cell>
          <cell r="B116" t="str">
            <v>W14X43</v>
          </cell>
          <cell r="C116">
            <v>347.98</v>
          </cell>
          <cell r="D116">
            <v>203.2</v>
          </cell>
          <cell r="E116">
            <v>7.746999999999999</v>
          </cell>
          <cell r="F116">
            <v>13.462</v>
          </cell>
          <cell r="G116">
            <v>81.29016</v>
          </cell>
          <cell r="H116">
            <v>64.048556430446197</v>
          </cell>
          <cell r="I116">
            <v>17814.70501568</v>
          </cell>
          <cell r="J116">
            <v>1881.366043712</v>
          </cell>
        </row>
        <row r="117">
          <cell r="A117">
            <v>105</v>
          </cell>
          <cell r="B117" t="str">
            <v>W21X44</v>
          </cell>
          <cell r="C117">
            <v>525.78</v>
          </cell>
          <cell r="D117">
            <v>165.1</v>
          </cell>
          <cell r="E117">
            <v>8.89</v>
          </cell>
          <cell r="F117">
            <v>11.43</v>
          </cell>
          <cell r="G117">
            <v>83.870800000000003</v>
          </cell>
          <cell r="H117">
            <v>65.538057742782144</v>
          </cell>
          <cell r="I117">
            <v>35088.309178079995</v>
          </cell>
          <cell r="J117">
            <v>861.59905099199989</v>
          </cell>
        </row>
        <row r="118">
          <cell r="A118">
            <v>106</v>
          </cell>
          <cell r="B118" t="str">
            <v>W12X45</v>
          </cell>
          <cell r="C118">
            <v>307.33999999999997</v>
          </cell>
          <cell r="D118">
            <v>204.47</v>
          </cell>
          <cell r="E118">
            <v>8.5090000000000003</v>
          </cell>
          <cell r="F118">
            <v>14.605</v>
          </cell>
          <cell r="G118">
            <v>85.161119999999997</v>
          </cell>
          <cell r="H118">
            <v>67.027559055118104</v>
          </cell>
          <cell r="I118">
            <v>14568.099896</v>
          </cell>
          <cell r="J118">
            <v>2081.1571279999998</v>
          </cell>
        </row>
        <row r="119">
          <cell r="A119">
            <v>107</v>
          </cell>
          <cell r="B119" t="str">
            <v>W16X45</v>
          </cell>
          <cell r="C119">
            <v>408.94</v>
          </cell>
          <cell r="D119">
            <v>178.816</v>
          </cell>
          <cell r="E119">
            <v>8.7629999999999981</v>
          </cell>
          <cell r="F119">
            <v>14.350999999999997</v>
          </cell>
          <cell r="G119">
            <v>85.806280000000001</v>
          </cell>
          <cell r="H119">
            <v>67.027559055118104</v>
          </cell>
          <cell r="I119">
            <v>24391.161540159999</v>
          </cell>
          <cell r="J119">
            <v>1365.2390759679997</v>
          </cell>
        </row>
        <row r="120">
          <cell r="A120">
            <v>108</v>
          </cell>
          <cell r="B120" t="str">
            <v>W10X45</v>
          </cell>
          <cell r="C120">
            <v>256.54000000000002</v>
          </cell>
          <cell r="D120">
            <v>203.70799999999997</v>
          </cell>
          <cell r="E120">
            <v>8.89</v>
          </cell>
          <cell r="F120">
            <v>15.747999999999999</v>
          </cell>
          <cell r="G120">
            <v>85.806280000000001</v>
          </cell>
          <cell r="H120">
            <v>67.027559055118104</v>
          </cell>
          <cell r="I120">
            <v>10322.53935488</v>
          </cell>
          <cell r="J120">
            <v>2222.6758127039998</v>
          </cell>
        </row>
        <row r="121">
          <cell r="A121">
            <v>109</v>
          </cell>
          <cell r="B121" t="str">
            <v>W18X46</v>
          </cell>
          <cell r="C121">
            <v>459.74</v>
          </cell>
          <cell r="D121">
            <v>153.92399999999998</v>
          </cell>
          <cell r="E121">
            <v>9.1439999999999984</v>
          </cell>
          <cell r="F121">
            <v>15.366999999999999</v>
          </cell>
          <cell r="G121">
            <v>87.096599999999995</v>
          </cell>
          <cell r="H121">
            <v>68.517060367454064</v>
          </cell>
          <cell r="I121">
            <v>29635.677502719998</v>
          </cell>
          <cell r="J121">
            <v>936.52070759999992</v>
          </cell>
        </row>
        <row r="122">
          <cell r="A122">
            <v>110</v>
          </cell>
          <cell r="B122" t="str">
            <v>W8X48</v>
          </cell>
          <cell r="C122">
            <v>215.9</v>
          </cell>
          <cell r="D122">
            <v>205.99399999999997</v>
          </cell>
          <cell r="E122">
            <v>10.16</v>
          </cell>
          <cell r="F122">
            <v>17.399000000000001</v>
          </cell>
          <cell r="G122">
            <v>90.967559999999992</v>
          </cell>
          <cell r="H122">
            <v>71.496062992125985</v>
          </cell>
          <cell r="I122">
            <v>7658.6582310399999</v>
          </cell>
          <cell r="J122">
            <v>2534.849381904</v>
          </cell>
        </row>
        <row r="123">
          <cell r="A123">
            <v>111</v>
          </cell>
          <cell r="B123" t="str">
            <v>W14X48</v>
          </cell>
          <cell r="C123">
            <v>350.52</v>
          </cell>
          <cell r="D123">
            <v>203.96199999999996</v>
          </cell>
          <cell r="E123">
            <v>8.636000000000001</v>
          </cell>
          <cell r="F123">
            <v>15.112999999999998</v>
          </cell>
          <cell r="G123">
            <v>90.967559999999992</v>
          </cell>
          <cell r="H123">
            <v>71.496062992125985</v>
          </cell>
          <cell r="I123">
            <v>20187.2241416</v>
          </cell>
          <cell r="J123">
            <v>2139.429527584</v>
          </cell>
        </row>
        <row r="124">
          <cell r="A124">
            <v>112</v>
          </cell>
          <cell r="B124" t="str">
            <v>W10X49</v>
          </cell>
          <cell r="C124">
            <v>253.49199999999999</v>
          </cell>
          <cell r="D124">
            <v>254</v>
          </cell>
          <cell r="E124">
            <v>8.636000000000001</v>
          </cell>
          <cell r="F124">
            <v>14.224</v>
          </cell>
          <cell r="G124">
            <v>92.903040000000004</v>
          </cell>
          <cell r="H124">
            <v>72.985564304461946</v>
          </cell>
          <cell r="I124">
            <v>11321.49477632</v>
          </cell>
          <cell r="J124">
            <v>3887.6015151040001</v>
          </cell>
        </row>
        <row r="125">
          <cell r="A125">
            <v>113</v>
          </cell>
          <cell r="B125" t="str">
            <v>W18X50</v>
          </cell>
          <cell r="C125">
            <v>457.2</v>
          </cell>
          <cell r="D125">
            <v>190.5</v>
          </cell>
          <cell r="E125">
            <v>9.0169999999999995</v>
          </cell>
          <cell r="F125">
            <v>14.477999999999998</v>
          </cell>
          <cell r="G125">
            <v>94.838519999999988</v>
          </cell>
          <cell r="H125">
            <v>74.475065616797892</v>
          </cell>
          <cell r="I125">
            <v>33298.514047999997</v>
          </cell>
          <cell r="J125">
            <v>1669.088016656</v>
          </cell>
        </row>
        <row r="126">
          <cell r="A126">
            <v>114</v>
          </cell>
          <cell r="B126" t="str">
            <v>W21X50</v>
          </cell>
          <cell r="C126">
            <v>528.32000000000005</v>
          </cell>
          <cell r="D126">
            <v>165.86199999999999</v>
          </cell>
          <cell r="E126">
            <v>9.6519999999999992</v>
          </cell>
          <cell r="F126">
            <v>13.589</v>
          </cell>
          <cell r="G126">
            <v>94.838519999999988</v>
          </cell>
          <cell r="H126">
            <v>74.475065616797892</v>
          </cell>
          <cell r="I126">
            <v>40957.172279039994</v>
          </cell>
          <cell r="J126">
            <v>1036.416249744</v>
          </cell>
        </row>
        <row r="127">
          <cell r="A127">
            <v>115</v>
          </cell>
          <cell r="B127" t="str">
            <v>W16X50</v>
          </cell>
          <cell r="C127">
            <v>414.02</v>
          </cell>
          <cell r="D127">
            <v>179.578</v>
          </cell>
          <cell r="E127">
            <v>9.6519999999999992</v>
          </cell>
          <cell r="F127">
            <v>16.001999999999999</v>
          </cell>
          <cell r="G127">
            <v>94.838519999999988</v>
          </cell>
          <cell r="H127">
            <v>74.475065616797892</v>
          </cell>
          <cell r="I127">
            <v>27429.650947039998</v>
          </cell>
          <cell r="J127">
            <v>1548.380903232</v>
          </cell>
        </row>
        <row r="128">
          <cell r="A128">
            <v>116</v>
          </cell>
          <cell r="B128" t="str">
            <v>W12X50</v>
          </cell>
          <cell r="C128">
            <v>309.88</v>
          </cell>
          <cell r="D128">
            <v>205.232</v>
          </cell>
          <cell r="E128">
            <v>9.3979999999999997</v>
          </cell>
          <cell r="F128">
            <v>16.256</v>
          </cell>
          <cell r="G128">
            <v>94.838519999999988</v>
          </cell>
          <cell r="H128">
            <v>74.475065616797892</v>
          </cell>
          <cell r="I128">
            <v>16399.518168639999</v>
          </cell>
          <cell r="J128">
            <v>2343.3829261279998</v>
          </cell>
        </row>
        <row r="129">
          <cell r="A129">
            <v>117</v>
          </cell>
          <cell r="B129" t="str">
            <v>W12X53</v>
          </cell>
          <cell r="C129">
            <v>307.33999999999997</v>
          </cell>
          <cell r="D129">
            <v>254</v>
          </cell>
          <cell r="E129">
            <v>8.7629999999999981</v>
          </cell>
          <cell r="F129">
            <v>14.605</v>
          </cell>
          <cell r="G129">
            <v>100.64496</v>
          </cell>
          <cell r="H129">
            <v>78.943569553805773</v>
          </cell>
          <cell r="I129">
            <v>17689.835587999998</v>
          </cell>
          <cell r="J129">
            <v>3987.4970572479997</v>
          </cell>
        </row>
        <row r="130">
          <cell r="A130">
            <v>118</v>
          </cell>
          <cell r="B130" t="str">
            <v>W14X53</v>
          </cell>
          <cell r="C130">
            <v>353.06</v>
          </cell>
          <cell r="D130">
            <v>204.72399999999999</v>
          </cell>
          <cell r="E130">
            <v>9.3979999999999997</v>
          </cell>
          <cell r="F130">
            <v>16.763999999999999</v>
          </cell>
          <cell r="G130">
            <v>100.64496</v>
          </cell>
          <cell r="H130">
            <v>78.943569553805773</v>
          </cell>
          <cell r="I130">
            <v>22518.120124959998</v>
          </cell>
          <cell r="J130">
            <v>2401.6553257119999</v>
          </cell>
        </row>
        <row r="131">
          <cell r="A131">
            <v>119</v>
          </cell>
          <cell r="B131" t="str">
            <v>W10X54</v>
          </cell>
          <cell r="C131">
            <v>256.54000000000002</v>
          </cell>
          <cell r="D131">
            <v>254</v>
          </cell>
          <cell r="E131">
            <v>9.3979999999999997</v>
          </cell>
          <cell r="F131">
            <v>15.620999999999999</v>
          </cell>
          <cell r="G131">
            <v>101.93528000000001</v>
          </cell>
          <cell r="H131">
            <v>80.433070866141733</v>
          </cell>
          <cell r="I131">
            <v>12611.812195679999</v>
          </cell>
          <cell r="J131">
            <v>4287.1836836799994</v>
          </cell>
        </row>
        <row r="132">
          <cell r="A132">
            <v>120</v>
          </cell>
          <cell r="B132" t="str">
            <v>W18X55</v>
          </cell>
          <cell r="C132">
            <v>459.74</v>
          </cell>
          <cell r="D132">
            <v>191.262</v>
          </cell>
          <cell r="E132">
            <v>9.9060000000000006</v>
          </cell>
          <cell r="F132">
            <v>16.001999999999999</v>
          </cell>
          <cell r="G132">
            <v>104.51591999999999</v>
          </cell>
          <cell r="H132">
            <v>81.922572178477694</v>
          </cell>
          <cell r="I132">
            <v>37044.5968784</v>
          </cell>
          <cell r="J132">
            <v>1868.8791009439999</v>
          </cell>
        </row>
        <row r="133">
          <cell r="A133">
            <v>121</v>
          </cell>
          <cell r="B133" t="str">
            <v>W24X55</v>
          </cell>
          <cell r="C133">
            <v>599.44000000000005</v>
          </cell>
          <cell r="D133">
            <v>178.05399999999997</v>
          </cell>
          <cell r="E133">
            <v>10.032999999999999</v>
          </cell>
          <cell r="F133">
            <v>12.827</v>
          </cell>
          <cell r="G133">
            <v>104.51591999999999</v>
          </cell>
          <cell r="H133">
            <v>81.922572178477694</v>
          </cell>
          <cell r="I133">
            <v>56191.242456</v>
          </cell>
          <cell r="J133">
            <v>1211.2334484959999</v>
          </cell>
        </row>
        <row r="134">
          <cell r="A134">
            <v>122</v>
          </cell>
          <cell r="B134" t="str">
            <v>W21X57</v>
          </cell>
          <cell r="C134">
            <v>535.94000000000005</v>
          </cell>
          <cell r="D134">
            <v>166.62399999999997</v>
          </cell>
          <cell r="E134">
            <v>10.287000000000001</v>
          </cell>
          <cell r="F134">
            <v>16.510000000000002</v>
          </cell>
          <cell r="G134">
            <v>107.74172</v>
          </cell>
          <cell r="H134">
            <v>84.9015748031496</v>
          </cell>
          <cell r="I134">
            <v>48699.076795199995</v>
          </cell>
          <cell r="J134">
            <v>1273.668162336</v>
          </cell>
        </row>
        <row r="135">
          <cell r="A135">
            <v>123</v>
          </cell>
          <cell r="B135" t="str">
            <v>W16X57</v>
          </cell>
          <cell r="C135">
            <v>416.56</v>
          </cell>
          <cell r="D135">
            <v>180.84799999999998</v>
          </cell>
          <cell r="E135">
            <v>10.921999999999999</v>
          </cell>
          <cell r="F135">
            <v>18.160999999999998</v>
          </cell>
          <cell r="G135">
            <v>108.38688</v>
          </cell>
          <cell r="H135">
            <v>84.9015748031496</v>
          </cell>
          <cell r="I135">
            <v>31550.342060479998</v>
          </cell>
          <cell r="J135">
            <v>1793.957444336</v>
          </cell>
        </row>
        <row r="136">
          <cell r="A136">
            <v>124</v>
          </cell>
          <cell r="B136" t="str">
            <v>W12X58</v>
          </cell>
          <cell r="C136">
            <v>309.88</v>
          </cell>
          <cell r="D136">
            <v>254</v>
          </cell>
          <cell r="E136">
            <v>9.1439999999999984</v>
          </cell>
          <cell r="F136">
            <v>16.256</v>
          </cell>
          <cell r="G136">
            <v>109.6772</v>
          </cell>
          <cell r="H136">
            <v>86.391076115485561</v>
          </cell>
          <cell r="I136">
            <v>19770.992716000001</v>
          </cell>
          <cell r="J136">
            <v>4453.6762539199999</v>
          </cell>
        </row>
        <row r="137">
          <cell r="A137">
            <v>125</v>
          </cell>
          <cell r="B137" t="str">
            <v>W8X58</v>
          </cell>
          <cell r="C137">
            <v>222.25</v>
          </cell>
          <cell r="D137">
            <v>208.78800000000001</v>
          </cell>
          <cell r="E137">
            <v>12.953999999999999</v>
          </cell>
          <cell r="F137">
            <v>20.574000000000002</v>
          </cell>
          <cell r="G137">
            <v>110.32236</v>
          </cell>
          <cell r="H137">
            <v>86.391076115485561</v>
          </cell>
          <cell r="I137">
            <v>9490.0765036800003</v>
          </cell>
          <cell r="J137">
            <v>3125.8980062559995</v>
          </cell>
        </row>
        <row r="138">
          <cell r="A138">
            <v>126</v>
          </cell>
          <cell r="B138" t="str">
            <v>W10X60</v>
          </cell>
          <cell r="C138">
            <v>259.08</v>
          </cell>
          <cell r="D138">
            <v>256.54000000000002</v>
          </cell>
          <cell r="E138">
            <v>10.667999999999999</v>
          </cell>
          <cell r="F138">
            <v>17.272000000000002</v>
          </cell>
          <cell r="G138">
            <v>113.54816000000001</v>
          </cell>
          <cell r="H138">
            <v>89.370078740157481</v>
          </cell>
          <cell r="I138">
            <v>14193.491612959999</v>
          </cell>
          <cell r="J138">
            <v>4828.28453696</v>
          </cell>
        </row>
        <row r="139">
          <cell r="A139">
            <v>127</v>
          </cell>
          <cell r="B139" t="str">
            <v>W18X60</v>
          </cell>
          <cell r="C139">
            <v>462.28</v>
          </cell>
          <cell r="D139">
            <v>192.02399999999997</v>
          </cell>
          <cell r="E139">
            <v>10.540999999999999</v>
          </cell>
          <cell r="F139">
            <v>17.652999999999999</v>
          </cell>
          <cell r="G139">
            <v>113.54816000000001</v>
          </cell>
          <cell r="H139">
            <v>89.370078740157481</v>
          </cell>
          <cell r="I139">
            <v>40957.172279039994</v>
          </cell>
          <cell r="J139">
            <v>2085.319442256</v>
          </cell>
        </row>
        <row r="140">
          <cell r="A140">
            <v>128</v>
          </cell>
          <cell r="B140" t="str">
            <v>W14X61</v>
          </cell>
          <cell r="C140">
            <v>353.06</v>
          </cell>
          <cell r="D140">
            <v>254</v>
          </cell>
          <cell r="E140">
            <v>9.5250000000000004</v>
          </cell>
          <cell r="F140">
            <v>16.382999999999999</v>
          </cell>
          <cell r="G140">
            <v>115.48363999999999</v>
          </cell>
          <cell r="H140">
            <v>90.859580052493442</v>
          </cell>
          <cell r="I140">
            <v>26638.811238399998</v>
          </cell>
          <cell r="J140">
            <v>4453.6762539199999</v>
          </cell>
        </row>
        <row r="141">
          <cell r="A141">
            <v>129</v>
          </cell>
          <cell r="B141" t="str">
            <v>W24X62</v>
          </cell>
          <cell r="C141">
            <v>601.98</v>
          </cell>
          <cell r="D141">
            <v>178.816</v>
          </cell>
          <cell r="E141">
            <v>10.921999999999999</v>
          </cell>
          <cell r="F141">
            <v>14.985999999999999</v>
          </cell>
          <cell r="G141">
            <v>117.41911999999999</v>
          </cell>
          <cell r="H141">
            <v>92.349081364829388</v>
          </cell>
          <cell r="I141">
            <v>64515.870967999996</v>
          </cell>
          <cell r="J141">
            <v>1435.9984183199999</v>
          </cell>
        </row>
        <row r="142">
          <cell r="A142">
            <v>130</v>
          </cell>
          <cell r="B142" t="str">
            <v>W21X62</v>
          </cell>
          <cell r="C142">
            <v>533.4</v>
          </cell>
          <cell r="D142">
            <v>209.29599999999999</v>
          </cell>
          <cell r="E142">
            <v>10.16</v>
          </cell>
          <cell r="F142">
            <v>15.620999999999999</v>
          </cell>
          <cell r="G142">
            <v>118.06428000000001</v>
          </cell>
          <cell r="H142">
            <v>92.349081364829388</v>
          </cell>
          <cell r="I142">
            <v>55358.779604799995</v>
          </cell>
          <cell r="J142">
            <v>2393.3306972</v>
          </cell>
        </row>
        <row r="143">
          <cell r="A143">
            <v>131</v>
          </cell>
          <cell r="B143" t="str">
            <v>W18X65</v>
          </cell>
          <cell r="C143">
            <v>467.36</v>
          </cell>
          <cell r="D143">
            <v>192.78599999999997</v>
          </cell>
          <cell r="E143">
            <v>11.43</v>
          </cell>
          <cell r="F143">
            <v>19.05</v>
          </cell>
          <cell r="G143">
            <v>123.22556000000002</v>
          </cell>
          <cell r="H143">
            <v>96.817585301837269</v>
          </cell>
          <cell r="I143">
            <v>44536.762539199997</v>
          </cell>
          <cell r="J143">
            <v>2280.9482122879999</v>
          </cell>
        </row>
        <row r="144">
          <cell r="A144">
            <v>132</v>
          </cell>
          <cell r="B144" t="str">
            <v>W12X65</v>
          </cell>
          <cell r="C144">
            <v>307.33999999999997</v>
          </cell>
          <cell r="D144">
            <v>304.8</v>
          </cell>
          <cell r="E144">
            <v>9.9060000000000006</v>
          </cell>
          <cell r="F144">
            <v>15.366999999999999</v>
          </cell>
          <cell r="G144">
            <v>123.22556000000002</v>
          </cell>
          <cell r="H144">
            <v>96.817585301837269</v>
          </cell>
          <cell r="I144">
            <v>22185.134984479999</v>
          </cell>
          <cell r="J144">
            <v>7242.42680544</v>
          </cell>
        </row>
        <row r="145">
          <cell r="A145">
            <v>133</v>
          </cell>
          <cell r="B145" t="str">
            <v>W8X67</v>
          </cell>
          <cell r="C145">
            <v>228.6</v>
          </cell>
          <cell r="D145">
            <v>210.31199999999998</v>
          </cell>
          <cell r="E145">
            <v>14.477999999999998</v>
          </cell>
          <cell r="F145">
            <v>23.748999999999999</v>
          </cell>
          <cell r="G145">
            <v>127.09652</v>
          </cell>
          <cell r="H145">
            <v>99.796587926509176</v>
          </cell>
          <cell r="I145">
            <v>11321.49477632</v>
          </cell>
          <cell r="J145">
            <v>3687.8104308159996</v>
          </cell>
        </row>
        <row r="146">
          <cell r="A146">
            <v>134</v>
          </cell>
          <cell r="B146" t="str">
            <v>W16X67</v>
          </cell>
          <cell r="C146">
            <v>414.02</v>
          </cell>
          <cell r="D146">
            <v>259.08</v>
          </cell>
          <cell r="E146">
            <v>10.032999999999999</v>
          </cell>
          <cell r="F146">
            <v>16.890999999999998</v>
          </cell>
          <cell r="G146">
            <v>127.09652</v>
          </cell>
          <cell r="H146">
            <v>99.796587926509176</v>
          </cell>
          <cell r="I146">
            <v>39708.478002240001</v>
          </cell>
          <cell r="J146">
            <v>4953.1539646399997</v>
          </cell>
        </row>
        <row r="147">
          <cell r="A147">
            <v>135</v>
          </cell>
          <cell r="B147" t="str">
            <v>W10X68</v>
          </cell>
          <cell r="C147">
            <v>264.16000000000003</v>
          </cell>
          <cell r="D147">
            <v>256.54000000000002</v>
          </cell>
          <cell r="E147">
            <v>11.937999999999999</v>
          </cell>
          <cell r="F147">
            <v>19.558</v>
          </cell>
          <cell r="G147">
            <v>129.03200000000001</v>
          </cell>
          <cell r="H147">
            <v>101.28608923884514</v>
          </cell>
          <cell r="I147">
            <v>16399.518168639999</v>
          </cell>
          <cell r="J147">
            <v>5577.5011030400001</v>
          </cell>
        </row>
        <row r="148">
          <cell r="A148">
            <v>136</v>
          </cell>
          <cell r="B148" t="str">
            <v>W21X68</v>
          </cell>
          <cell r="C148">
            <v>535.94000000000005</v>
          </cell>
          <cell r="D148">
            <v>210.05799999999996</v>
          </cell>
          <cell r="E148">
            <v>10.921999999999999</v>
          </cell>
          <cell r="F148">
            <v>17.399000000000001</v>
          </cell>
          <cell r="G148">
            <v>129.03200000000001</v>
          </cell>
          <cell r="H148">
            <v>101.28608923884514</v>
          </cell>
          <cell r="I148">
            <v>61602.250988799999</v>
          </cell>
          <cell r="J148">
            <v>2693.0173236320002</v>
          </cell>
        </row>
        <row r="149">
          <cell r="A149">
            <v>137</v>
          </cell>
          <cell r="B149" t="str">
            <v>W14X68</v>
          </cell>
          <cell r="C149">
            <v>355.6</v>
          </cell>
          <cell r="D149">
            <v>254</v>
          </cell>
          <cell r="E149">
            <v>10.540999999999999</v>
          </cell>
          <cell r="F149">
            <v>18.287999999999997</v>
          </cell>
          <cell r="G149">
            <v>129.03200000000001</v>
          </cell>
          <cell r="H149">
            <v>101.28608923884514</v>
          </cell>
          <cell r="I149">
            <v>30093.532070879999</v>
          </cell>
          <cell r="J149">
            <v>5036.4002497599995</v>
          </cell>
        </row>
        <row r="150">
          <cell r="A150">
            <v>138</v>
          </cell>
          <cell r="B150" t="str">
            <v>W24X68</v>
          </cell>
          <cell r="C150">
            <v>601.98</v>
          </cell>
          <cell r="D150">
            <v>227.83799999999999</v>
          </cell>
          <cell r="E150">
            <v>10.540999999999999</v>
          </cell>
          <cell r="F150">
            <v>14.858999999999998</v>
          </cell>
          <cell r="G150">
            <v>129.67716000000001</v>
          </cell>
          <cell r="H150">
            <v>101.28608923884514</v>
          </cell>
          <cell r="I150">
            <v>76170.350884799991</v>
          </cell>
          <cell r="J150">
            <v>2930.269236224</v>
          </cell>
        </row>
        <row r="151">
          <cell r="A151">
            <v>139</v>
          </cell>
          <cell r="B151" t="str">
            <v>W18X71</v>
          </cell>
          <cell r="C151">
            <v>469.9</v>
          </cell>
          <cell r="D151">
            <v>194.05599999999998</v>
          </cell>
          <cell r="E151">
            <v>12.572999999999999</v>
          </cell>
          <cell r="F151">
            <v>20.574000000000002</v>
          </cell>
          <cell r="G151">
            <v>134.19328000000002</v>
          </cell>
          <cell r="H151">
            <v>105.75459317585302</v>
          </cell>
          <cell r="I151">
            <v>48699.076795199995</v>
          </cell>
          <cell r="J151">
            <v>2509.8754963679999</v>
          </cell>
        </row>
        <row r="152">
          <cell r="A152">
            <v>140</v>
          </cell>
          <cell r="B152" t="str">
            <v>W12X72</v>
          </cell>
          <cell r="C152">
            <v>312.42</v>
          </cell>
          <cell r="D152">
            <v>304.8</v>
          </cell>
          <cell r="E152">
            <v>10.921999999999999</v>
          </cell>
          <cell r="F152">
            <v>17.018000000000001</v>
          </cell>
          <cell r="G152">
            <v>136.12876</v>
          </cell>
          <cell r="H152">
            <v>107.24409448818898</v>
          </cell>
          <cell r="I152">
            <v>24849.01610832</v>
          </cell>
          <cell r="J152">
            <v>8116.5127991999998</v>
          </cell>
        </row>
        <row r="153">
          <cell r="A153">
            <v>141</v>
          </cell>
          <cell r="B153" t="str">
            <v>W21X73</v>
          </cell>
          <cell r="C153">
            <v>538.48</v>
          </cell>
          <cell r="D153">
            <v>210.82</v>
          </cell>
          <cell r="E153">
            <v>11.557</v>
          </cell>
          <cell r="F153">
            <v>18.795999999999999</v>
          </cell>
          <cell r="G153">
            <v>138.70939999999999</v>
          </cell>
          <cell r="H153">
            <v>108.73359580052494</v>
          </cell>
          <cell r="I153">
            <v>66597.028095999995</v>
          </cell>
          <cell r="J153">
            <v>2938.5938647359994</v>
          </cell>
        </row>
        <row r="154">
          <cell r="A154">
            <v>142</v>
          </cell>
          <cell r="B154" t="str">
            <v>W14X74</v>
          </cell>
          <cell r="C154">
            <v>360.68</v>
          </cell>
          <cell r="D154">
            <v>256.54000000000002</v>
          </cell>
          <cell r="E154">
            <v>11.43</v>
          </cell>
          <cell r="F154">
            <v>19.939</v>
          </cell>
          <cell r="G154">
            <v>140.64488</v>
          </cell>
          <cell r="H154">
            <v>110.2230971128609</v>
          </cell>
          <cell r="I154">
            <v>33132.021477759998</v>
          </cell>
          <cell r="J154">
            <v>5577.5011030400001</v>
          </cell>
        </row>
        <row r="155">
          <cell r="A155">
            <v>143</v>
          </cell>
          <cell r="B155" t="str">
            <v>W18X76</v>
          </cell>
          <cell r="C155">
            <v>462.28</v>
          </cell>
          <cell r="D155">
            <v>279.39999999999998</v>
          </cell>
          <cell r="E155">
            <v>10.795</v>
          </cell>
          <cell r="F155">
            <v>17.272000000000002</v>
          </cell>
          <cell r="G155">
            <v>143.87067999999999</v>
          </cell>
          <cell r="H155">
            <v>113.20209973753279</v>
          </cell>
          <cell r="I155">
            <v>55358.779604799995</v>
          </cell>
          <cell r="J155">
            <v>6326.7176691199993</v>
          </cell>
        </row>
        <row r="156">
          <cell r="A156">
            <v>144</v>
          </cell>
          <cell r="B156" t="str">
            <v>W24X76</v>
          </cell>
          <cell r="C156">
            <v>607.05999999999995</v>
          </cell>
          <cell r="D156">
            <v>228.346</v>
          </cell>
          <cell r="E156">
            <v>11.176</v>
          </cell>
          <cell r="F156">
            <v>17.272000000000002</v>
          </cell>
          <cell r="G156">
            <v>144.51584</v>
          </cell>
          <cell r="H156">
            <v>113.20209973753279</v>
          </cell>
          <cell r="I156">
            <v>87408.599375999998</v>
          </cell>
          <cell r="J156">
            <v>3433.9092611999999</v>
          </cell>
        </row>
        <row r="157">
          <cell r="A157">
            <v>145</v>
          </cell>
          <cell r="B157" t="str">
            <v>W16X77</v>
          </cell>
          <cell r="C157">
            <v>419.1</v>
          </cell>
          <cell r="D157">
            <v>261.62</v>
          </cell>
          <cell r="E157">
            <v>11.557</v>
          </cell>
          <cell r="F157">
            <v>19.303999999999998</v>
          </cell>
          <cell r="G157">
            <v>145.80616000000001</v>
          </cell>
          <cell r="H157">
            <v>114.69160104986875</v>
          </cell>
          <cell r="I157">
            <v>46201.688241600001</v>
          </cell>
          <cell r="J157">
            <v>5743.9936732799997</v>
          </cell>
        </row>
        <row r="158">
          <cell r="A158">
            <v>146</v>
          </cell>
          <cell r="B158" t="str">
            <v>W10X77</v>
          </cell>
          <cell r="C158">
            <v>269.24</v>
          </cell>
          <cell r="D158">
            <v>259.08</v>
          </cell>
          <cell r="E158">
            <v>13.462</v>
          </cell>
          <cell r="F158">
            <v>22.097999999999999</v>
          </cell>
          <cell r="G158">
            <v>145.80616000000001</v>
          </cell>
          <cell r="H158">
            <v>114.69160104986875</v>
          </cell>
          <cell r="I158">
            <v>18938.529864799999</v>
          </cell>
          <cell r="J158">
            <v>6409.96395424</v>
          </cell>
        </row>
        <row r="159">
          <cell r="A159">
            <v>147</v>
          </cell>
          <cell r="B159" t="str">
            <v>W12X79</v>
          </cell>
          <cell r="C159">
            <v>314.95999999999998</v>
          </cell>
          <cell r="D159">
            <v>307.33999999999997</v>
          </cell>
          <cell r="E159">
            <v>11.937999999999999</v>
          </cell>
          <cell r="F159">
            <v>18.668999999999997</v>
          </cell>
          <cell r="G159">
            <v>149.67712</v>
          </cell>
          <cell r="H159">
            <v>117.67060367454067</v>
          </cell>
          <cell r="I159">
            <v>27554.520374719999</v>
          </cell>
          <cell r="J159">
            <v>8990.5987929599996</v>
          </cell>
        </row>
        <row r="160">
          <cell r="A160">
            <v>148</v>
          </cell>
          <cell r="B160" t="str">
            <v>W14X82</v>
          </cell>
          <cell r="C160">
            <v>363.22</v>
          </cell>
          <cell r="D160">
            <v>256.54000000000002</v>
          </cell>
          <cell r="E160">
            <v>12.953999999999999</v>
          </cell>
          <cell r="F160">
            <v>21.716999999999999</v>
          </cell>
          <cell r="G160">
            <v>155.48356000000001</v>
          </cell>
          <cell r="H160">
            <v>122.13910761154855</v>
          </cell>
          <cell r="I160">
            <v>36711.61173792</v>
          </cell>
          <cell r="J160">
            <v>6160.2250988799997</v>
          </cell>
        </row>
        <row r="161">
          <cell r="A161">
            <v>149</v>
          </cell>
          <cell r="B161" t="str">
            <v>W21X83</v>
          </cell>
          <cell r="C161">
            <v>543.55999999999995</v>
          </cell>
          <cell r="D161">
            <v>212.09</v>
          </cell>
          <cell r="E161">
            <v>13.081</v>
          </cell>
          <cell r="F161">
            <v>21.209</v>
          </cell>
          <cell r="G161">
            <v>156.77387999999999</v>
          </cell>
          <cell r="H161">
            <v>123.62860892388451</v>
          </cell>
          <cell r="I161">
            <v>76170.350884799991</v>
          </cell>
          <cell r="J161">
            <v>3388.1238043839999</v>
          </cell>
        </row>
        <row r="162">
          <cell r="A162">
            <v>150</v>
          </cell>
          <cell r="B162" t="str">
            <v>W24X84</v>
          </cell>
          <cell r="C162">
            <v>612.14</v>
          </cell>
          <cell r="D162">
            <v>229.10799999999998</v>
          </cell>
          <cell r="E162">
            <v>11.937999999999999</v>
          </cell>
          <cell r="F162">
            <v>19.558</v>
          </cell>
          <cell r="G162">
            <v>159.35452000000001</v>
          </cell>
          <cell r="H162">
            <v>125.11811023622047</v>
          </cell>
          <cell r="I162">
            <v>98646.847867199991</v>
          </cell>
          <cell r="J162">
            <v>3929.224657664</v>
          </cell>
        </row>
        <row r="163">
          <cell r="A163">
            <v>151</v>
          </cell>
          <cell r="B163" t="str">
            <v>W27X84</v>
          </cell>
          <cell r="C163">
            <v>678.18</v>
          </cell>
          <cell r="D163">
            <v>252.98400000000001</v>
          </cell>
          <cell r="E163">
            <v>11.683999999999999</v>
          </cell>
          <cell r="F163">
            <v>16.256</v>
          </cell>
          <cell r="G163">
            <v>159.99968000000001</v>
          </cell>
          <cell r="H163">
            <v>125.11811023622047</v>
          </cell>
          <cell r="I163">
            <v>118625.95629599999</v>
          </cell>
          <cell r="J163">
            <v>4412.05311136</v>
          </cell>
        </row>
        <row r="164">
          <cell r="A164">
            <v>152</v>
          </cell>
          <cell r="B164" t="str">
            <v>W18X86</v>
          </cell>
          <cell r="C164">
            <v>467.36</v>
          </cell>
          <cell r="D164">
            <v>281.94</v>
          </cell>
          <cell r="E164">
            <v>12.191999999999998</v>
          </cell>
          <cell r="F164">
            <v>19.558</v>
          </cell>
          <cell r="G164">
            <v>163.22548</v>
          </cell>
          <cell r="H164">
            <v>128.09711286089239</v>
          </cell>
          <cell r="I164">
            <v>63683.408116799998</v>
          </cell>
          <cell r="J164">
            <v>7284.0499479999999</v>
          </cell>
        </row>
        <row r="165">
          <cell r="A165">
            <v>153</v>
          </cell>
          <cell r="B165" t="str">
            <v>W12X87</v>
          </cell>
          <cell r="C165">
            <v>317.5</v>
          </cell>
          <cell r="D165">
            <v>307.33999999999997</v>
          </cell>
          <cell r="E165">
            <v>13.081</v>
          </cell>
          <cell r="F165">
            <v>20.574000000000002</v>
          </cell>
          <cell r="G165">
            <v>165.16096000000002</v>
          </cell>
          <cell r="H165">
            <v>129.58661417322836</v>
          </cell>
          <cell r="I165">
            <v>30801.125494399999</v>
          </cell>
          <cell r="J165">
            <v>10031.177356959999</v>
          </cell>
        </row>
        <row r="166">
          <cell r="A166">
            <v>154</v>
          </cell>
          <cell r="B166" t="str">
            <v>W10X88</v>
          </cell>
          <cell r="C166">
            <v>274.32</v>
          </cell>
          <cell r="D166">
            <v>261.62</v>
          </cell>
          <cell r="E166">
            <v>15.366999999999999</v>
          </cell>
          <cell r="F166">
            <v>25.145999999999997</v>
          </cell>
          <cell r="G166">
            <v>167.09644</v>
          </cell>
          <cell r="H166">
            <v>131.07611548556429</v>
          </cell>
          <cell r="I166">
            <v>22226.758127040001</v>
          </cell>
          <cell r="J166">
            <v>7450.5425182399995</v>
          </cell>
        </row>
        <row r="167">
          <cell r="A167">
            <v>155</v>
          </cell>
          <cell r="B167" t="str">
            <v>W16X89</v>
          </cell>
          <cell r="C167">
            <v>426.72</v>
          </cell>
          <cell r="D167">
            <v>264.16000000000003</v>
          </cell>
          <cell r="E167">
            <v>13.335000000000001</v>
          </cell>
          <cell r="F167">
            <v>22.225000000000001</v>
          </cell>
          <cell r="G167">
            <v>169.03191999999999</v>
          </cell>
          <cell r="H167">
            <v>132.56561679790025</v>
          </cell>
          <cell r="I167">
            <v>54110.085328000001</v>
          </cell>
          <cell r="J167">
            <v>6784.5722372800001</v>
          </cell>
        </row>
        <row r="168">
          <cell r="A168">
            <v>156</v>
          </cell>
          <cell r="B168" t="str">
            <v>W14X90</v>
          </cell>
          <cell r="C168">
            <v>355.6</v>
          </cell>
          <cell r="D168">
            <v>368.3</v>
          </cell>
          <cell r="E168">
            <v>11.176</v>
          </cell>
          <cell r="F168">
            <v>18.033999999999999</v>
          </cell>
          <cell r="G168">
            <v>170.9674</v>
          </cell>
          <cell r="H168">
            <v>134.05511811023621</v>
          </cell>
          <cell r="I168">
            <v>41581.519417439995</v>
          </cell>
          <cell r="J168">
            <v>15067.577606719999</v>
          </cell>
        </row>
        <row r="169">
          <cell r="A169">
            <v>157</v>
          </cell>
          <cell r="B169" t="str">
            <v>W21X93</v>
          </cell>
          <cell r="C169">
            <v>548.64</v>
          </cell>
          <cell r="D169">
            <v>213.86799999999999</v>
          </cell>
          <cell r="E169">
            <v>14.731999999999998</v>
          </cell>
          <cell r="F169">
            <v>23.622</v>
          </cell>
          <cell r="G169">
            <v>176.12868</v>
          </cell>
          <cell r="H169">
            <v>138.52362204724409</v>
          </cell>
          <cell r="I169">
            <v>86159.905099199997</v>
          </cell>
          <cell r="J169">
            <v>3866.7899438240001</v>
          </cell>
        </row>
        <row r="170">
          <cell r="A170">
            <v>158</v>
          </cell>
          <cell r="B170" t="str">
            <v>W27X94</v>
          </cell>
          <cell r="C170">
            <v>683.26</v>
          </cell>
          <cell r="D170">
            <v>253.74599999999998</v>
          </cell>
          <cell r="E170">
            <v>12.446</v>
          </cell>
          <cell r="F170">
            <v>18.922999999999998</v>
          </cell>
          <cell r="G170">
            <v>178.70931999999999</v>
          </cell>
          <cell r="H170">
            <v>140.01312335958005</v>
          </cell>
          <cell r="I170">
            <v>136107.6761712</v>
          </cell>
          <cell r="J170">
            <v>5161.2696774400001</v>
          </cell>
        </row>
        <row r="171">
          <cell r="A171">
            <v>159</v>
          </cell>
          <cell r="B171" t="str">
            <v>W24X94</v>
          </cell>
          <cell r="C171">
            <v>617.22</v>
          </cell>
          <cell r="D171">
            <v>230.124</v>
          </cell>
          <cell r="E171">
            <v>13.081</v>
          </cell>
          <cell r="F171">
            <v>22.225000000000001</v>
          </cell>
          <cell r="G171">
            <v>178.70931999999999</v>
          </cell>
          <cell r="H171">
            <v>140.01312335958005</v>
          </cell>
          <cell r="I171">
            <v>112382.484912</v>
          </cell>
          <cell r="J171">
            <v>4536.9225390399997</v>
          </cell>
        </row>
        <row r="172">
          <cell r="A172">
            <v>160</v>
          </cell>
          <cell r="B172" t="str">
            <v>W12X96</v>
          </cell>
          <cell r="C172">
            <v>322.58</v>
          </cell>
          <cell r="D172">
            <v>309.88</v>
          </cell>
          <cell r="E172">
            <v>13.97</v>
          </cell>
          <cell r="F172">
            <v>22.86</v>
          </cell>
          <cell r="G172">
            <v>181.93511999999998</v>
          </cell>
          <cell r="H172">
            <v>142.99212598425197</v>
          </cell>
          <cell r="I172">
            <v>34672.07775248</v>
          </cell>
          <cell r="J172">
            <v>11238.2484912</v>
          </cell>
        </row>
        <row r="173">
          <cell r="A173">
            <v>161</v>
          </cell>
          <cell r="B173" t="str">
            <v>W18X97</v>
          </cell>
          <cell r="C173">
            <v>472.44</v>
          </cell>
          <cell r="D173">
            <v>281.94</v>
          </cell>
          <cell r="E173">
            <v>13.589</v>
          </cell>
          <cell r="F173">
            <v>22.097999999999999</v>
          </cell>
          <cell r="G173">
            <v>183.8706</v>
          </cell>
          <cell r="H173">
            <v>144.48162729658793</v>
          </cell>
          <cell r="I173">
            <v>72840.499479999999</v>
          </cell>
          <cell r="J173">
            <v>8366.2516545599992</v>
          </cell>
        </row>
        <row r="174">
          <cell r="A174">
            <v>162</v>
          </cell>
          <cell r="B174" t="str">
            <v>W30X99</v>
          </cell>
          <cell r="C174">
            <v>754.38</v>
          </cell>
          <cell r="D174">
            <v>266.7</v>
          </cell>
          <cell r="E174">
            <v>13.208</v>
          </cell>
          <cell r="F174">
            <v>17.018000000000001</v>
          </cell>
          <cell r="G174">
            <v>187.74156000000002</v>
          </cell>
          <cell r="H174">
            <v>147.46062992125982</v>
          </cell>
          <cell r="I174">
            <v>166076.33881439999</v>
          </cell>
          <cell r="J174">
            <v>5327.7622476799997</v>
          </cell>
        </row>
        <row r="175">
          <cell r="A175">
            <v>163</v>
          </cell>
          <cell r="B175" t="str">
            <v>W14X99</v>
          </cell>
          <cell r="C175">
            <v>360.68</v>
          </cell>
          <cell r="D175">
            <v>370.84</v>
          </cell>
          <cell r="E175">
            <v>12.318999999999999</v>
          </cell>
          <cell r="F175">
            <v>19.812000000000001</v>
          </cell>
          <cell r="G175">
            <v>187.74156000000002</v>
          </cell>
          <cell r="H175">
            <v>147.46062992125982</v>
          </cell>
          <cell r="I175">
            <v>46201.688241600001</v>
          </cell>
          <cell r="J175">
            <v>16732.503309119998</v>
          </cell>
        </row>
        <row r="176">
          <cell r="A176">
            <v>164</v>
          </cell>
          <cell r="B176" t="str">
            <v>W16X100</v>
          </cell>
          <cell r="C176">
            <v>431.8</v>
          </cell>
          <cell r="D176">
            <v>264.16000000000003</v>
          </cell>
          <cell r="E176">
            <v>14.858999999999998</v>
          </cell>
          <cell r="F176">
            <v>25.018999999999998</v>
          </cell>
          <cell r="G176">
            <v>189.67703999999998</v>
          </cell>
          <cell r="H176">
            <v>148.95013123359578</v>
          </cell>
          <cell r="I176">
            <v>62018.482414399994</v>
          </cell>
          <cell r="J176">
            <v>7741.9045161599997</v>
          </cell>
        </row>
        <row r="177">
          <cell r="A177">
            <v>165</v>
          </cell>
          <cell r="B177" t="str">
            <v>W10X100</v>
          </cell>
          <cell r="C177">
            <v>281.94</v>
          </cell>
          <cell r="D177">
            <v>261.62</v>
          </cell>
          <cell r="E177">
            <v>17.272000000000002</v>
          </cell>
          <cell r="F177">
            <v>28.448</v>
          </cell>
          <cell r="G177">
            <v>189.67703999999998</v>
          </cell>
          <cell r="H177">
            <v>148.95013123359578</v>
          </cell>
          <cell r="I177">
            <v>25931.217814879998</v>
          </cell>
          <cell r="J177">
            <v>8615.9905099200005</v>
          </cell>
        </row>
        <row r="178">
          <cell r="A178">
            <v>166</v>
          </cell>
          <cell r="B178" t="str">
            <v>W21X101</v>
          </cell>
          <cell r="C178">
            <v>543.55999999999995</v>
          </cell>
          <cell r="D178">
            <v>312.42</v>
          </cell>
          <cell r="E178">
            <v>12.7</v>
          </cell>
          <cell r="F178">
            <v>20.32</v>
          </cell>
          <cell r="G178">
            <v>192.25767999999999</v>
          </cell>
          <cell r="H178">
            <v>150.43963254593174</v>
          </cell>
          <cell r="I178">
            <v>100728.0049952</v>
          </cell>
          <cell r="J178">
            <v>10322.53935488</v>
          </cell>
        </row>
        <row r="179">
          <cell r="A179">
            <v>167</v>
          </cell>
          <cell r="B179" t="str">
            <v>W27X102</v>
          </cell>
          <cell r="C179">
            <v>688.34</v>
          </cell>
          <cell r="D179">
            <v>254</v>
          </cell>
          <cell r="E179">
            <v>13.081</v>
          </cell>
          <cell r="F179">
            <v>21.081999999999997</v>
          </cell>
          <cell r="G179">
            <v>193.548</v>
          </cell>
          <cell r="H179">
            <v>151.9291338582677</v>
          </cell>
          <cell r="I179">
            <v>150675.7760672</v>
          </cell>
          <cell r="J179">
            <v>5785.6168158399996</v>
          </cell>
        </row>
        <row r="180">
          <cell r="A180">
            <v>168</v>
          </cell>
          <cell r="B180" t="str">
            <v>W24X104</v>
          </cell>
          <cell r="C180">
            <v>612.14</v>
          </cell>
          <cell r="D180">
            <v>325.12</v>
          </cell>
          <cell r="E180">
            <v>12.7</v>
          </cell>
          <cell r="F180">
            <v>19.05</v>
          </cell>
          <cell r="G180">
            <v>197.41896</v>
          </cell>
          <cell r="H180">
            <v>154.90813648293963</v>
          </cell>
          <cell r="I180">
            <v>129031.74193599999</v>
          </cell>
          <cell r="J180">
            <v>10780.393923039999</v>
          </cell>
        </row>
        <row r="181">
          <cell r="A181">
            <v>169</v>
          </cell>
          <cell r="B181" t="str">
            <v>W18X106</v>
          </cell>
          <cell r="C181">
            <v>474.98</v>
          </cell>
          <cell r="D181">
            <v>284.48</v>
          </cell>
          <cell r="E181">
            <v>14.985999999999999</v>
          </cell>
          <cell r="F181">
            <v>23.875999999999998</v>
          </cell>
          <cell r="G181">
            <v>200.64476000000002</v>
          </cell>
          <cell r="H181">
            <v>157.88713910761155</v>
          </cell>
          <cell r="I181">
            <v>79500.202289599998</v>
          </cell>
          <cell r="J181">
            <v>9157.0913631999993</v>
          </cell>
        </row>
        <row r="182">
          <cell r="A182">
            <v>170</v>
          </cell>
          <cell r="B182" t="str">
            <v>W12X106</v>
          </cell>
          <cell r="C182">
            <v>327.66000000000003</v>
          </cell>
          <cell r="D182">
            <v>309.88</v>
          </cell>
          <cell r="E182">
            <v>15.493999999999998</v>
          </cell>
          <cell r="F182">
            <v>25.145999999999997</v>
          </cell>
          <cell r="G182">
            <v>201.28992</v>
          </cell>
          <cell r="H182">
            <v>157.88713910761155</v>
          </cell>
          <cell r="I182">
            <v>38834.392008479997</v>
          </cell>
          <cell r="J182">
            <v>12528.565910559999</v>
          </cell>
        </row>
        <row r="183">
          <cell r="A183">
            <v>171</v>
          </cell>
          <cell r="B183" t="str">
            <v>W30X108</v>
          </cell>
          <cell r="C183">
            <v>756.92</v>
          </cell>
          <cell r="D183">
            <v>266.7</v>
          </cell>
          <cell r="E183">
            <v>13.843</v>
          </cell>
          <cell r="F183">
            <v>19.303999999999998</v>
          </cell>
          <cell r="G183">
            <v>204.51571999999999</v>
          </cell>
          <cell r="H183">
            <v>160.86614173228347</v>
          </cell>
          <cell r="I183">
            <v>186055.4472432</v>
          </cell>
          <cell r="J183">
            <v>6076.9788137599999</v>
          </cell>
        </row>
        <row r="184">
          <cell r="A184">
            <v>172</v>
          </cell>
          <cell r="B184" t="str">
            <v>W14X109</v>
          </cell>
          <cell r="C184">
            <v>363.22</v>
          </cell>
          <cell r="D184">
            <v>370.84</v>
          </cell>
          <cell r="E184">
            <v>13.335000000000001</v>
          </cell>
          <cell r="F184">
            <v>21.843999999999998</v>
          </cell>
          <cell r="G184">
            <v>206.4512</v>
          </cell>
          <cell r="H184">
            <v>162.35564304461943</v>
          </cell>
          <cell r="I184">
            <v>51612.696774399999</v>
          </cell>
          <cell r="J184">
            <v>18605.54472432</v>
          </cell>
        </row>
        <row r="185">
          <cell r="A185">
            <v>173</v>
          </cell>
          <cell r="B185" t="str">
            <v>W21X111</v>
          </cell>
          <cell r="C185">
            <v>546.1</v>
          </cell>
          <cell r="D185">
            <v>312.42</v>
          </cell>
          <cell r="E185">
            <v>13.97</v>
          </cell>
          <cell r="F185">
            <v>22.225000000000001</v>
          </cell>
          <cell r="G185">
            <v>210.96732000000003</v>
          </cell>
          <cell r="H185">
            <v>165.33464566929132</v>
          </cell>
          <cell r="I185">
            <v>111133.7906352</v>
          </cell>
          <cell r="J185">
            <v>11404.74106144</v>
          </cell>
        </row>
        <row r="186">
          <cell r="A186">
            <v>174</v>
          </cell>
          <cell r="B186" t="str">
            <v>W10X112</v>
          </cell>
          <cell r="C186">
            <v>289.56</v>
          </cell>
          <cell r="D186">
            <v>264.16000000000003</v>
          </cell>
          <cell r="E186">
            <v>19.177</v>
          </cell>
          <cell r="F186">
            <v>31.75</v>
          </cell>
          <cell r="G186">
            <v>212.25763999999998</v>
          </cell>
          <cell r="H186">
            <v>166.82414698162728</v>
          </cell>
          <cell r="I186">
            <v>29802.170072959998</v>
          </cell>
          <cell r="J186">
            <v>9823.0616441599996</v>
          </cell>
        </row>
        <row r="187">
          <cell r="A187">
            <v>175</v>
          </cell>
          <cell r="B187" t="str">
            <v>W27X114</v>
          </cell>
          <cell r="C187">
            <v>693.42</v>
          </cell>
          <cell r="D187">
            <v>256.54000000000002</v>
          </cell>
          <cell r="E187">
            <v>14.477999999999998</v>
          </cell>
          <cell r="F187">
            <v>23.622</v>
          </cell>
          <cell r="G187">
            <v>216.12860000000001</v>
          </cell>
          <cell r="H187">
            <v>169.8031496062992</v>
          </cell>
          <cell r="I187">
            <v>170238.6530704</v>
          </cell>
          <cell r="J187">
            <v>6618.0796670399995</v>
          </cell>
        </row>
        <row r="188">
          <cell r="A188">
            <v>176</v>
          </cell>
          <cell r="B188" t="str">
            <v>W30X116</v>
          </cell>
          <cell r="C188">
            <v>762</v>
          </cell>
          <cell r="D188">
            <v>266.7</v>
          </cell>
          <cell r="E188">
            <v>14.350999999999997</v>
          </cell>
          <cell r="F188">
            <v>21.59</v>
          </cell>
          <cell r="G188">
            <v>220.64472000000001</v>
          </cell>
          <cell r="H188">
            <v>172.78215223097112</v>
          </cell>
          <cell r="I188">
            <v>205202.0928208</v>
          </cell>
          <cell r="J188">
            <v>6826.19537984</v>
          </cell>
        </row>
        <row r="189">
          <cell r="A189">
            <v>177</v>
          </cell>
          <cell r="B189" t="str">
            <v>W24X117</v>
          </cell>
          <cell r="C189">
            <v>617.22</v>
          </cell>
          <cell r="D189">
            <v>325.12</v>
          </cell>
          <cell r="E189">
            <v>13.97</v>
          </cell>
          <cell r="F189">
            <v>21.59</v>
          </cell>
          <cell r="G189">
            <v>221.93503999999999</v>
          </cell>
          <cell r="H189">
            <v>174.27165354330708</v>
          </cell>
          <cell r="I189">
            <v>147345.92466239998</v>
          </cell>
          <cell r="J189">
            <v>12362.073340319999</v>
          </cell>
        </row>
        <row r="190">
          <cell r="A190">
            <v>178</v>
          </cell>
          <cell r="B190" t="str">
            <v>W33X118</v>
          </cell>
          <cell r="C190">
            <v>835.66</v>
          </cell>
          <cell r="D190">
            <v>292.10000000000002</v>
          </cell>
          <cell r="E190">
            <v>13.97</v>
          </cell>
          <cell r="F190">
            <v>18.795999999999999</v>
          </cell>
          <cell r="G190">
            <v>223.87052000000003</v>
          </cell>
          <cell r="H190">
            <v>175.76115485564304</v>
          </cell>
          <cell r="I190">
            <v>245576.54110399997</v>
          </cell>
          <cell r="J190">
            <v>7783.5276587199996</v>
          </cell>
        </row>
        <row r="191">
          <cell r="A191">
            <v>179</v>
          </cell>
          <cell r="B191" t="str">
            <v>W18X119</v>
          </cell>
          <cell r="C191">
            <v>482.6</v>
          </cell>
          <cell r="D191">
            <v>287.02</v>
          </cell>
          <cell r="E191">
            <v>16.637</v>
          </cell>
          <cell r="F191">
            <v>26.923999999999999</v>
          </cell>
          <cell r="G191">
            <v>226.45116000000002</v>
          </cell>
          <cell r="H191">
            <v>177.250656167979</v>
          </cell>
          <cell r="I191">
            <v>91154.682206400001</v>
          </cell>
          <cell r="J191">
            <v>10530.65506768</v>
          </cell>
        </row>
        <row r="192">
          <cell r="A192">
            <v>180</v>
          </cell>
          <cell r="B192" t="str">
            <v>W14X120</v>
          </cell>
          <cell r="C192">
            <v>368.3</v>
          </cell>
          <cell r="D192">
            <v>373.38</v>
          </cell>
          <cell r="E192">
            <v>14.985999999999999</v>
          </cell>
          <cell r="F192">
            <v>23.875999999999998</v>
          </cell>
          <cell r="G192">
            <v>227.74148</v>
          </cell>
          <cell r="H192">
            <v>178.74015748031496</v>
          </cell>
          <cell r="I192">
            <v>57439.936732800001</v>
          </cell>
          <cell r="J192">
            <v>20603.455567199999</v>
          </cell>
        </row>
        <row r="193">
          <cell r="A193">
            <v>181</v>
          </cell>
          <cell r="B193" t="str">
            <v>W12X120</v>
          </cell>
          <cell r="C193">
            <v>332.74</v>
          </cell>
          <cell r="D193">
            <v>312.42</v>
          </cell>
          <cell r="E193">
            <v>18.033999999999999</v>
          </cell>
          <cell r="F193">
            <v>28.194000000000003</v>
          </cell>
          <cell r="G193">
            <v>227.74148</v>
          </cell>
          <cell r="H193">
            <v>178.74015748031496</v>
          </cell>
          <cell r="I193">
            <v>44536.762539199997</v>
          </cell>
          <cell r="J193">
            <v>14359.9841832</v>
          </cell>
        </row>
        <row r="194">
          <cell r="A194">
            <v>182</v>
          </cell>
          <cell r="B194" t="str">
            <v>W21X122</v>
          </cell>
          <cell r="C194">
            <v>551.17999999999995</v>
          </cell>
          <cell r="D194">
            <v>314.95999999999998</v>
          </cell>
          <cell r="E194">
            <v>15.24</v>
          </cell>
          <cell r="F194">
            <v>24.383999999999997</v>
          </cell>
          <cell r="G194">
            <v>231.61243999999999</v>
          </cell>
          <cell r="H194">
            <v>181.71916010498688</v>
          </cell>
          <cell r="I194">
            <v>123204.5019776</v>
          </cell>
          <cell r="J194">
            <v>12695.058480799999</v>
          </cell>
        </row>
        <row r="195">
          <cell r="A195">
            <v>183</v>
          </cell>
          <cell r="B195" t="str">
            <v>W30X124</v>
          </cell>
          <cell r="C195">
            <v>767.08</v>
          </cell>
          <cell r="D195">
            <v>266.7</v>
          </cell>
          <cell r="E195">
            <v>14.858999999999998</v>
          </cell>
          <cell r="F195">
            <v>23.622</v>
          </cell>
          <cell r="G195">
            <v>235.48339999999999</v>
          </cell>
          <cell r="H195">
            <v>184.69816272965878</v>
          </cell>
          <cell r="I195">
            <v>223100.04412159999</v>
          </cell>
          <cell r="J195">
            <v>7533.7888033599993</v>
          </cell>
        </row>
        <row r="196">
          <cell r="A196">
            <v>184</v>
          </cell>
          <cell r="B196" t="str">
            <v>W33X130</v>
          </cell>
          <cell r="C196">
            <v>840.74</v>
          </cell>
          <cell r="D196">
            <v>292.10000000000002</v>
          </cell>
          <cell r="E196">
            <v>14.731999999999998</v>
          </cell>
          <cell r="F196">
            <v>21.716999999999999</v>
          </cell>
          <cell r="G196">
            <v>247.09627999999998</v>
          </cell>
          <cell r="H196">
            <v>193.63517060367454</v>
          </cell>
          <cell r="I196">
            <v>279291.2865776</v>
          </cell>
          <cell r="J196">
            <v>9073.8450780799994</v>
          </cell>
        </row>
        <row r="197">
          <cell r="A197">
            <v>185</v>
          </cell>
          <cell r="B197" t="str">
            <v>W24X131</v>
          </cell>
          <cell r="C197">
            <v>622.29999999999995</v>
          </cell>
          <cell r="D197">
            <v>327.66000000000003</v>
          </cell>
          <cell r="E197">
            <v>15.366999999999999</v>
          </cell>
          <cell r="F197">
            <v>24.383999999999997</v>
          </cell>
          <cell r="G197">
            <v>248.38659999999999</v>
          </cell>
          <cell r="H197">
            <v>195.1246719160105</v>
          </cell>
          <cell r="I197">
            <v>167325.03309119999</v>
          </cell>
          <cell r="J197">
            <v>14151.868470399999</v>
          </cell>
        </row>
        <row r="198">
          <cell r="A198">
            <v>186</v>
          </cell>
          <cell r="B198" t="str">
            <v>W14X132</v>
          </cell>
          <cell r="C198">
            <v>373.38</v>
          </cell>
          <cell r="D198">
            <v>373.38</v>
          </cell>
          <cell r="E198">
            <v>16.382999999999999</v>
          </cell>
          <cell r="F198">
            <v>26.161999999999999</v>
          </cell>
          <cell r="G198">
            <v>250.32207999999997</v>
          </cell>
          <cell r="H198">
            <v>196.61417322834646</v>
          </cell>
          <cell r="I198">
            <v>63683.408116799998</v>
          </cell>
          <cell r="J198">
            <v>22809.482122879999</v>
          </cell>
        </row>
        <row r="199">
          <cell r="A199">
            <v>187</v>
          </cell>
          <cell r="B199" t="str">
            <v>W21X132</v>
          </cell>
          <cell r="C199">
            <v>553.72</v>
          </cell>
          <cell r="D199">
            <v>314.95999999999998</v>
          </cell>
          <cell r="E199">
            <v>16.510000000000002</v>
          </cell>
          <cell r="F199">
            <v>26.161999999999999</v>
          </cell>
          <cell r="G199">
            <v>250.32207999999997</v>
          </cell>
          <cell r="H199">
            <v>196.61417322834646</v>
          </cell>
          <cell r="I199">
            <v>134026.51904319998</v>
          </cell>
          <cell r="J199">
            <v>13860.50647248</v>
          </cell>
        </row>
        <row r="200">
          <cell r="A200">
            <v>188</v>
          </cell>
          <cell r="B200" t="str">
            <v>W30X132</v>
          </cell>
          <cell r="C200">
            <v>769.62</v>
          </cell>
          <cell r="D200">
            <v>266.7</v>
          </cell>
          <cell r="E200">
            <v>15.620999999999999</v>
          </cell>
          <cell r="F200">
            <v>25.4</v>
          </cell>
          <cell r="G200">
            <v>250.96724</v>
          </cell>
          <cell r="H200">
            <v>196.61417322834646</v>
          </cell>
          <cell r="I200">
            <v>240165.53257119999</v>
          </cell>
          <cell r="J200">
            <v>8158.1359417599997</v>
          </cell>
        </row>
        <row r="201">
          <cell r="A201">
            <v>189</v>
          </cell>
          <cell r="B201" t="str">
            <v>W36X135</v>
          </cell>
          <cell r="C201">
            <v>904.24</v>
          </cell>
          <cell r="D201">
            <v>304.8</v>
          </cell>
          <cell r="E201">
            <v>15.24</v>
          </cell>
          <cell r="F201">
            <v>20.065999999999999</v>
          </cell>
          <cell r="G201">
            <v>256.12852000000004</v>
          </cell>
          <cell r="H201">
            <v>201.08267716535431</v>
          </cell>
          <cell r="I201">
            <v>324660.51196799998</v>
          </cell>
          <cell r="J201">
            <v>9365.2070759999988</v>
          </cell>
        </row>
        <row r="202">
          <cell r="A202">
            <v>190</v>
          </cell>
          <cell r="B202" t="str">
            <v>W12X136</v>
          </cell>
          <cell r="C202">
            <v>340.36</v>
          </cell>
          <cell r="D202">
            <v>314.95999999999998</v>
          </cell>
          <cell r="E202">
            <v>20.065999999999999</v>
          </cell>
          <cell r="F202">
            <v>31.75</v>
          </cell>
          <cell r="G202">
            <v>257.41883999999999</v>
          </cell>
          <cell r="H202">
            <v>202.57217847769027</v>
          </cell>
          <cell r="I202">
            <v>51612.696774399999</v>
          </cell>
          <cell r="J202">
            <v>16566.010738879999</v>
          </cell>
        </row>
        <row r="203">
          <cell r="A203">
            <v>191</v>
          </cell>
          <cell r="B203" t="str">
            <v>W33X141</v>
          </cell>
          <cell r="C203">
            <v>845.82</v>
          </cell>
          <cell r="D203">
            <v>292.10000000000002</v>
          </cell>
          <cell r="E203">
            <v>15.366999999999999</v>
          </cell>
          <cell r="F203">
            <v>24.383999999999997</v>
          </cell>
          <cell r="G203">
            <v>268.38656000000003</v>
          </cell>
          <cell r="H203">
            <v>210.01968503937005</v>
          </cell>
          <cell r="I203">
            <v>310092.41207199998</v>
          </cell>
          <cell r="J203">
            <v>10239.293069759999</v>
          </cell>
        </row>
        <row r="204">
          <cell r="A204">
            <v>192</v>
          </cell>
          <cell r="B204" t="str">
            <v>W14X145</v>
          </cell>
          <cell r="C204">
            <v>375.92</v>
          </cell>
          <cell r="D204">
            <v>393.7</v>
          </cell>
          <cell r="E204">
            <v>17.272000000000002</v>
          </cell>
          <cell r="F204">
            <v>27.686</v>
          </cell>
          <cell r="G204">
            <v>275.48331999999999</v>
          </cell>
          <cell r="H204">
            <v>215.97769028871389</v>
          </cell>
          <cell r="I204">
            <v>71175.573777600002</v>
          </cell>
          <cell r="J204">
            <v>28178.86751312</v>
          </cell>
        </row>
        <row r="205">
          <cell r="A205">
            <v>193</v>
          </cell>
          <cell r="B205" t="str">
            <v>W27X146</v>
          </cell>
          <cell r="C205">
            <v>695.96</v>
          </cell>
          <cell r="D205">
            <v>355.6</v>
          </cell>
          <cell r="E205">
            <v>15.366999999999999</v>
          </cell>
          <cell r="F205">
            <v>24.765000000000001</v>
          </cell>
          <cell r="G205">
            <v>276.77364</v>
          </cell>
          <cell r="H205">
            <v>217.46719160104988</v>
          </cell>
          <cell r="I205">
            <v>234338.2926128</v>
          </cell>
          <cell r="J205">
            <v>18439.05215408</v>
          </cell>
        </row>
        <row r="206">
          <cell r="A206">
            <v>194</v>
          </cell>
          <cell r="B206" t="str">
            <v>W24X146</v>
          </cell>
          <cell r="C206">
            <v>627.38</v>
          </cell>
          <cell r="D206">
            <v>327.66000000000003</v>
          </cell>
          <cell r="E206">
            <v>16.510000000000002</v>
          </cell>
          <cell r="F206">
            <v>27.686</v>
          </cell>
          <cell r="G206">
            <v>277.41879999999998</v>
          </cell>
          <cell r="H206">
            <v>217.46719160104988</v>
          </cell>
          <cell r="I206">
            <v>190633.9929248</v>
          </cell>
          <cell r="J206">
            <v>16274.648740959999</v>
          </cell>
        </row>
        <row r="207">
          <cell r="A207">
            <v>195</v>
          </cell>
          <cell r="B207" t="str">
            <v>W21X147</v>
          </cell>
          <cell r="C207">
            <v>561.34</v>
          </cell>
          <cell r="D207">
            <v>317.5</v>
          </cell>
          <cell r="E207">
            <v>18.287999999999997</v>
          </cell>
          <cell r="F207">
            <v>29.21</v>
          </cell>
          <cell r="G207">
            <v>278.70912000000004</v>
          </cell>
          <cell r="H207">
            <v>218.95669291338581</v>
          </cell>
          <cell r="I207">
            <v>151092.00749279998</v>
          </cell>
          <cell r="J207">
            <v>15650.301602559999</v>
          </cell>
        </row>
        <row r="208">
          <cell r="A208">
            <v>196</v>
          </cell>
          <cell r="B208" t="str">
            <v>W36X150</v>
          </cell>
          <cell r="C208">
            <v>909.32</v>
          </cell>
          <cell r="D208">
            <v>304.8</v>
          </cell>
          <cell r="E208">
            <v>15.875</v>
          </cell>
          <cell r="F208">
            <v>23.875999999999998</v>
          </cell>
          <cell r="G208">
            <v>285.16072000000003</v>
          </cell>
          <cell r="H208">
            <v>223.42519685039372</v>
          </cell>
          <cell r="I208">
            <v>376273.20874239999</v>
          </cell>
          <cell r="J208">
            <v>11238.2484912</v>
          </cell>
        </row>
        <row r="209">
          <cell r="A209">
            <v>197</v>
          </cell>
          <cell r="B209" t="str">
            <v>W33X152</v>
          </cell>
          <cell r="C209">
            <v>850.9</v>
          </cell>
          <cell r="D209">
            <v>294.64</v>
          </cell>
          <cell r="E209">
            <v>16.128999999999998</v>
          </cell>
          <cell r="F209">
            <v>26.923999999999999</v>
          </cell>
          <cell r="G209">
            <v>288.38652000000002</v>
          </cell>
          <cell r="H209">
            <v>226.40419947506558</v>
          </cell>
          <cell r="I209">
            <v>339644.84328959999</v>
          </cell>
          <cell r="J209">
            <v>11363.11791888</v>
          </cell>
        </row>
        <row r="210">
          <cell r="A210">
            <v>198</v>
          </cell>
          <cell r="B210" t="str">
            <v>W12X152</v>
          </cell>
          <cell r="C210">
            <v>347.98</v>
          </cell>
          <cell r="D210">
            <v>317.5</v>
          </cell>
          <cell r="E210">
            <v>22.097999999999999</v>
          </cell>
          <cell r="F210">
            <v>35.56</v>
          </cell>
          <cell r="G210">
            <v>288.38652000000002</v>
          </cell>
          <cell r="H210">
            <v>226.40419947506558</v>
          </cell>
          <cell r="I210">
            <v>59521.0938608</v>
          </cell>
          <cell r="J210">
            <v>18896.906722240001</v>
          </cell>
        </row>
        <row r="211">
          <cell r="A211">
            <v>199</v>
          </cell>
          <cell r="B211" t="str">
            <v>W14X159</v>
          </cell>
          <cell r="C211">
            <v>381</v>
          </cell>
          <cell r="D211">
            <v>396.24</v>
          </cell>
          <cell r="E211">
            <v>18.922999999999998</v>
          </cell>
          <cell r="F211">
            <v>30.225999999999996</v>
          </cell>
          <cell r="G211">
            <v>301.28972000000005</v>
          </cell>
          <cell r="H211">
            <v>236.83070866141733</v>
          </cell>
          <cell r="I211">
            <v>79083.970864000003</v>
          </cell>
          <cell r="J211">
            <v>31134.110634879999</v>
          </cell>
        </row>
        <row r="212">
          <cell r="A212">
            <v>200</v>
          </cell>
          <cell r="B212" t="str">
            <v>W36X160</v>
          </cell>
          <cell r="C212">
            <v>914.4</v>
          </cell>
          <cell r="D212">
            <v>304.8</v>
          </cell>
          <cell r="E212">
            <v>16.510000000000002</v>
          </cell>
          <cell r="F212">
            <v>25.907999999999998</v>
          </cell>
          <cell r="G212">
            <v>303.22519999999997</v>
          </cell>
          <cell r="H212">
            <v>238.32020997375326</v>
          </cell>
          <cell r="I212">
            <v>405825.63996</v>
          </cell>
          <cell r="J212">
            <v>12278.827055199999</v>
          </cell>
        </row>
        <row r="213">
          <cell r="A213">
            <v>201</v>
          </cell>
          <cell r="B213" t="str">
            <v>W27X161</v>
          </cell>
          <cell r="C213">
            <v>701.04</v>
          </cell>
          <cell r="D213">
            <v>355.6</v>
          </cell>
          <cell r="E213">
            <v>16.763999999999999</v>
          </cell>
          <cell r="F213">
            <v>27.431999999999999</v>
          </cell>
          <cell r="G213">
            <v>305.80583999999999</v>
          </cell>
          <cell r="H213">
            <v>239.80971128608925</v>
          </cell>
          <cell r="I213">
            <v>261393.33527679997</v>
          </cell>
          <cell r="J213">
            <v>20686.701852319999</v>
          </cell>
        </row>
        <row r="214">
          <cell r="A214">
            <v>202</v>
          </cell>
          <cell r="B214" t="str">
            <v>W24X162</v>
          </cell>
          <cell r="C214">
            <v>635</v>
          </cell>
          <cell r="D214">
            <v>330.2</v>
          </cell>
          <cell r="E214">
            <v>17.906999999999996</v>
          </cell>
          <cell r="F214">
            <v>30.987999999999996</v>
          </cell>
          <cell r="G214">
            <v>307.74132000000003</v>
          </cell>
          <cell r="H214">
            <v>241.29921259842519</v>
          </cell>
          <cell r="I214">
            <v>215191.6470352</v>
          </cell>
          <cell r="J214">
            <v>18439.05215408</v>
          </cell>
        </row>
        <row r="215">
          <cell r="A215">
            <v>203</v>
          </cell>
          <cell r="B215" t="str">
            <v>W12X170</v>
          </cell>
          <cell r="C215">
            <v>355.6</v>
          </cell>
          <cell r="D215">
            <v>320.04000000000002</v>
          </cell>
          <cell r="E215">
            <v>24.383999999999997</v>
          </cell>
          <cell r="F215">
            <v>39.624000000000002</v>
          </cell>
          <cell r="G215">
            <v>322.58</v>
          </cell>
          <cell r="H215">
            <v>253.21522309711287</v>
          </cell>
          <cell r="I215">
            <v>68678.185224000001</v>
          </cell>
          <cell r="J215">
            <v>21519.16470352</v>
          </cell>
        </row>
        <row r="216">
          <cell r="A216">
            <v>204</v>
          </cell>
          <cell r="B216" t="str">
            <v>W36X170</v>
          </cell>
          <cell r="C216">
            <v>919.48</v>
          </cell>
          <cell r="D216">
            <v>304.8</v>
          </cell>
          <cell r="E216">
            <v>17.272000000000002</v>
          </cell>
          <cell r="F216">
            <v>27.94</v>
          </cell>
          <cell r="G216">
            <v>322.58</v>
          </cell>
          <cell r="H216">
            <v>253.21522309711287</v>
          </cell>
          <cell r="I216">
            <v>437042.99687999999</v>
          </cell>
          <cell r="J216">
            <v>13319.405619199999</v>
          </cell>
        </row>
        <row r="217">
          <cell r="A217">
            <v>205</v>
          </cell>
          <cell r="B217" t="str">
            <v>W30X173</v>
          </cell>
          <cell r="C217">
            <v>772.16</v>
          </cell>
          <cell r="D217">
            <v>381</v>
          </cell>
          <cell r="E217">
            <v>16.637</v>
          </cell>
          <cell r="F217">
            <v>27.178000000000001</v>
          </cell>
          <cell r="G217">
            <v>327.74127999999996</v>
          </cell>
          <cell r="H217">
            <v>257.68372703412075</v>
          </cell>
          <cell r="I217">
            <v>341309.76899199997</v>
          </cell>
          <cell r="J217">
            <v>24890.639250879998</v>
          </cell>
        </row>
        <row r="218">
          <cell r="A218">
            <v>206</v>
          </cell>
          <cell r="B218" t="str">
            <v>W14X176</v>
          </cell>
          <cell r="C218">
            <v>386.08</v>
          </cell>
          <cell r="D218">
            <v>398.78</v>
          </cell>
          <cell r="E218">
            <v>21.081999999999997</v>
          </cell>
          <cell r="F218">
            <v>33.274000000000001</v>
          </cell>
          <cell r="G218">
            <v>334.19288</v>
          </cell>
          <cell r="H218">
            <v>262.15223097112857</v>
          </cell>
          <cell r="I218">
            <v>89073.525078399995</v>
          </cell>
          <cell r="J218">
            <v>34880.193465279997</v>
          </cell>
        </row>
        <row r="219">
          <cell r="A219">
            <v>207</v>
          </cell>
          <cell r="B219" t="str">
            <v>W27X178</v>
          </cell>
          <cell r="C219">
            <v>706.12</v>
          </cell>
          <cell r="D219">
            <v>358.14</v>
          </cell>
          <cell r="E219">
            <v>18.414999999999999</v>
          </cell>
          <cell r="F219">
            <v>30.225999999999996</v>
          </cell>
          <cell r="G219">
            <v>337.41867999999999</v>
          </cell>
          <cell r="H219">
            <v>265.1312335958005</v>
          </cell>
          <cell r="I219">
            <v>290945.76649439998</v>
          </cell>
          <cell r="J219">
            <v>23100.8441208</v>
          </cell>
        </row>
        <row r="220">
          <cell r="A220">
            <v>208</v>
          </cell>
          <cell r="B220" t="str">
            <v>W36X182</v>
          </cell>
          <cell r="C220">
            <v>922.02</v>
          </cell>
          <cell r="D220">
            <v>307.33999999999997</v>
          </cell>
          <cell r="E220">
            <v>18.414999999999999</v>
          </cell>
          <cell r="F220">
            <v>29.971999999999998</v>
          </cell>
          <cell r="G220">
            <v>345.80576000000002</v>
          </cell>
          <cell r="H220">
            <v>271.08923884514434</v>
          </cell>
          <cell r="I220">
            <v>470341.51092799997</v>
          </cell>
          <cell r="J220">
            <v>14443.23046832</v>
          </cell>
        </row>
        <row r="221">
          <cell r="A221">
            <v>209</v>
          </cell>
          <cell r="B221" t="str">
            <v>W12X190</v>
          </cell>
          <cell r="C221">
            <v>365.76</v>
          </cell>
          <cell r="D221">
            <v>322.58</v>
          </cell>
          <cell r="E221">
            <v>26.923999999999999</v>
          </cell>
          <cell r="F221">
            <v>44.195999999999998</v>
          </cell>
          <cell r="G221">
            <v>359.99928</v>
          </cell>
          <cell r="H221">
            <v>283.00524934383202</v>
          </cell>
          <cell r="I221">
            <v>78667.739438399993</v>
          </cell>
          <cell r="J221">
            <v>24516.030967839997</v>
          </cell>
        </row>
        <row r="222">
          <cell r="A222">
            <v>210</v>
          </cell>
          <cell r="B222" t="str">
            <v>W30X191</v>
          </cell>
          <cell r="C222">
            <v>779.78</v>
          </cell>
          <cell r="D222">
            <v>381</v>
          </cell>
          <cell r="E222">
            <v>18.033999999999999</v>
          </cell>
          <cell r="F222">
            <v>30.225999999999996</v>
          </cell>
          <cell r="G222">
            <v>361.93475999999998</v>
          </cell>
          <cell r="H222">
            <v>284.49475065616798</v>
          </cell>
          <cell r="I222">
            <v>381684.2172752</v>
          </cell>
          <cell r="J222">
            <v>28012.37494288</v>
          </cell>
        </row>
        <row r="223">
          <cell r="A223">
            <v>211</v>
          </cell>
          <cell r="B223" t="str">
            <v>W14X193</v>
          </cell>
          <cell r="C223">
            <v>393.7</v>
          </cell>
          <cell r="D223">
            <v>398.78</v>
          </cell>
          <cell r="E223">
            <v>22.605999999999998</v>
          </cell>
          <cell r="F223">
            <v>36.575999999999993</v>
          </cell>
          <cell r="G223">
            <v>366.45087999999998</v>
          </cell>
          <cell r="H223">
            <v>287.4737532808399</v>
          </cell>
          <cell r="I223">
            <v>99895.542143999992</v>
          </cell>
          <cell r="J223">
            <v>38751.145723360001</v>
          </cell>
        </row>
        <row r="224">
          <cell r="A224">
            <v>212</v>
          </cell>
          <cell r="B224" t="str">
            <v>W36X194</v>
          </cell>
          <cell r="C224">
            <v>927.1</v>
          </cell>
          <cell r="D224">
            <v>307.33999999999997</v>
          </cell>
          <cell r="E224">
            <v>19.431000000000001</v>
          </cell>
          <cell r="F224">
            <v>32.003999999999998</v>
          </cell>
          <cell r="G224">
            <v>367.74119999999999</v>
          </cell>
          <cell r="H224">
            <v>288.96325459317586</v>
          </cell>
          <cell r="I224">
            <v>503640.02497599996</v>
          </cell>
          <cell r="J224">
            <v>15608.678459999999</v>
          </cell>
        </row>
        <row r="225">
          <cell r="A225">
            <v>213</v>
          </cell>
          <cell r="B225" t="str">
            <v>W33X201</v>
          </cell>
          <cell r="C225">
            <v>855.98</v>
          </cell>
          <cell r="D225">
            <v>398.78</v>
          </cell>
          <cell r="E225">
            <v>18.160999999999998</v>
          </cell>
          <cell r="F225">
            <v>29.21</v>
          </cell>
          <cell r="G225">
            <v>381.28955999999999</v>
          </cell>
          <cell r="H225">
            <v>299.38976377952758</v>
          </cell>
          <cell r="I225">
            <v>478666.13944</v>
          </cell>
          <cell r="J225">
            <v>31175.73377744</v>
          </cell>
        </row>
        <row r="226">
          <cell r="A226">
            <v>214</v>
          </cell>
          <cell r="B226" t="str">
            <v>W12X210</v>
          </cell>
          <cell r="C226">
            <v>373.38</v>
          </cell>
          <cell r="D226">
            <v>325.12</v>
          </cell>
          <cell r="E226">
            <v>29.971999999999998</v>
          </cell>
          <cell r="F226">
            <v>48.26</v>
          </cell>
          <cell r="G226">
            <v>398.70887999999997</v>
          </cell>
          <cell r="H226">
            <v>312.79527559055117</v>
          </cell>
          <cell r="I226">
            <v>89073.525078399995</v>
          </cell>
          <cell r="J226">
            <v>27637.766659839999</v>
          </cell>
        </row>
        <row r="227">
          <cell r="A227">
            <v>215</v>
          </cell>
          <cell r="B227" t="str">
            <v>W36X210</v>
          </cell>
          <cell r="C227">
            <v>932.18</v>
          </cell>
          <cell r="D227">
            <v>309.88</v>
          </cell>
          <cell r="E227">
            <v>21.081999999999997</v>
          </cell>
          <cell r="F227">
            <v>34.544000000000004</v>
          </cell>
          <cell r="G227">
            <v>398.70887999999997</v>
          </cell>
          <cell r="H227">
            <v>312.79527559055117</v>
          </cell>
          <cell r="I227">
            <v>549425.48179200001</v>
          </cell>
          <cell r="J227">
            <v>17107.111592159999</v>
          </cell>
        </row>
        <row r="228">
          <cell r="A228">
            <v>216</v>
          </cell>
          <cell r="B228" t="str">
            <v>W14X211</v>
          </cell>
          <cell r="C228">
            <v>398.78</v>
          </cell>
          <cell r="D228">
            <v>401.32</v>
          </cell>
          <cell r="E228">
            <v>24.891999999999999</v>
          </cell>
          <cell r="F228">
            <v>39.624000000000002</v>
          </cell>
          <cell r="G228">
            <v>399.99919999999997</v>
          </cell>
          <cell r="H228">
            <v>314.28477690288713</v>
          </cell>
          <cell r="I228">
            <v>110717.55920959999</v>
          </cell>
          <cell r="J228">
            <v>42871.836836800001</v>
          </cell>
        </row>
        <row r="229">
          <cell r="A229">
            <v>217</v>
          </cell>
          <cell r="B229" t="str">
            <v>W30X211</v>
          </cell>
          <cell r="C229">
            <v>784.86</v>
          </cell>
          <cell r="D229">
            <v>383.54</v>
          </cell>
          <cell r="E229">
            <v>19.684999999999999</v>
          </cell>
          <cell r="F229">
            <v>33.527999999999999</v>
          </cell>
          <cell r="G229">
            <v>399.99919999999997</v>
          </cell>
          <cell r="H229">
            <v>314.28477690288713</v>
          </cell>
          <cell r="I229">
            <v>428718.36836799997</v>
          </cell>
          <cell r="J229">
            <v>31508.71891792</v>
          </cell>
        </row>
        <row r="230">
          <cell r="A230">
            <v>218</v>
          </cell>
          <cell r="B230" t="str">
            <v>W33X221</v>
          </cell>
          <cell r="C230">
            <v>861.06</v>
          </cell>
          <cell r="D230">
            <v>401.32</v>
          </cell>
          <cell r="E230">
            <v>19.684999999999999</v>
          </cell>
          <cell r="F230">
            <v>32.512</v>
          </cell>
          <cell r="G230">
            <v>419.35399999999998</v>
          </cell>
          <cell r="H230">
            <v>329.17979002624674</v>
          </cell>
          <cell r="I230">
            <v>532776.22476799996</v>
          </cell>
          <cell r="J230">
            <v>34963.439750400001</v>
          </cell>
        </row>
        <row r="231">
          <cell r="A231">
            <v>219</v>
          </cell>
          <cell r="B231" t="str">
            <v>W36X230</v>
          </cell>
          <cell r="C231">
            <v>911.86</v>
          </cell>
          <cell r="D231">
            <v>419.1</v>
          </cell>
          <cell r="E231">
            <v>19.303999999999998</v>
          </cell>
          <cell r="F231">
            <v>32.003999999999998</v>
          </cell>
          <cell r="G231">
            <v>436.12815999999998</v>
          </cell>
          <cell r="H231">
            <v>342.58530183727032</v>
          </cell>
          <cell r="I231">
            <v>624347.13839999994</v>
          </cell>
          <cell r="J231">
            <v>39125.754006399999</v>
          </cell>
        </row>
        <row r="232">
          <cell r="A232">
            <v>220</v>
          </cell>
          <cell r="B232" t="str">
            <v>W12X230</v>
          </cell>
          <cell r="C232">
            <v>383.54</v>
          </cell>
          <cell r="D232">
            <v>327.66000000000003</v>
          </cell>
          <cell r="E232">
            <v>32.765999999999998</v>
          </cell>
          <cell r="F232">
            <v>52.577999999999996</v>
          </cell>
          <cell r="G232">
            <v>436.77332000000001</v>
          </cell>
          <cell r="H232">
            <v>342.58530183727032</v>
          </cell>
          <cell r="I232">
            <v>100728.0049952</v>
          </cell>
          <cell r="J232">
            <v>30884.371779519999</v>
          </cell>
        </row>
        <row r="233">
          <cell r="A233">
            <v>221</v>
          </cell>
          <cell r="B233" t="str">
            <v>W14X233</v>
          </cell>
          <cell r="C233">
            <v>406.4</v>
          </cell>
          <cell r="D233">
            <v>403.86</v>
          </cell>
          <cell r="E233">
            <v>27.178000000000001</v>
          </cell>
          <cell r="F233">
            <v>43.687999999999995</v>
          </cell>
          <cell r="G233">
            <v>441.93459999999999</v>
          </cell>
          <cell r="H233">
            <v>347.0538057742782</v>
          </cell>
          <cell r="I233">
            <v>125285.65910559999</v>
          </cell>
          <cell r="J233">
            <v>47866.613943999997</v>
          </cell>
        </row>
        <row r="234">
          <cell r="A234">
            <v>222</v>
          </cell>
          <cell r="B234" t="str">
            <v>W33X241</v>
          </cell>
          <cell r="C234">
            <v>868.68</v>
          </cell>
          <cell r="D234">
            <v>403.86</v>
          </cell>
          <cell r="E234">
            <v>21.081999999999997</v>
          </cell>
          <cell r="F234">
            <v>35.56</v>
          </cell>
          <cell r="G234">
            <v>457.41844000000003</v>
          </cell>
          <cell r="H234">
            <v>358.96981627296589</v>
          </cell>
          <cell r="I234">
            <v>591048.62435199996</v>
          </cell>
          <cell r="J234">
            <v>38792.768865919999</v>
          </cell>
        </row>
        <row r="235">
          <cell r="A235">
            <v>223</v>
          </cell>
          <cell r="B235" t="str">
            <v>W36X245</v>
          </cell>
          <cell r="C235">
            <v>916.94</v>
          </cell>
          <cell r="D235">
            <v>419.1</v>
          </cell>
          <cell r="E235">
            <v>20.32</v>
          </cell>
          <cell r="F235">
            <v>34.29</v>
          </cell>
          <cell r="G235">
            <v>465.16035999999997</v>
          </cell>
          <cell r="H235">
            <v>364.92782152230973</v>
          </cell>
          <cell r="I235">
            <v>670132.59521599999</v>
          </cell>
          <cell r="J235">
            <v>42039.373985599996</v>
          </cell>
        </row>
        <row r="236">
          <cell r="A236">
            <v>224</v>
          </cell>
          <cell r="B236" t="str">
            <v>W12X252</v>
          </cell>
          <cell r="C236">
            <v>391.16</v>
          </cell>
          <cell r="D236">
            <v>330.2</v>
          </cell>
          <cell r="E236">
            <v>35.56</v>
          </cell>
          <cell r="F236">
            <v>57.15</v>
          </cell>
          <cell r="G236">
            <v>478.06355999999994</v>
          </cell>
          <cell r="H236">
            <v>375.35433070866139</v>
          </cell>
          <cell r="I236">
            <v>113214.94776319999</v>
          </cell>
          <cell r="J236">
            <v>34463.962039680002</v>
          </cell>
        </row>
        <row r="237">
          <cell r="A237">
            <v>225</v>
          </cell>
          <cell r="B237" t="str">
            <v>W14X257</v>
          </cell>
          <cell r="C237">
            <v>416.56</v>
          </cell>
          <cell r="D237">
            <v>406.4</v>
          </cell>
          <cell r="E237">
            <v>29.971999999999998</v>
          </cell>
          <cell r="F237">
            <v>48.005999999999993</v>
          </cell>
          <cell r="G237">
            <v>487.74095999999997</v>
          </cell>
          <cell r="H237">
            <v>382.8018372703412</v>
          </cell>
          <cell r="I237">
            <v>141518.68470399998</v>
          </cell>
          <cell r="J237">
            <v>53693.853902399998</v>
          </cell>
        </row>
        <row r="238">
          <cell r="A238">
            <v>226</v>
          </cell>
          <cell r="B238" t="str">
            <v>W36X260</v>
          </cell>
          <cell r="C238">
            <v>922.02</v>
          </cell>
          <cell r="D238">
            <v>419.1</v>
          </cell>
          <cell r="E238">
            <v>21.335999999999999</v>
          </cell>
          <cell r="F238">
            <v>36.575999999999993</v>
          </cell>
          <cell r="G238">
            <v>493.54739999999998</v>
          </cell>
          <cell r="H238">
            <v>387.27034120734908</v>
          </cell>
          <cell r="I238">
            <v>720080.36628800002</v>
          </cell>
          <cell r="J238">
            <v>45369.225390399995</v>
          </cell>
        </row>
        <row r="239">
          <cell r="A239">
            <v>227</v>
          </cell>
          <cell r="B239" t="str">
            <v>W12X279</v>
          </cell>
          <cell r="C239">
            <v>403.86</v>
          </cell>
          <cell r="D239">
            <v>332.74</v>
          </cell>
          <cell r="E239">
            <v>38.862000000000002</v>
          </cell>
          <cell r="F239">
            <v>62.738</v>
          </cell>
          <cell r="G239">
            <v>528.38604000000009</v>
          </cell>
          <cell r="H239">
            <v>415.57086614173232</v>
          </cell>
          <cell r="I239">
            <v>129447.97336159999</v>
          </cell>
          <cell r="J239">
            <v>39000.884578719997</v>
          </cell>
        </row>
        <row r="240">
          <cell r="A240">
            <v>228</v>
          </cell>
          <cell r="B240" t="str">
            <v>W36X280</v>
          </cell>
          <cell r="C240">
            <v>927.1</v>
          </cell>
          <cell r="D240">
            <v>421.64</v>
          </cell>
          <cell r="E240">
            <v>22.478999999999999</v>
          </cell>
          <cell r="F240">
            <v>39.878</v>
          </cell>
          <cell r="G240">
            <v>531.61184000000003</v>
          </cell>
          <cell r="H240">
            <v>417.06036745406823</v>
          </cell>
          <cell r="I240">
            <v>786677.39438399998</v>
          </cell>
          <cell r="J240">
            <v>49947.771071999996</v>
          </cell>
        </row>
        <row r="241">
          <cell r="A241">
            <v>229</v>
          </cell>
          <cell r="B241" t="str">
            <v>W14X283</v>
          </cell>
          <cell r="C241">
            <v>424.18</v>
          </cell>
          <cell r="D241">
            <v>408.94</v>
          </cell>
          <cell r="E241">
            <v>32.765999999999998</v>
          </cell>
          <cell r="F241">
            <v>52.577999999999996</v>
          </cell>
          <cell r="G241">
            <v>537.41827999999998</v>
          </cell>
          <cell r="H241">
            <v>421.52887139107611</v>
          </cell>
          <cell r="I241">
            <v>159832.86743039999</v>
          </cell>
          <cell r="J241">
            <v>59937.325286399995</v>
          </cell>
        </row>
        <row r="242">
          <cell r="A242">
            <v>230</v>
          </cell>
          <cell r="B242" t="str">
            <v>W36X300</v>
          </cell>
          <cell r="C242">
            <v>932.18</v>
          </cell>
          <cell r="D242">
            <v>424.18</v>
          </cell>
          <cell r="E242">
            <v>24.002999999999997</v>
          </cell>
          <cell r="F242">
            <v>42.671999999999997</v>
          </cell>
          <cell r="G242">
            <v>569.67628000000002</v>
          </cell>
          <cell r="H242">
            <v>446.85039370078744</v>
          </cell>
          <cell r="I242">
            <v>844949.79396799998</v>
          </cell>
          <cell r="J242">
            <v>54110.085328000001</v>
          </cell>
        </row>
        <row r="243">
          <cell r="A243">
            <v>231</v>
          </cell>
          <cell r="B243" t="str">
            <v>W12X305</v>
          </cell>
          <cell r="C243">
            <v>414.02</v>
          </cell>
          <cell r="D243">
            <v>335.28</v>
          </cell>
          <cell r="E243">
            <v>41.401999999999994</v>
          </cell>
          <cell r="F243">
            <v>68.833999999999989</v>
          </cell>
          <cell r="G243">
            <v>578.06335999999999</v>
          </cell>
          <cell r="H243">
            <v>454.29790026246718</v>
          </cell>
          <cell r="I243">
            <v>147762.15608799999</v>
          </cell>
          <cell r="J243">
            <v>43704.299687999999</v>
          </cell>
        </row>
        <row r="244">
          <cell r="A244">
            <v>232</v>
          </cell>
          <cell r="B244" t="str">
            <v>W14X311</v>
          </cell>
          <cell r="C244">
            <v>434.34</v>
          </cell>
          <cell r="D244">
            <v>411.48</v>
          </cell>
          <cell r="E244">
            <v>35.813999999999993</v>
          </cell>
          <cell r="F244">
            <v>57.403999999999989</v>
          </cell>
          <cell r="G244">
            <v>589.67624000000001</v>
          </cell>
          <cell r="H244">
            <v>463.234908136483</v>
          </cell>
          <cell r="I244">
            <v>180228.20728479998</v>
          </cell>
          <cell r="J244">
            <v>67013.25952159999</v>
          </cell>
        </row>
        <row r="245">
          <cell r="A245">
            <v>233</v>
          </cell>
          <cell r="B245" t="str">
            <v>W12X336</v>
          </cell>
          <cell r="C245">
            <v>426.72</v>
          </cell>
          <cell r="D245">
            <v>340.36</v>
          </cell>
          <cell r="E245">
            <v>45.211999999999996</v>
          </cell>
          <cell r="F245">
            <v>75.183999999999997</v>
          </cell>
          <cell r="G245">
            <v>637.41808000000003</v>
          </cell>
          <cell r="H245">
            <v>500.4724409448819</v>
          </cell>
          <cell r="I245">
            <v>168989.9587936</v>
          </cell>
          <cell r="J245">
            <v>49531.5396464</v>
          </cell>
        </row>
        <row r="246">
          <cell r="A246">
            <v>234</v>
          </cell>
          <cell r="B246" t="str">
            <v>W14X342</v>
          </cell>
          <cell r="C246">
            <v>444.5</v>
          </cell>
          <cell r="D246">
            <v>416.56</v>
          </cell>
          <cell r="E246">
            <v>39.116</v>
          </cell>
          <cell r="F246">
            <v>62.738</v>
          </cell>
          <cell r="G246">
            <v>651.61159999999995</v>
          </cell>
          <cell r="H246">
            <v>509.4094488188976</v>
          </cell>
          <cell r="I246">
            <v>203953.398544</v>
          </cell>
          <cell r="J246">
            <v>75337.8880336</v>
          </cell>
        </row>
        <row r="247">
          <cell r="A247">
            <v>235</v>
          </cell>
          <cell r="B247" t="str">
            <v>W14X370</v>
          </cell>
          <cell r="C247">
            <v>454.66</v>
          </cell>
          <cell r="D247">
            <v>419.1</v>
          </cell>
          <cell r="E247">
            <v>42.163999999999994</v>
          </cell>
          <cell r="F247">
            <v>67.563999999999993</v>
          </cell>
          <cell r="G247">
            <v>703.22439999999995</v>
          </cell>
          <cell r="H247">
            <v>551.11548556430455</v>
          </cell>
          <cell r="I247">
            <v>226429.89552639998</v>
          </cell>
          <cell r="J247">
            <v>82830.05369439999</v>
          </cell>
        </row>
        <row r="248">
          <cell r="A248">
            <v>236</v>
          </cell>
          <cell r="B248" t="str">
            <v>W14X398</v>
          </cell>
          <cell r="C248">
            <v>464.82</v>
          </cell>
          <cell r="D248">
            <v>421.64</v>
          </cell>
          <cell r="E248">
            <v>44.957999999999998</v>
          </cell>
          <cell r="F248">
            <v>72.39</v>
          </cell>
          <cell r="G248">
            <v>754.83720000000005</v>
          </cell>
          <cell r="H248">
            <v>592.82152230971133</v>
          </cell>
          <cell r="I248">
            <v>249738.85535999999</v>
          </cell>
          <cell r="J248">
            <v>90322.219355199995</v>
          </cell>
        </row>
        <row r="249">
          <cell r="A249">
            <v>237</v>
          </cell>
          <cell r="B249" t="str">
            <v>W14X426</v>
          </cell>
          <cell r="C249">
            <v>474.98</v>
          </cell>
          <cell r="D249">
            <v>424.18</v>
          </cell>
          <cell r="E249">
            <v>47.751999999999995</v>
          </cell>
          <cell r="F249">
            <v>77.215999999999994</v>
          </cell>
          <cell r="G249">
            <v>806.45</v>
          </cell>
          <cell r="H249">
            <v>634.5275590551181</v>
          </cell>
          <cell r="I249">
            <v>274712.740896</v>
          </cell>
          <cell r="J249">
            <v>98230.616441599996</v>
          </cell>
        </row>
        <row r="250">
          <cell r="A250">
            <v>238</v>
          </cell>
          <cell r="B250" t="str">
            <v>W14X455</v>
          </cell>
          <cell r="C250">
            <v>482.6</v>
          </cell>
          <cell r="D250">
            <v>426.72</v>
          </cell>
          <cell r="E250">
            <v>51.308</v>
          </cell>
          <cell r="F250">
            <v>81.533999999999992</v>
          </cell>
          <cell r="G250">
            <v>864.51440000000002</v>
          </cell>
          <cell r="H250">
            <v>677.72309711286084</v>
          </cell>
          <cell r="I250">
            <v>299270.39500640001</v>
          </cell>
          <cell r="J250">
            <v>106555.24495359999</v>
          </cell>
        </row>
        <row r="251">
          <cell r="A251">
            <v>239</v>
          </cell>
          <cell r="B251" t="str">
            <v>W14X500</v>
          </cell>
          <cell r="C251">
            <v>497.84</v>
          </cell>
          <cell r="D251">
            <v>431.8</v>
          </cell>
          <cell r="E251">
            <v>55.625999999999998</v>
          </cell>
          <cell r="F251">
            <v>88.9</v>
          </cell>
          <cell r="G251">
            <v>948.38520000000005</v>
          </cell>
          <cell r="H251">
            <v>744.75065616797895</v>
          </cell>
          <cell r="I251">
            <v>341726.00041759998</v>
          </cell>
          <cell r="J251">
            <v>119874.65057279999</v>
          </cell>
        </row>
        <row r="252">
          <cell r="A252">
            <v>240</v>
          </cell>
          <cell r="B252" t="str">
            <v>W14X550</v>
          </cell>
          <cell r="C252">
            <v>513.08000000000004</v>
          </cell>
          <cell r="D252">
            <v>436.88</v>
          </cell>
          <cell r="E252">
            <v>60.451999999999991</v>
          </cell>
          <cell r="F252">
            <v>97.027999999999992</v>
          </cell>
          <cell r="G252">
            <v>1045.1592000000001</v>
          </cell>
          <cell r="H252">
            <v>819.22572178477697</v>
          </cell>
          <cell r="I252">
            <v>392506.23434079997</v>
          </cell>
          <cell r="J252">
            <v>135275.21331999998</v>
          </cell>
        </row>
        <row r="253">
          <cell r="A253">
            <v>241</v>
          </cell>
          <cell r="B253" t="str">
            <v>W14X605</v>
          </cell>
          <cell r="C253">
            <v>530.86</v>
          </cell>
          <cell r="D253">
            <v>441.96</v>
          </cell>
          <cell r="E253">
            <v>66.040000000000006</v>
          </cell>
          <cell r="F253">
            <v>105.664</v>
          </cell>
          <cell r="G253">
            <v>1148.3848</v>
          </cell>
          <cell r="H253">
            <v>901.14829396325456</v>
          </cell>
          <cell r="I253">
            <v>449529.939648</v>
          </cell>
          <cell r="J253">
            <v>153173.1646208</v>
          </cell>
        </row>
        <row r="254">
          <cell r="A254">
            <v>242</v>
          </cell>
          <cell r="B254" t="str">
            <v>W14X665</v>
          </cell>
          <cell r="C254">
            <v>548.64</v>
          </cell>
          <cell r="D254">
            <v>449.58</v>
          </cell>
          <cell r="E254">
            <v>71.881999999999991</v>
          </cell>
          <cell r="F254">
            <v>114.80799999999998</v>
          </cell>
          <cell r="G254">
            <v>1264.5136</v>
          </cell>
          <cell r="H254">
            <v>990.51837270341207</v>
          </cell>
          <cell r="I254">
            <v>516126.96774399997</v>
          </cell>
          <cell r="J254">
            <v>173568.5044752</v>
          </cell>
        </row>
        <row r="255">
          <cell r="A255">
            <v>243</v>
          </cell>
          <cell r="B255" t="str">
            <v>W14X730</v>
          </cell>
          <cell r="C255">
            <v>568.96</v>
          </cell>
          <cell r="D255">
            <v>454.66</v>
          </cell>
          <cell r="E255">
            <v>77.977999999999994</v>
          </cell>
          <cell r="F255">
            <v>124.714</v>
          </cell>
          <cell r="G255">
            <v>1387.0940000000001</v>
          </cell>
          <cell r="H255">
            <v>1087.3359580052493</v>
          </cell>
          <cell r="I255">
            <v>595210.93860799994</v>
          </cell>
          <cell r="J255">
            <v>196461.23288319999</v>
          </cell>
        </row>
        <row r="256">
          <cell r="A256">
            <v>244</v>
          </cell>
          <cell r="B256" t="str">
            <v>ECO CONDUVEN</v>
          </cell>
        </row>
        <row r="257">
          <cell r="A257">
            <v>245</v>
          </cell>
          <cell r="B257" t="str">
            <v>PT.60x60x2.25</v>
          </cell>
          <cell r="C257">
            <v>60</v>
          </cell>
          <cell r="D257">
            <v>60</v>
          </cell>
          <cell r="E257">
            <v>2.25</v>
          </cell>
          <cell r="F257">
            <v>2.25</v>
          </cell>
          <cell r="G257">
            <v>5.0199999999999996</v>
          </cell>
          <cell r="H257">
            <v>3.94</v>
          </cell>
          <cell r="I257">
            <v>27.4</v>
          </cell>
          <cell r="J257">
            <v>27.4</v>
          </cell>
        </row>
        <row r="258">
          <cell r="A258">
            <v>246</v>
          </cell>
          <cell r="B258" t="str">
            <v>PT.70x70x2.25</v>
          </cell>
          <cell r="C258">
            <v>70</v>
          </cell>
          <cell r="D258">
            <v>70</v>
          </cell>
          <cell r="E258">
            <v>2.25</v>
          </cell>
          <cell r="F258">
            <v>2.25</v>
          </cell>
          <cell r="G258">
            <v>5.92</v>
          </cell>
          <cell r="H258">
            <v>4.6500000000000004</v>
          </cell>
          <cell r="I258">
            <v>44.6</v>
          </cell>
          <cell r="J258">
            <v>44.6</v>
          </cell>
        </row>
        <row r="259">
          <cell r="A259">
            <v>247</v>
          </cell>
          <cell r="B259" t="str">
            <v>PT.90x90x2.5</v>
          </cell>
          <cell r="C259">
            <v>90</v>
          </cell>
          <cell r="D259">
            <v>90</v>
          </cell>
          <cell r="E259">
            <v>2.5</v>
          </cell>
          <cell r="F259">
            <v>2.5</v>
          </cell>
          <cell r="G259">
            <v>8.5399999999999991</v>
          </cell>
          <cell r="H259">
            <v>6.7</v>
          </cell>
          <cell r="I259">
            <v>107.46</v>
          </cell>
          <cell r="J259">
            <v>107.46</v>
          </cell>
        </row>
        <row r="260">
          <cell r="A260">
            <v>248</v>
          </cell>
          <cell r="B260" t="str">
            <v>PT.100x100x3.0</v>
          </cell>
          <cell r="C260">
            <v>100</v>
          </cell>
          <cell r="D260">
            <v>100</v>
          </cell>
          <cell r="E260">
            <v>3</v>
          </cell>
          <cell r="F260">
            <v>3</v>
          </cell>
          <cell r="G260">
            <v>11.33</v>
          </cell>
          <cell r="H260">
            <v>8.89</v>
          </cell>
          <cell r="I260">
            <v>175.1</v>
          </cell>
          <cell r="J260">
            <v>175.1</v>
          </cell>
        </row>
        <row r="261">
          <cell r="A261">
            <v>249</v>
          </cell>
          <cell r="B261" t="str">
            <v>PT.110x110x3.4</v>
          </cell>
          <cell r="C261">
            <v>110</v>
          </cell>
          <cell r="D261">
            <v>110</v>
          </cell>
          <cell r="E261">
            <v>3.4</v>
          </cell>
          <cell r="F261">
            <v>3.4</v>
          </cell>
          <cell r="G261">
            <v>14.1</v>
          </cell>
          <cell r="H261">
            <v>11.07</v>
          </cell>
          <cell r="I261">
            <v>263.04000000000002</v>
          </cell>
          <cell r="J261">
            <v>263.04000000000002</v>
          </cell>
        </row>
        <row r="262">
          <cell r="A262">
            <v>250</v>
          </cell>
          <cell r="B262" t="str">
            <v>PT.120x120x4.0</v>
          </cell>
          <cell r="C262">
            <v>120</v>
          </cell>
          <cell r="D262">
            <v>120</v>
          </cell>
          <cell r="E262">
            <v>4</v>
          </cell>
          <cell r="F262">
            <v>4</v>
          </cell>
          <cell r="G262">
            <v>18.010000000000002</v>
          </cell>
          <cell r="H262">
            <v>14.14</v>
          </cell>
          <cell r="I262">
            <v>397.3</v>
          </cell>
          <cell r="J262">
            <v>397.3</v>
          </cell>
        </row>
        <row r="263">
          <cell r="A263">
            <v>251</v>
          </cell>
          <cell r="B263" t="str">
            <v>PT.135x135x4.3</v>
          </cell>
          <cell r="C263">
            <v>135</v>
          </cell>
          <cell r="D263">
            <v>135</v>
          </cell>
          <cell r="E263">
            <v>4.3</v>
          </cell>
          <cell r="F263">
            <v>4.3</v>
          </cell>
          <cell r="G263">
            <v>21.85</v>
          </cell>
          <cell r="H263">
            <v>17.149999999999999</v>
          </cell>
          <cell r="I263">
            <v>612.27</v>
          </cell>
          <cell r="J263">
            <v>612.27</v>
          </cell>
        </row>
        <row r="264">
          <cell r="A264">
            <v>252</v>
          </cell>
          <cell r="B264" t="str">
            <v>PT.155x155x4.5</v>
          </cell>
          <cell r="C264">
            <v>155</v>
          </cell>
          <cell r="D264">
            <v>155</v>
          </cell>
          <cell r="E264">
            <v>4.5</v>
          </cell>
          <cell r="F264">
            <v>4.5</v>
          </cell>
          <cell r="G264">
            <v>26.39</v>
          </cell>
          <cell r="H264">
            <v>20.72</v>
          </cell>
          <cell r="I264">
            <v>982.43</v>
          </cell>
          <cell r="J264">
            <v>982.43</v>
          </cell>
        </row>
        <row r="265">
          <cell r="A265">
            <v>253</v>
          </cell>
          <cell r="B265" t="str">
            <v>PT.175x175x5.5</v>
          </cell>
          <cell r="C265">
            <v>175</v>
          </cell>
          <cell r="D265">
            <v>175</v>
          </cell>
          <cell r="E265">
            <v>5.5</v>
          </cell>
          <cell r="F265">
            <v>5.5</v>
          </cell>
          <cell r="G265">
            <v>36.25</v>
          </cell>
          <cell r="H265">
            <v>28.46</v>
          </cell>
          <cell r="I265">
            <v>1709.23</v>
          </cell>
          <cell r="J265">
            <v>1709.23</v>
          </cell>
        </row>
        <row r="266">
          <cell r="A266">
            <v>254</v>
          </cell>
          <cell r="B266" t="str">
            <v>PT.200x200x5.5</v>
          </cell>
          <cell r="C266">
            <v>200</v>
          </cell>
          <cell r="D266">
            <v>200</v>
          </cell>
          <cell r="E266">
            <v>5.5</v>
          </cell>
          <cell r="F266">
            <v>5.5</v>
          </cell>
          <cell r="G266">
            <v>41.75</v>
          </cell>
          <cell r="H266">
            <v>32.770000000000003</v>
          </cell>
          <cell r="I266">
            <v>2597.67</v>
          </cell>
          <cell r="J266">
            <v>2597.67</v>
          </cell>
        </row>
        <row r="267">
          <cell r="A267">
            <v>255</v>
          </cell>
          <cell r="B267" t="str">
            <v>PT.200x200x7.0</v>
          </cell>
          <cell r="C267">
            <v>200</v>
          </cell>
          <cell r="D267">
            <v>200</v>
          </cell>
          <cell r="E267">
            <v>7</v>
          </cell>
          <cell r="F267">
            <v>7</v>
          </cell>
          <cell r="G267">
            <v>52.36</v>
          </cell>
          <cell r="H267">
            <v>41.1</v>
          </cell>
          <cell r="I267">
            <v>3194.1</v>
          </cell>
          <cell r="J267">
            <v>3194.1</v>
          </cell>
        </row>
        <row r="268">
          <cell r="A268">
            <v>256</v>
          </cell>
          <cell r="B268" t="str">
            <v>PT.220x220x7.0</v>
          </cell>
          <cell r="C268">
            <v>220</v>
          </cell>
          <cell r="D268">
            <v>220</v>
          </cell>
          <cell r="E268">
            <v>7</v>
          </cell>
          <cell r="F268">
            <v>7</v>
          </cell>
          <cell r="G268">
            <v>57.96</v>
          </cell>
          <cell r="H268">
            <v>45.5</v>
          </cell>
          <cell r="I268">
            <v>4314.3</v>
          </cell>
          <cell r="J268">
            <v>3194.1</v>
          </cell>
        </row>
        <row r="269">
          <cell r="A269">
            <v>257</v>
          </cell>
          <cell r="B269" t="str">
            <v>PT.220x220x9.0</v>
          </cell>
          <cell r="C269">
            <v>220</v>
          </cell>
          <cell r="D269">
            <v>220</v>
          </cell>
          <cell r="E269">
            <v>9</v>
          </cell>
          <cell r="F269">
            <v>9</v>
          </cell>
          <cell r="G269">
            <v>73.180000000000007</v>
          </cell>
          <cell r="H269">
            <v>57.45</v>
          </cell>
          <cell r="I269">
            <v>5317.27</v>
          </cell>
          <cell r="J269">
            <v>5317.27</v>
          </cell>
        </row>
        <row r="270">
          <cell r="A270">
            <v>258</v>
          </cell>
          <cell r="B270" t="str">
            <v>PT.260x260x9.0</v>
          </cell>
          <cell r="C270">
            <v>220</v>
          </cell>
          <cell r="D270">
            <v>220</v>
          </cell>
          <cell r="E270">
            <v>9</v>
          </cell>
          <cell r="F270">
            <v>9</v>
          </cell>
          <cell r="G270">
            <v>87.58</v>
          </cell>
          <cell r="H270">
            <v>68.75</v>
          </cell>
          <cell r="I270">
            <v>9038.52</v>
          </cell>
          <cell r="J270">
            <v>9038.52</v>
          </cell>
        </row>
        <row r="271">
          <cell r="A271">
            <v>259</v>
          </cell>
          <cell r="B271" t="str">
            <v>PT.80x40x2.25</v>
          </cell>
          <cell r="C271">
            <v>80</v>
          </cell>
          <cell r="D271">
            <v>40</v>
          </cell>
          <cell r="E271">
            <v>2.25</v>
          </cell>
          <cell r="F271">
            <v>2.25</v>
          </cell>
          <cell r="G271">
            <v>5.0199999999999996</v>
          </cell>
          <cell r="H271">
            <v>3.94</v>
          </cell>
          <cell r="I271">
            <v>40.61</v>
          </cell>
          <cell r="J271">
            <v>13.84</v>
          </cell>
        </row>
        <row r="272">
          <cell r="A272">
            <v>260</v>
          </cell>
          <cell r="B272" t="str">
            <v>PT.100x40x2.25</v>
          </cell>
          <cell r="C272">
            <v>100</v>
          </cell>
          <cell r="D272">
            <v>40</v>
          </cell>
          <cell r="E272">
            <v>2.25</v>
          </cell>
          <cell r="F272">
            <v>2.25</v>
          </cell>
          <cell r="G272">
            <v>5.92</v>
          </cell>
          <cell r="H272">
            <v>4.6500000000000004</v>
          </cell>
          <cell r="I272">
            <v>71.37</v>
          </cell>
          <cell r="J272">
            <v>17.05</v>
          </cell>
        </row>
        <row r="273">
          <cell r="A273">
            <v>261</v>
          </cell>
          <cell r="B273" t="str">
            <v>PT.120x60x2.5</v>
          </cell>
          <cell r="C273">
            <v>120</v>
          </cell>
          <cell r="D273">
            <v>60</v>
          </cell>
          <cell r="E273">
            <v>2.5</v>
          </cell>
          <cell r="F273">
            <v>2.5</v>
          </cell>
          <cell r="G273">
            <v>8.5399999999999991</v>
          </cell>
          <cell r="H273">
            <v>6.7</v>
          </cell>
          <cell r="I273">
            <v>159.29</v>
          </cell>
          <cell r="J273">
            <v>54.67</v>
          </cell>
        </row>
        <row r="274">
          <cell r="A274">
            <v>262</v>
          </cell>
          <cell r="B274" t="str">
            <v>PT.140x60x3.0</v>
          </cell>
          <cell r="C274">
            <v>140</v>
          </cell>
          <cell r="D274">
            <v>60</v>
          </cell>
          <cell r="E274">
            <v>3</v>
          </cell>
          <cell r="F274">
            <v>3</v>
          </cell>
          <cell r="G274">
            <v>11.33</v>
          </cell>
          <cell r="H274">
            <v>8.89</v>
          </cell>
          <cell r="I274">
            <v>274.27</v>
          </cell>
          <cell r="J274">
            <v>73.459999999999994</v>
          </cell>
        </row>
        <row r="275">
          <cell r="A275">
            <v>263</v>
          </cell>
          <cell r="B275" t="str">
            <v>PT.160x65x3.4</v>
          </cell>
          <cell r="C275">
            <v>160</v>
          </cell>
          <cell r="D275">
            <v>65</v>
          </cell>
          <cell r="E275">
            <v>3</v>
          </cell>
          <cell r="F275">
            <v>3</v>
          </cell>
          <cell r="G275">
            <v>14.44</v>
          </cell>
          <cell r="H275">
            <v>11.34</v>
          </cell>
          <cell r="I275">
            <v>449.65</v>
          </cell>
          <cell r="J275">
            <v>110.41</v>
          </cell>
        </row>
        <row r="276">
          <cell r="A276">
            <v>264</v>
          </cell>
          <cell r="B276" t="str">
            <v>PT.180x65x4.0</v>
          </cell>
          <cell r="C276">
            <v>180</v>
          </cell>
          <cell r="D276">
            <v>65</v>
          </cell>
          <cell r="E276">
            <v>4</v>
          </cell>
          <cell r="F276">
            <v>4</v>
          </cell>
          <cell r="G276">
            <v>18.41</v>
          </cell>
          <cell r="H276">
            <v>14.45</v>
          </cell>
          <cell r="I276">
            <v>697.99</v>
          </cell>
          <cell r="J276">
            <v>140.88</v>
          </cell>
        </row>
        <row r="277">
          <cell r="A277">
            <v>265</v>
          </cell>
          <cell r="B277" t="str">
            <v>PT.200x70x4.3</v>
          </cell>
          <cell r="C277">
            <v>200</v>
          </cell>
          <cell r="D277">
            <v>70</v>
          </cell>
          <cell r="E277">
            <v>4.3</v>
          </cell>
          <cell r="F277">
            <v>4.3</v>
          </cell>
          <cell r="G277">
            <v>21.85</v>
          </cell>
          <cell r="H277">
            <v>17.149999999999999</v>
          </cell>
          <cell r="I277">
            <v>1016.19</v>
          </cell>
          <cell r="J277">
            <v>194.94</v>
          </cell>
        </row>
        <row r="278">
          <cell r="A278">
            <v>266</v>
          </cell>
          <cell r="B278" t="str">
            <v>PT.220x90x4.5</v>
          </cell>
          <cell r="C278">
            <v>220</v>
          </cell>
          <cell r="D278">
            <v>90</v>
          </cell>
          <cell r="E278">
            <v>4.5</v>
          </cell>
          <cell r="F278">
            <v>4.5</v>
          </cell>
          <cell r="G278">
            <v>26.39</v>
          </cell>
          <cell r="H278">
            <v>20.72</v>
          </cell>
          <cell r="I278" t="str">
            <v>1.561.83</v>
          </cell>
          <cell r="J278">
            <v>388.94</v>
          </cell>
        </row>
        <row r="279">
          <cell r="A279">
            <v>267</v>
          </cell>
          <cell r="B279" t="str">
            <v>PT.260x90x5.5</v>
          </cell>
          <cell r="C279">
            <v>260</v>
          </cell>
          <cell r="D279">
            <v>90</v>
          </cell>
          <cell r="E279">
            <v>5.5</v>
          </cell>
          <cell r="F279">
            <v>5.5</v>
          </cell>
          <cell r="G279">
            <v>36.25</v>
          </cell>
          <cell r="H279">
            <v>28.46</v>
          </cell>
          <cell r="I279">
            <v>2844.82</v>
          </cell>
          <cell r="J279">
            <v>536.1</v>
          </cell>
        </row>
        <row r="280">
          <cell r="A280">
            <v>268</v>
          </cell>
          <cell r="B280" t="str">
            <v>PT.300x100x5.5</v>
          </cell>
          <cell r="C280">
            <v>300</v>
          </cell>
          <cell r="D280">
            <v>100</v>
          </cell>
          <cell r="E280">
            <v>5.5</v>
          </cell>
          <cell r="F280">
            <v>5.5</v>
          </cell>
          <cell r="G280">
            <v>41.75</v>
          </cell>
          <cell r="H280">
            <v>32.770000000000003</v>
          </cell>
          <cell r="I280">
            <v>4366.42</v>
          </cell>
          <cell r="J280">
            <v>777</v>
          </cell>
        </row>
        <row r="281">
          <cell r="A281">
            <v>269</v>
          </cell>
          <cell r="B281" t="str">
            <v>PT.300x100x7.0</v>
          </cell>
          <cell r="C281">
            <v>300</v>
          </cell>
          <cell r="D281">
            <v>100</v>
          </cell>
          <cell r="E281">
            <v>7</v>
          </cell>
          <cell r="F281">
            <v>7</v>
          </cell>
          <cell r="G281">
            <v>52.36</v>
          </cell>
          <cell r="H281">
            <v>41.1</v>
          </cell>
          <cell r="I281">
            <v>5360.46</v>
          </cell>
          <cell r="J281">
            <v>943.61</v>
          </cell>
        </row>
        <row r="282">
          <cell r="A282">
            <v>270</v>
          </cell>
          <cell r="B282" t="str">
            <v>PT.320x120x7.0</v>
          </cell>
          <cell r="C282">
            <v>320</v>
          </cell>
          <cell r="D282">
            <v>120</v>
          </cell>
          <cell r="E282">
            <v>7</v>
          </cell>
          <cell r="F282">
            <v>7</v>
          </cell>
          <cell r="G282">
            <v>57.96</v>
          </cell>
          <cell r="H282">
            <v>45.5</v>
          </cell>
          <cell r="I282">
            <v>7032.23</v>
          </cell>
          <cell r="J282">
            <v>1512.24</v>
          </cell>
        </row>
        <row r="283">
          <cell r="A283">
            <v>271</v>
          </cell>
          <cell r="B283" t="str">
            <v>PT.320x120x9.0</v>
          </cell>
          <cell r="C283">
            <v>320</v>
          </cell>
          <cell r="D283">
            <v>120</v>
          </cell>
          <cell r="E283">
            <v>9</v>
          </cell>
          <cell r="F283">
            <v>9</v>
          </cell>
          <cell r="G283">
            <v>73.180000000000007</v>
          </cell>
          <cell r="H283">
            <v>57.45</v>
          </cell>
          <cell r="I283">
            <v>8654.16</v>
          </cell>
          <cell r="J283">
            <v>1841.31</v>
          </cell>
        </row>
        <row r="284">
          <cell r="A284">
            <v>272</v>
          </cell>
          <cell r="B284" t="str">
            <v>PT.350x170x9.0</v>
          </cell>
          <cell r="C284">
            <v>350</v>
          </cell>
          <cell r="D284">
            <v>170</v>
          </cell>
          <cell r="E284">
            <v>9</v>
          </cell>
          <cell r="F284">
            <v>9</v>
          </cell>
          <cell r="G284">
            <v>87.58</v>
          </cell>
          <cell r="H284">
            <v>68.75</v>
          </cell>
          <cell r="I284">
            <v>13546.1</v>
          </cell>
          <cell r="J284">
            <v>4418.3</v>
          </cell>
        </row>
        <row r="285">
          <cell r="A285">
            <v>273</v>
          </cell>
          <cell r="B285" t="str">
            <v>PT.350x170x9.0</v>
          </cell>
          <cell r="C285">
            <v>350</v>
          </cell>
          <cell r="D285">
            <v>170</v>
          </cell>
          <cell r="E285">
            <v>9</v>
          </cell>
          <cell r="F285">
            <v>9</v>
          </cell>
          <cell r="G285">
            <v>87.58</v>
          </cell>
          <cell r="H285">
            <v>68.75</v>
          </cell>
          <cell r="I285">
            <v>13546.1</v>
          </cell>
          <cell r="J285">
            <v>4418.3</v>
          </cell>
        </row>
        <row r="286">
          <cell r="A286">
            <v>274</v>
          </cell>
          <cell r="B286" t="str">
            <v>TB. Ø 3" x2.25</v>
          </cell>
          <cell r="C286">
            <v>76.2</v>
          </cell>
          <cell r="D286">
            <v>76.2</v>
          </cell>
          <cell r="E286">
            <v>2.25</v>
          </cell>
          <cell r="F286">
            <v>2.25</v>
          </cell>
          <cell r="G286">
            <v>5.23</v>
          </cell>
          <cell r="H286">
            <v>4.0999999999999996</v>
          </cell>
          <cell r="I286">
            <v>35.770000000000003</v>
          </cell>
          <cell r="J286">
            <v>35.770000000000003</v>
          </cell>
        </row>
        <row r="287">
          <cell r="A287">
            <v>275</v>
          </cell>
          <cell r="B287" t="str">
            <v>TB. Ø 3 ½" x2.25</v>
          </cell>
          <cell r="C287">
            <v>88.9</v>
          </cell>
          <cell r="D287">
            <v>88.9</v>
          </cell>
          <cell r="E287">
            <v>2.25</v>
          </cell>
          <cell r="F287">
            <v>2.25</v>
          </cell>
          <cell r="G287">
            <v>6.12</v>
          </cell>
          <cell r="H287">
            <v>4.8099999999999996</v>
          </cell>
          <cell r="I287">
            <v>57.52</v>
          </cell>
          <cell r="J287">
            <v>57.52</v>
          </cell>
        </row>
        <row r="288">
          <cell r="A288">
            <v>276</v>
          </cell>
          <cell r="B288" t="str">
            <v>TB. Ø 4 ½" x2.5</v>
          </cell>
          <cell r="C288">
            <v>114.3</v>
          </cell>
          <cell r="D288">
            <v>114.3</v>
          </cell>
          <cell r="E288">
            <v>2.5</v>
          </cell>
          <cell r="F288">
            <v>2.5</v>
          </cell>
          <cell r="G288">
            <v>8.7799999999999994</v>
          </cell>
          <cell r="H288">
            <v>6.89</v>
          </cell>
          <cell r="I288">
            <v>137.26</v>
          </cell>
          <cell r="J288">
            <v>137.26</v>
          </cell>
        </row>
        <row r="289">
          <cell r="A289">
            <v>277</v>
          </cell>
          <cell r="B289" t="str">
            <v>TB. Ø 5" x3.0</v>
          </cell>
          <cell r="C289">
            <v>127</v>
          </cell>
          <cell r="D289">
            <v>127</v>
          </cell>
          <cell r="E289">
            <v>3</v>
          </cell>
          <cell r="F289">
            <v>3</v>
          </cell>
          <cell r="G289">
            <v>11.69</v>
          </cell>
          <cell r="H289">
            <v>9.17</v>
          </cell>
          <cell r="I289">
            <v>224.75</v>
          </cell>
          <cell r="J289">
            <v>224.75</v>
          </cell>
        </row>
        <row r="290">
          <cell r="A290">
            <v>278</v>
          </cell>
          <cell r="B290" t="str">
            <v>TB. Ø 5 ½" x3.4</v>
          </cell>
          <cell r="C290">
            <v>139.69999999999999</v>
          </cell>
          <cell r="D290">
            <v>139.69999999999999</v>
          </cell>
          <cell r="E290">
            <v>3.4</v>
          </cell>
          <cell r="F290">
            <v>3.4</v>
          </cell>
          <cell r="G290">
            <v>14.56</v>
          </cell>
          <cell r="H290">
            <v>11.43</v>
          </cell>
          <cell r="I290">
            <v>338.3</v>
          </cell>
          <cell r="J290">
            <v>338.3</v>
          </cell>
        </row>
        <row r="291">
          <cell r="A291">
            <v>279</v>
          </cell>
          <cell r="B291" t="str">
            <v>TB. Ø 6" x4.0</v>
          </cell>
          <cell r="C291">
            <v>152.4</v>
          </cell>
          <cell r="D291">
            <v>152.4</v>
          </cell>
          <cell r="E291">
            <v>4</v>
          </cell>
          <cell r="F291">
            <v>4</v>
          </cell>
          <cell r="G291">
            <v>18.649999999999999</v>
          </cell>
          <cell r="H291">
            <v>14.64</v>
          </cell>
          <cell r="I291">
            <v>513.73</v>
          </cell>
          <cell r="J291">
            <v>513.73</v>
          </cell>
        </row>
        <row r="292">
          <cell r="A292">
            <v>280</v>
          </cell>
          <cell r="B292" t="str">
            <v>TB. Ø 6 5/8" x4.3</v>
          </cell>
          <cell r="C292">
            <v>168.3</v>
          </cell>
          <cell r="D292">
            <v>168.3</v>
          </cell>
          <cell r="E292">
            <v>4.3</v>
          </cell>
          <cell r="F292">
            <v>4.3</v>
          </cell>
          <cell r="G292">
            <v>22.15</v>
          </cell>
          <cell r="H292">
            <v>17.39</v>
          </cell>
          <cell r="I292">
            <v>745</v>
          </cell>
          <cell r="J292">
            <v>745</v>
          </cell>
        </row>
        <row r="293">
          <cell r="A293">
            <v>281</v>
          </cell>
          <cell r="B293" t="str">
            <v>TB. Ø 7 5/8" x4.5</v>
          </cell>
          <cell r="C293">
            <v>193.7</v>
          </cell>
          <cell r="D293">
            <v>193.7</v>
          </cell>
          <cell r="E293">
            <v>4.5</v>
          </cell>
          <cell r="F293">
            <v>4.5</v>
          </cell>
          <cell r="G293">
            <v>26.75</v>
          </cell>
          <cell r="H293">
            <v>20.99</v>
          </cell>
          <cell r="I293">
            <v>1197</v>
          </cell>
          <cell r="J293">
            <v>1197</v>
          </cell>
        </row>
        <row r="294">
          <cell r="A294">
            <v>282</v>
          </cell>
          <cell r="B294" t="str">
            <v>TB. Ø 8 5/8" x5.5</v>
          </cell>
          <cell r="C294">
            <v>219.1</v>
          </cell>
          <cell r="D294">
            <v>219.1</v>
          </cell>
          <cell r="E294">
            <v>5.5</v>
          </cell>
          <cell r="F294">
            <v>5.5</v>
          </cell>
          <cell r="G294">
            <v>36.909999999999997</v>
          </cell>
          <cell r="H294">
            <v>28.97</v>
          </cell>
          <cell r="I294">
            <v>2105.5</v>
          </cell>
          <cell r="J294">
            <v>2105.5</v>
          </cell>
        </row>
        <row r="295">
          <cell r="A295">
            <v>283</v>
          </cell>
          <cell r="B295" t="str">
            <v>TB. Ø 9 5/8" x5.5</v>
          </cell>
          <cell r="C295">
            <v>244.5</v>
          </cell>
          <cell r="D295">
            <v>244.5</v>
          </cell>
          <cell r="E295">
            <v>5.5</v>
          </cell>
          <cell r="F295">
            <v>5.5</v>
          </cell>
          <cell r="G295">
            <v>41.3</v>
          </cell>
          <cell r="H295">
            <v>32.409999999999997</v>
          </cell>
          <cell r="I295">
            <v>2949.2</v>
          </cell>
          <cell r="J295">
            <v>2949.2</v>
          </cell>
        </row>
        <row r="296">
          <cell r="A296">
            <v>284</v>
          </cell>
          <cell r="B296" t="str">
            <v>TB. Ø 9 5/8" x7.0</v>
          </cell>
          <cell r="C296">
            <v>244.5</v>
          </cell>
          <cell r="D296">
            <v>244.5</v>
          </cell>
          <cell r="E296">
            <v>7</v>
          </cell>
          <cell r="F296">
            <v>7</v>
          </cell>
          <cell r="G296">
            <v>52.33</v>
          </cell>
          <cell r="H296">
            <v>41</v>
          </cell>
          <cell r="I296">
            <v>3684.6</v>
          </cell>
          <cell r="J296">
            <v>3684.6</v>
          </cell>
        </row>
        <row r="297">
          <cell r="A297">
            <v>285</v>
          </cell>
          <cell r="B297" t="str">
            <v>TB. Ø 10 3/4" x7.0</v>
          </cell>
          <cell r="C297">
            <v>273.10000000000002</v>
          </cell>
          <cell r="D297">
            <v>273.10000000000002</v>
          </cell>
          <cell r="E297">
            <v>7</v>
          </cell>
          <cell r="F297">
            <v>7</v>
          </cell>
          <cell r="G297">
            <v>58.52</v>
          </cell>
          <cell r="H297">
            <v>45.93</v>
          </cell>
          <cell r="I297">
            <v>5180.2</v>
          </cell>
          <cell r="J297">
            <v>5180.2</v>
          </cell>
        </row>
        <row r="298">
          <cell r="A298">
            <v>286</v>
          </cell>
          <cell r="B298" t="str">
            <v>TB. Ø 10 3/4" x9.0</v>
          </cell>
          <cell r="C298">
            <v>273.10000000000002</v>
          </cell>
          <cell r="D298">
            <v>273.10000000000002</v>
          </cell>
          <cell r="E298">
            <v>9</v>
          </cell>
          <cell r="F298">
            <v>9</v>
          </cell>
          <cell r="G298">
            <v>74.67</v>
          </cell>
          <cell r="H298">
            <v>58.61</v>
          </cell>
          <cell r="I298">
            <v>6514.3</v>
          </cell>
          <cell r="J298">
            <v>6514.3</v>
          </cell>
        </row>
        <row r="299">
          <cell r="A299">
            <v>287</v>
          </cell>
          <cell r="B299" t="str">
            <v>TB. Ø 12 3/4" x9.0</v>
          </cell>
          <cell r="C299">
            <v>323.89999999999998</v>
          </cell>
          <cell r="D299">
            <v>323.89999999999998</v>
          </cell>
          <cell r="E299">
            <v>9</v>
          </cell>
          <cell r="F299">
            <v>9</v>
          </cell>
          <cell r="G299">
            <v>89.04</v>
          </cell>
          <cell r="H299">
            <v>69.88</v>
          </cell>
          <cell r="I299">
            <v>11040</v>
          </cell>
          <cell r="J299">
            <v>11040</v>
          </cell>
        </row>
        <row r="300">
          <cell r="A300">
            <v>288</v>
          </cell>
          <cell r="B300" t="str">
            <v>TB. Ø 12 3/4" x11.0</v>
          </cell>
          <cell r="C300">
            <v>323.89999999999998</v>
          </cell>
          <cell r="D300">
            <v>323.89999999999998</v>
          </cell>
          <cell r="E300">
            <v>11</v>
          </cell>
          <cell r="F300">
            <v>11</v>
          </cell>
          <cell r="G300">
            <v>108.13</v>
          </cell>
          <cell r="H300">
            <v>84.87</v>
          </cell>
          <cell r="I300">
            <v>13243.3</v>
          </cell>
          <cell r="J300">
            <v>13243.3</v>
          </cell>
        </row>
        <row r="301">
          <cell r="A301">
            <v>289</v>
          </cell>
          <cell r="B301" t="str">
            <v>COLMENA</v>
          </cell>
        </row>
        <row r="302">
          <cell r="A302">
            <v>290</v>
          </cell>
          <cell r="B302" t="str">
            <v>PT.25x25x1.5</v>
          </cell>
          <cell r="C302">
            <v>26.7</v>
          </cell>
          <cell r="D302">
            <v>26.7</v>
          </cell>
          <cell r="E302">
            <v>1.5</v>
          </cell>
          <cell r="F302">
            <v>1.5</v>
          </cell>
          <cell r="G302">
            <v>1.48</v>
          </cell>
          <cell r="H302">
            <v>1.1599999999999999</v>
          </cell>
          <cell r="I302">
            <v>1.51</v>
          </cell>
          <cell r="J302">
            <v>1.51</v>
          </cell>
        </row>
        <row r="303">
          <cell r="A303">
            <v>291</v>
          </cell>
          <cell r="B303" t="str">
            <v>PT.25x25x2.5</v>
          </cell>
          <cell r="C303">
            <v>26.7</v>
          </cell>
          <cell r="D303">
            <v>26.7</v>
          </cell>
          <cell r="E303">
            <v>2.5</v>
          </cell>
          <cell r="F303">
            <v>2.5</v>
          </cell>
          <cell r="G303">
            <v>2.38</v>
          </cell>
          <cell r="H303">
            <v>1.87</v>
          </cell>
          <cell r="I303">
            <v>2.12</v>
          </cell>
          <cell r="J303">
            <v>2.12</v>
          </cell>
        </row>
        <row r="304">
          <cell r="A304">
            <v>292</v>
          </cell>
          <cell r="B304" t="str">
            <v>PT.40x40x1.5</v>
          </cell>
          <cell r="C304">
            <v>40</v>
          </cell>
          <cell r="D304">
            <v>40</v>
          </cell>
          <cell r="E304">
            <v>1.5</v>
          </cell>
          <cell r="F304">
            <v>1.5</v>
          </cell>
          <cell r="G304">
            <v>2.2000000000000002</v>
          </cell>
          <cell r="H304">
            <v>1.73</v>
          </cell>
          <cell r="I304">
            <v>5.49</v>
          </cell>
          <cell r="J304">
            <v>5.49</v>
          </cell>
        </row>
        <row r="305">
          <cell r="A305">
            <v>293</v>
          </cell>
          <cell r="B305" t="str">
            <v>PT.40x40x1.5</v>
          </cell>
          <cell r="C305">
            <v>40</v>
          </cell>
          <cell r="D305">
            <v>40</v>
          </cell>
          <cell r="E305">
            <v>2</v>
          </cell>
          <cell r="F305">
            <v>2</v>
          </cell>
          <cell r="G305">
            <v>2.96</v>
          </cell>
          <cell r="H305">
            <v>2.3199999999999998</v>
          </cell>
          <cell r="I305">
            <v>6.94</v>
          </cell>
          <cell r="J305">
            <v>6.94</v>
          </cell>
        </row>
        <row r="306">
          <cell r="A306">
            <v>294</v>
          </cell>
          <cell r="B306" t="str">
            <v>PT.40x40x2.5</v>
          </cell>
          <cell r="C306">
            <v>40</v>
          </cell>
          <cell r="D306">
            <v>40</v>
          </cell>
          <cell r="E306">
            <v>2.5</v>
          </cell>
          <cell r="F306">
            <v>2.5</v>
          </cell>
          <cell r="G306">
            <v>3.58</v>
          </cell>
          <cell r="H306">
            <v>2.81</v>
          </cell>
          <cell r="I306">
            <v>8.2200000000000006</v>
          </cell>
          <cell r="J306">
            <v>8.2200000000000006</v>
          </cell>
        </row>
        <row r="307">
          <cell r="A307">
            <v>295</v>
          </cell>
          <cell r="B307" t="str">
            <v>PT.50x50x1.5</v>
          </cell>
          <cell r="C307">
            <v>51.6</v>
          </cell>
          <cell r="D307">
            <v>51.6</v>
          </cell>
          <cell r="E307">
            <v>1.5</v>
          </cell>
          <cell r="F307">
            <v>1.5</v>
          </cell>
          <cell r="G307">
            <v>2.92</v>
          </cell>
          <cell r="H307">
            <v>2.29</v>
          </cell>
          <cell r="I307">
            <v>12.21</v>
          </cell>
          <cell r="J307">
            <v>12.21</v>
          </cell>
        </row>
        <row r="308">
          <cell r="A308">
            <v>296</v>
          </cell>
          <cell r="B308" t="str">
            <v>PT.50x50x2.0</v>
          </cell>
          <cell r="C308">
            <v>51.6</v>
          </cell>
          <cell r="D308">
            <v>51.6</v>
          </cell>
          <cell r="E308">
            <v>2</v>
          </cell>
          <cell r="F308">
            <v>2</v>
          </cell>
          <cell r="G308">
            <v>3.95</v>
          </cell>
          <cell r="H308">
            <v>3.1</v>
          </cell>
          <cell r="I308">
            <v>15.63</v>
          </cell>
          <cell r="J308">
            <v>15.63</v>
          </cell>
        </row>
        <row r="309">
          <cell r="A309">
            <v>297</v>
          </cell>
          <cell r="B309" t="str">
            <v>PT.50x50x2.5</v>
          </cell>
          <cell r="C309">
            <v>51.6</v>
          </cell>
          <cell r="D309">
            <v>51.6</v>
          </cell>
          <cell r="E309">
            <v>2.5</v>
          </cell>
          <cell r="F309">
            <v>2.5</v>
          </cell>
          <cell r="G309">
            <v>4.7699999999999996</v>
          </cell>
          <cell r="H309">
            <v>3.74</v>
          </cell>
          <cell r="I309">
            <v>18.75</v>
          </cell>
          <cell r="J309">
            <v>18.75</v>
          </cell>
        </row>
        <row r="310">
          <cell r="A310">
            <v>298</v>
          </cell>
          <cell r="B310" t="str">
            <v>PT.50x50x3.0</v>
          </cell>
          <cell r="C310">
            <v>50</v>
          </cell>
          <cell r="D310">
            <v>50</v>
          </cell>
          <cell r="E310">
            <v>3</v>
          </cell>
          <cell r="F310">
            <v>3</v>
          </cell>
          <cell r="G310">
            <v>5.41</v>
          </cell>
          <cell r="H310">
            <v>4.25</v>
          </cell>
          <cell r="I310">
            <v>19.47</v>
          </cell>
          <cell r="J310">
            <v>19.47</v>
          </cell>
        </row>
        <row r="311">
          <cell r="A311">
            <v>299</v>
          </cell>
          <cell r="B311" t="str">
            <v>PT.70x70x1.5</v>
          </cell>
          <cell r="C311">
            <v>70.900000000000006</v>
          </cell>
          <cell r="D311">
            <v>70.900000000000006</v>
          </cell>
          <cell r="E311">
            <v>1.5</v>
          </cell>
          <cell r="F311">
            <v>1.5</v>
          </cell>
          <cell r="G311">
            <v>4.08</v>
          </cell>
          <cell r="H311">
            <v>3.2</v>
          </cell>
          <cell r="I311">
            <v>32.72</v>
          </cell>
          <cell r="J311">
            <v>32.72</v>
          </cell>
        </row>
        <row r="312">
          <cell r="A312">
            <v>300</v>
          </cell>
          <cell r="B312" t="str">
            <v>PT.70x70x2.0</v>
          </cell>
          <cell r="C312">
            <v>70.900000000000006</v>
          </cell>
          <cell r="D312">
            <v>70.900000000000006</v>
          </cell>
          <cell r="E312">
            <v>2</v>
          </cell>
          <cell r="F312">
            <v>2</v>
          </cell>
          <cell r="G312">
            <v>5.5</v>
          </cell>
          <cell r="H312">
            <v>4.32</v>
          </cell>
          <cell r="I312">
            <v>42.38</v>
          </cell>
          <cell r="J312">
            <v>42.38</v>
          </cell>
        </row>
        <row r="313">
          <cell r="A313">
            <v>301</v>
          </cell>
          <cell r="B313" t="str">
            <v>PT.70x70x2.5</v>
          </cell>
          <cell r="C313">
            <v>70.900000000000006</v>
          </cell>
          <cell r="D313">
            <v>70.900000000000006</v>
          </cell>
          <cell r="E313">
            <v>2.5</v>
          </cell>
          <cell r="F313">
            <v>2.5</v>
          </cell>
          <cell r="G313">
            <v>6.7</v>
          </cell>
          <cell r="H313">
            <v>5.26</v>
          </cell>
          <cell r="I313">
            <v>51.44</v>
          </cell>
          <cell r="J313">
            <v>51.44</v>
          </cell>
        </row>
        <row r="314">
          <cell r="A314">
            <v>302</v>
          </cell>
          <cell r="B314" t="str">
            <v>PT.75x75x3.0</v>
          </cell>
          <cell r="C314">
            <v>75</v>
          </cell>
          <cell r="D314">
            <v>75</v>
          </cell>
          <cell r="E314">
            <v>3</v>
          </cell>
          <cell r="F314">
            <v>3</v>
          </cell>
          <cell r="G314">
            <v>8.41</v>
          </cell>
          <cell r="H314">
            <v>6.6</v>
          </cell>
          <cell r="I314">
            <v>71.62</v>
          </cell>
          <cell r="J314">
            <v>71.62</v>
          </cell>
        </row>
        <row r="315">
          <cell r="A315">
            <v>303</v>
          </cell>
          <cell r="B315" t="str">
            <v>PT.75x75x4.0</v>
          </cell>
          <cell r="C315">
            <v>75</v>
          </cell>
          <cell r="D315">
            <v>75</v>
          </cell>
          <cell r="E315">
            <v>4</v>
          </cell>
          <cell r="F315">
            <v>4</v>
          </cell>
          <cell r="G315">
            <v>10.95</v>
          </cell>
          <cell r="H315">
            <v>8.59</v>
          </cell>
          <cell r="I315">
            <v>90.19</v>
          </cell>
          <cell r="J315">
            <v>90.19</v>
          </cell>
        </row>
        <row r="316">
          <cell r="A316">
            <v>304</v>
          </cell>
          <cell r="B316" t="str">
            <v>PT.75x75x5.0</v>
          </cell>
          <cell r="C316">
            <v>75</v>
          </cell>
          <cell r="D316">
            <v>75</v>
          </cell>
          <cell r="E316">
            <v>5</v>
          </cell>
          <cell r="F316">
            <v>5</v>
          </cell>
          <cell r="G316">
            <v>13.36</v>
          </cell>
          <cell r="H316">
            <v>10.48</v>
          </cell>
          <cell r="I316">
            <v>106.33</v>
          </cell>
          <cell r="J316">
            <v>106.33</v>
          </cell>
        </row>
        <row r="317">
          <cell r="A317">
            <v>305</v>
          </cell>
          <cell r="B317" t="str">
            <v>PT.75x75x6.0</v>
          </cell>
          <cell r="C317">
            <v>75</v>
          </cell>
          <cell r="D317">
            <v>75</v>
          </cell>
          <cell r="E317">
            <v>6</v>
          </cell>
          <cell r="F317">
            <v>6</v>
          </cell>
          <cell r="G317">
            <v>15.63</v>
          </cell>
          <cell r="H317">
            <v>12.27</v>
          </cell>
          <cell r="I317">
            <v>120.16</v>
          </cell>
          <cell r="J317">
            <v>120.16</v>
          </cell>
        </row>
        <row r="318">
          <cell r="A318">
            <v>306</v>
          </cell>
          <cell r="B318" t="str">
            <v>PT.90x90x2.0</v>
          </cell>
          <cell r="C318">
            <v>90.2</v>
          </cell>
          <cell r="D318">
            <v>90.2</v>
          </cell>
          <cell r="E318">
            <v>2</v>
          </cell>
          <cell r="F318">
            <v>2</v>
          </cell>
          <cell r="G318">
            <v>7.1</v>
          </cell>
          <cell r="H318">
            <v>5.57</v>
          </cell>
          <cell r="I318">
            <v>89.47</v>
          </cell>
          <cell r="J318">
            <v>89.47</v>
          </cell>
        </row>
        <row r="319">
          <cell r="A319">
            <v>307</v>
          </cell>
          <cell r="B319" t="str">
            <v>PT.90x90x2.5</v>
          </cell>
          <cell r="C319">
            <v>90.2</v>
          </cell>
          <cell r="D319">
            <v>90.2</v>
          </cell>
          <cell r="E319">
            <v>2.5</v>
          </cell>
          <cell r="F319">
            <v>2.5</v>
          </cell>
          <cell r="G319">
            <v>8.67</v>
          </cell>
          <cell r="H319">
            <v>6.81</v>
          </cell>
          <cell r="I319">
            <v>109.31</v>
          </cell>
          <cell r="J319">
            <v>109.31</v>
          </cell>
        </row>
        <row r="320">
          <cell r="A320">
            <v>308</v>
          </cell>
          <cell r="B320" t="str">
            <v>PT.100x100x2.0</v>
          </cell>
          <cell r="C320">
            <v>100</v>
          </cell>
          <cell r="D320">
            <v>100</v>
          </cell>
          <cell r="E320">
            <v>2</v>
          </cell>
          <cell r="F320">
            <v>2</v>
          </cell>
          <cell r="G320">
            <v>7.74</v>
          </cell>
          <cell r="H320">
            <v>6.07</v>
          </cell>
          <cell r="I320">
            <v>123.01</v>
          </cell>
          <cell r="J320">
            <v>123.01</v>
          </cell>
        </row>
        <row r="321">
          <cell r="A321">
            <v>309</v>
          </cell>
          <cell r="B321" t="str">
            <v>PT.100x100x3.0</v>
          </cell>
          <cell r="C321">
            <v>100</v>
          </cell>
          <cell r="D321">
            <v>100</v>
          </cell>
          <cell r="E321">
            <v>3</v>
          </cell>
          <cell r="F321">
            <v>3</v>
          </cell>
          <cell r="G321">
            <v>11.41</v>
          </cell>
          <cell r="H321">
            <v>8.9600000000000009</v>
          </cell>
          <cell r="I321">
            <v>177.05</v>
          </cell>
          <cell r="J321">
            <v>177.05</v>
          </cell>
        </row>
        <row r="322">
          <cell r="A322">
            <v>310</v>
          </cell>
          <cell r="B322" t="str">
            <v>PT.100x100x4.0</v>
          </cell>
          <cell r="C322">
            <v>100</v>
          </cell>
          <cell r="D322">
            <v>100</v>
          </cell>
          <cell r="E322">
            <v>4</v>
          </cell>
          <cell r="F322">
            <v>4</v>
          </cell>
          <cell r="G322">
            <v>14.95</v>
          </cell>
          <cell r="H322">
            <v>11.73</v>
          </cell>
          <cell r="I322">
            <v>226.35</v>
          </cell>
          <cell r="J322">
            <v>226.35</v>
          </cell>
        </row>
        <row r="323">
          <cell r="A323">
            <v>311</v>
          </cell>
          <cell r="B323" t="str">
            <v>PT.100x100x5.0</v>
          </cell>
          <cell r="C323">
            <v>100</v>
          </cell>
          <cell r="D323">
            <v>100</v>
          </cell>
          <cell r="E323">
            <v>5</v>
          </cell>
          <cell r="F323">
            <v>5</v>
          </cell>
          <cell r="G323">
            <v>18.36</v>
          </cell>
          <cell r="H323">
            <v>14.41</v>
          </cell>
          <cell r="I323">
            <v>271.10000000000002</v>
          </cell>
          <cell r="J323">
            <v>271.10000000000002</v>
          </cell>
        </row>
        <row r="324">
          <cell r="A324">
            <v>312</v>
          </cell>
          <cell r="B324" t="str">
            <v>PT.100x100x6.0</v>
          </cell>
          <cell r="C324">
            <v>100</v>
          </cell>
          <cell r="D324">
            <v>100</v>
          </cell>
          <cell r="E324">
            <v>6</v>
          </cell>
          <cell r="F324">
            <v>6</v>
          </cell>
          <cell r="G324">
            <v>21.63</v>
          </cell>
          <cell r="H324">
            <v>16.98</v>
          </cell>
          <cell r="I324">
            <v>311.47000000000003</v>
          </cell>
          <cell r="J324">
            <v>311.47000000000003</v>
          </cell>
        </row>
        <row r="325">
          <cell r="A325">
            <v>313</v>
          </cell>
          <cell r="B325" t="str">
            <v>PT.135x135x4.0</v>
          </cell>
          <cell r="C325">
            <v>135</v>
          </cell>
          <cell r="D325">
            <v>135</v>
          </cell>
          <cell r="E325">
            <v>4</v>
          </cell>
          <cell r="F325">
            <v>4</v>
          </cell>
          <cell r="G325">
            <v>20.55</v>
          </cell>
          <cell r="H325">
            <v>16.13</v>
          </cell>
          <cell r="I325">
            <v>581.70000000000005</v>
          </cell>
          <cell r="J325">
            <v>581.70000000000005</v>
          </cell>
        </row>
        <row r="326">
          <cell r="A326">
            <v>314</v>
          </cell>
          <cell r="B326" t="str">
            <v>PT.135x135x5.0</v>
          </cell>
          <cell r="C326">
            <v>135</v>
          </cell>
          <cell r="D326">
            <v>135</v>
          </cell>
          <cell r="E326">
            <v>5</v>
          </cell>
          <cell r="F326">
            <v>5</v>
          </cell>
          <cell r="G326">
            <v>25.36</v>
          </cell>
          <cell r="H326">
            <v>19.899999999999999</v>
          </cell>
          <cell r="I326">
            <v>704.91</v>
          </cell>
          <cell r="J326">
            <v>704.91</v>
          </cell>
        </row>
        <row r="327">
          <cell r="A327">
            <v>315</v>
          </cell>
          <cell r="B327" t="str">
            <v>PT.135x135x6.0</v>
          </cell>
          <cell r="C327">
            <v>135</v>
          </cell>
          <cell r="D327">
            <v>135</v>
          </cell>
          <cell r="E327">
            <v>6</v>
          </cell>
          <cell r="F327">
            <v>6</v>
          </cell>
          <cell r="G327">
            <v>30.03</v>
          </cell>
          <cell r="H327">
            <v>23.58</v>
          </cell>
          <cell r="I327">
            <v>819.72</v>
          </cell>
          <cell r="J327">
            <v>819.72</v>
          </cell>
        </row>
        <row r="328">
          <cell r="A328">
            <v>316</v>
          </cell>
          <cell r="B328" t="str">
            <v>PT.150x150x6.0</v>
          </cell>
          <cell r="C328">
            <v>150</v>
          </cell>
          <cell r="D328">
            <v>150</v>
          </cell>
          <cell r="E328">
            <v>6</v>
          </cell>
          <cell r="F328">
            <v>6</v>
          </cell>
          <cell r="G328">
            <v>33.630000000000003</v>
          </cell>
          <cell r="H328">
            <v>26.4</v>
          </cell>
          <cell r="I328">
            <v>1145.9100000000001</v>
          </cell>
          <cell r="J328">
            <v>819.72</v>
          </cell>
        </row>
        <row r="329">
          <cell r="A329">
            <v>317</v>
          </cell>
          <cell r="B329" t="str">
            <v>PT.200x200x5.0</v>
          </cell>
          <cell r="C329">
            <v>200</v>
          </cell>
          <cell r="D329">
            <v>200</v>
          </cell>
          <cell r="E329">
            <v>5</v>
          </cell>
          <cell r="F329">
            <v>5</v>
          </cell>
          <cell r="G329">
            <v>38.36</v>
          </cell>
          <cell r="H329">
            <v>30.11</v>
          </cell>
          <cell r="I329">
            <v>2410.09</v>
          </cell>
          <cell r="J329">
            <v>819.72</v>
          </cell>
        </row>
        <row r="330">
          <cell r="A330">
            <v>318</v>
          </cell>
          <cell r="B330" t="str">
            <v>PT.250x250x7.0</v>
          </cell>
          <cell r="C330">
            <v>250</v>
          </cell>
          <cell r="D330">
            <v>250</v>
          </cell>
          <cell r="E330">
            <v>7</v>
          </cell>
          <cell r="F330">
            <v>7</v>
          </cell>
          <cell r="G330">
            <v>66.78</v>
          </cell>
          <cell r="H330">
            <v>52.42</v>
          </cell>
          <cell r="I330">
            <v>6508.73</v>
          </cell>
          <cell r="J330">
            <v>6508.73</v>
          </cell>
        </row>
        <row r="331">
          <cell r="A331">
            <v>319</v>
          </cell>
          <cell r="B331" t="str">
            <v>PT.300x300x7.0</v>
          </cell>
          <cell r="C331">
            <v>250</v>
          </cell>
          <cell r="D331">
            <v>250</v>
          </cell>
          <cell r="E331">
            <v>7</v>
          </cell>
          <cell r="F331">
            <v>7</v>
          </cell>
          <cell r="G331">
            <v>80.78</v>
          </cell>
          <cell r="H331">
            <v>63.41</v>
          </cell>
          <cell r="I331">
            <v>11466.21</v>
          </cell>
          <cell r="J331">
            <v>11466.21</v>
          </cell>
        </row>
        <row r="332">
          <cell r="A332">
            <v>320</v>
          </cell>
          <cell r="B332" t="str">
            <v>PT.50x13x1.5</v>
          </cell>
          <cell r="C332">
            <v>50</v>
          </cell>
          <cell r="D332">
            <v>13</v>
          </cell>
          <cell r="E332">
            <v>1.5</v>
          </cell>
          <cell r="F332">
            <v>1.5</v>
          </cell>
          <cell r="G332">
            <v>1.72</v>
          </cell>
          <cell r="H332">
            <v>135</v>
          </cell>
          <cell r="I332">
            <v>4.54</v>
          </cell>
          <cell r="J332">
            <v>0.5</v>
          </cell>
        </row>
        <row r="333">
          <cell r="A333">
            <v>321</v>
          </cell>
          <cell r="B333" t="str">
            <v>PT.50x30x1.5</v>
          </cell>
          <cell r="C333">
            <v>51.59</v>
          </cell>
          <cell r="D333">
            <v>27.44</v>
          </cell>
          <cell r="E333">
            <v>1.5</v>
          </cell>
          <cell r="F333">
            <v>1.5</v>
          </cell>
          <cell r="G333">
            <v>2.2000000000000002</v>
          </cell>
          <cell r="H333">
            <v>1.73</v>
          </cell>
          <cell r="I333">
            <v>7.66</v>
          </cell>
          <cell r="J333">
            <v>2.87</v>
          </cell>
        </row>
        <row r="334">
          <cell r="A334">
            <v>322</v>
          </cell>
          <cell r="B334" t="str">
            <v>PT.50x30x2.5</v>
          </cell>
          <cell r="C334">
            <v>51.59</v>
          </cell>
          <cell r="D334">
            <v>27.44</v>
          </cell>
          <cell r="E334">
            <v>2.5</v>
          </cell>
          <cell r="F334">
            <v>2.5</v>
          </cell>
          <cell r="G334">
            <v>3.54</v>
          </cell>
          <cell r="H334">
            <v>2.78</v>
          </cell>
          <cell r="I334">
            <v>11.46</v>
          </cell>
          <cell r="J334">
            <v>4.21</v>
          </cell>
        </row>
        <row r="335">
          <cell r="A335">
            <v>323</v>
          </cell>
          <cell r="B335" t="str">
            <v>PT.60x40x1.5</v>
          </cell>
          <cell r="C335">
            <v>60</v>
          </cell>
          <cell r="D335">
            <v>37.85</v>
          </cell>
          <cell r="E335">
            <v>1.5</v>
          </cell>
          <cell r="F335">
            <v>1.5</v>
          </cell>
          <cell r="G335">
            <v>2.75</v>
          </cell>
          <cell r="H335">
            <v>2.16</v>
          </cell>
          <cell r="I335">
            <v>13.84</v>
          </cell>
          <cell r="J335">
            <v>6.81</v>
          </cell>
        </row>
        <row r="336">
          <cell r="A336">
            <v>324</v>
          </cell>
          <cell r="B336" t="str">
            <v>PT.60x40x2.0</v>
          </cell>
          <cell r="C336">
            <v>60</v>
          </cell>
          <cell r="D336">
            <v>37.85</v>
          </cell>
          <cell r="E336">
            <v>2</v>
          </cell>
          <cell r="F336">
            <v>2</v>
          </cell>
          <cell r="G336">
            <v>3.6</v>
          </cell>
          <cell r="H336">
            <v>2.87</v>
          </cell>
          <cell r="I336">
            <v>17.690000000000001</v>
          </cell>
          <cell r="J336">
            <v>8.66</v>
          </cell>
        </row>
        <row r="337">
          <cell r="A337">
            <v>325</v>
          </cell>
          <cell r="B337" t="str">
            <v>PT.60x40x2.5</v>
          </cell>
          <cell r="C337">
            <v>60</v>
          </cell>
          <cell r="D337">
            <v>37.85</v>
          </cell>
          <cell r="E337">
            <v>2.5</v>
          </cell>
          <cell r="F337">
            <v>2.5</v>
          </cell>
          <cell r="G337">
            <v>4.4800000000000004</v>
          </cell>
          <cell r="H337">
            <v>3.52</v>
          </cell>
          <cell r="I337">
            <v>21.18</v>
          </cell>
          <cell r="J337">
            <v>10.32</v>
          </cell>
        </row>
        <row r="338">
          <cell r="A338">
            <v>326</v>
          </cell>
          <cell r="B338" t="str">
            <v>PT.60x40x3.0</v>
          </cell>
          <cell r="C338">
            <v>60</v>
          </cell>
          <cell r="D338">
            <v>37.85</v>
          </cell>
          <cell r="E338">
            <v>3</v>
          </cell>
          <cell r="F338">
            <v>3</v>
          </cell>
          <cell r="G338">
            <v>5.41</v>
          </cell>
          <cell r="H338">
            <v>4.25</v>
          </cell>
          <cell r="I338">
            <v>24.33</v>
          </cell>
          <cell r="J338">
            <v>11.79</v>
          </cell>
        </row>
        <row r="339">
          <cell r="A339">
            <v>327</v>
          </cell>
          <cell r="B339" t="str">
            <v>PT.60x40x4.0</v>
          </cell>
          <cell r="C339">
            <v>60</v>
          </cell>
          <cell r="D339">
            <v>37.85</v>
          </cell>
          <cell r="E339">
            <v>4</v>
          </cell>
          <cell r="F339">
            <v>4</v>
          </cell>
          <cell r="G339">
            <v>6.94</v>
          </cell>
          <cell r="H339">
            <v>5.45</v>
          </cell>
          <cell r="I339">
            <v>29.63</v>
          </cell>
          <cell r="J339">
            <v>14.23</v>
          </cell>
        </row>
        <row r="340">
          <cell r="A340">
            <v>328</v>
          </cell>
          <cell r="B340" t="str">
            <v>PT.76x38x1.5</v>
          </cell>
          <cell r="C340">
            <v>76.2</v>
          </cell>
          <cell r="D340">
            <v>38.1</v>
          </cell>
          <cell r="E340">
            <v>1.5</v>
          </cell>
          <cell r="F340">
            <v>1.5</v>
          </cell>
          <cell r="G340" t="str">
            <v>3,33</v>
          </cell>
          <cell r="H340">
            <v>2.61</v>
          </cell>
          <cell r="I340">
            <v>24.92</v>
          </cell>
          <cell r="J340">
            <v>8.5399999999999991</v>
          </cell>
        </row>
        <row r="341">
          <cell r="A341">
            <v>329</v>
          </cell>
          <cell r="B341" t="str">
            <v>PT.76x38x2.0</v>
          </cell>
          <cell r="C341">
            <v>76.2</v>
          </cell>
          <cell r="D341">
            <v>38.1</v>
          </cell>
          <cell r="E341">
            <v>2</v>
          </cell>
          <cell r="F341">
            <v>2</v>
          </cell>
          <cell r="G341">
            <v>4.5</v>
          </cell>
          <cell r="H341">
            <v>3.53</v>
          </cell>
          <cell r="I341">
            <v>2.06</v>
          </cell>
          <cell r="J341">
            <v>10.9</v>
          </cell>
        </row>
        <row r="342">
          <cell r="A342">
            <v>330</v>
          </cell>
          <cell r="B342" t="str">
            <v>PT.76x38x2.5</v>
          </cell>
          <cell r="C342">
            <v>76.2</v>
          </cell>
          <cell r="D342">
            <v>38.1</v>
          </cell>
          <cell r="E342">
            <v>2.5</v>
          </cell>
          <cell r="F342">
            <v>2.5</v>
          </cell>
          <cell r="G342">
            <v>5.46</v>
          </cell>
          <cell r="H342">
            <v>4.29</v>
          </cell>
          <cell r="I342">
            <v>38.64</v>
          </cell>
          <cell r="J342">
            <v>13.05</v>
          </cell>
        </row>
        <row r="343">
          <cell r="A343">
            <v>331</v>
          </cell>
          <cell r="B343" t="str">
            <v>PT.80x40x2.0</v>
          </cell>
          <cell r="C343">
            <v>80</v>
          </cell>
          <cell r="D343">
            <v>40</v>
          </cell>
          <cell r="E343">
            <v>2</v>
          </cell>
          <cell r="F343">
            <v>2</v>
          </cell>
          <cell r="G343">
            <v>4.54</v>
          </cell>
          <cell r="H343">
            <v>3.56</v>
          </cell>
          <cell r="I343">
            <v>37.36</v>
          </cell>
          <cell r="J343">
            <v>12.72</v>
          </cell>
        </row>
        <row r="344">
          <cell r="A344">
            <v>332</v>
          </cell>
          <cell r="B344" t="str">
            <v>PT.80x40x3.0</v>
          </cell>
          <cell r="C344">
            <v>80</v>
          </cell>
          <cell r="D344">
            <v>40</v>
          </cell>
          <cell r="E344">
            <v>3</v>
          </cell>
          <cell r="F344">
            <v>3</v>
          </cell>
          <cell r="G344">
            <v>6.61</v>
          </cell>
          <cell r="H344">
            <v>5.19</v>
          </cell>
          <cell r="I344">
            <v>52.25</v>
          </cell>
          <cell r="J344">
            <v>17.559999999999999</v>
          </cell>
        </row>
        <row r="345">
          <cell r="A345">
            <v>333</v>
          </cell>
          <cell r="B345" t="str">
            <v>PT.90x50x2.0</v>
          </cell>
          <cell r="C345">
            <v>90.17</v>
          </cell>
          <cell r="D345">
            <v>50</v>
          </cell>
          <cell r="E345">
            <v>2</v>
          </cell>
          <cell r="F345">
            <v>2</v>
          </cell>
          <cell r="G345">
            <v>5.5</v>
          </cell>
          <cell r="H345">
            <v>4.32</v>
          </cell>
          <cell r="I345">
            <v>58.15</v>
          </cell>
          <cell r="J345">
            <v>23.41</v>
          </cell>
        </row>
        <row r="346">
          <cell r="A346">
            <v>334</v>
          </cell>
          <cell r="B346" t="str">
            <v>PT.90x50x2.5</v>
          </cell>
          <cell r="C346">
            <v>90.17</v>
          </cell>
          <cell r="D346">
            <v>50</v>
          </cell>
          <cell r="E346">
            <v>2.5</v>
          </cell>
          <cell r="F346">
            <v>2.5</v>
          </cell>
          <cell r="G346">
            <v>6.7</v>
          </cell>
          <cell r="H346">
            <v>5.26</v>
          </cell>
          <cell r="I346">
            <v>70.59</v>
          </cell>
          <cell r="J346">
            <v>28.28</v>
          </cell>
        </row>
        <row r="347">
          <cell r="A347">
            <v>335</v>
          </cell>
          <cell r="B347" t="str">
            <v>PT.100x40x1.5</v>
          </cell>
          <cell r="C347">
            <v>99.99</v>
          </cell>
          <cell r="D347">
            <v>39.979999999999997</v>
          </cell>
          <cell r="E347">
            <v>1.5</v>
          </cell>
          <cell r="F347">
            <v>1.5</v>
          </cell>
          <cell r="G347">
            <v>4.08</v>
          </cell>
          <cell r="H347">
            <v>3.2</v>
          </cell>
          <cell r="I347">
            <v>50.47</v>
          </cell>
          <cell r="J347">
            <v>12.15</v>
          </cell>
        </row>
        <row r="348">
          <cell r="A348">
            <v>336</v>
          </cell>
          <cell r="B348" t="str">
            <v>PT.100x40x2.0</v>
          </cell>
          <cell r="C348">
            <v>99.99</v>
          </cell>
          <cell r="D348">
            <v>39.979999999999997</v>
          </cell>
          <cell r="E348">
            <v>2</v>
          </cell>
          <cell r="F348">
            <v>2</v>
          </cell>
          <cell r="G348">
            <v>5.5</v>
          </cell>
          <cell r="H348">
            <v>4.32</v>
          </cell>
          <cell r="I348">
            <v>65.34</v>
          </cell>
          <cell r="J348">
            <v>15.59</v>
          </cell>
        </row>
        <row r="349">
          <cell r="A349">
            <v>337</v>
          </cell>
          <cell r="B349" t="str">
            <v>PT.100x40x2.5</v>
          </cell>
          <cell r="C349">
            <v>99.99</v>
          </cell>
          <cell r="D349">
            <v>39.979999999999997</v>
          </cell>
          <cell r="E349">
            <v>2.5</v>
          </cell>
          <cell r="F349">
            <v>2.5</v>
          </cell>
          <cell r="G349">
            <v>6.7</v>
          </cell>
          <cell r="H349">
            <v>5.26</v>
          </cell>
          <cell r="I349">
            <v>79.27</v>
          </cell>
          <cell r="J349">
            <v>18.75</v>
          </cell>
        </row>
        <row r="350">
          <cell r="A350">
            <v>338</v>
          </cell>
          <cell r="B350" t="str">
            <v>PT.100x50x2.0</v>
          </cell>
          <cell r="C350">
            <v>100</v>
          </cell>
          <cell r="D350">
            <v>50</v>
          </cell>
          <cell r="E350">
            <v>2</v>
          </cell>
          <cell r="F350">
            <v>2</v>
          </cell>
          <cell r="G350">
            <v>5.74</v>
          </cell>
          <cell r="H350">
            <v>4.5</v>
          </cell>
          <cell r="I350">
            <v>74.98</v>
          </cell>
          <cell r="J350">
            <v>25.67</v>
          </cell>
        </row>
        <row r="351">
          <cell r="A351">
            <v>339</v>
          </cell>
          <cell r="B351" t="str">
            <v>PT.100x50x3.0</v>
          </cell>
          <cell r="C351">
            <v>100</v>
          </cell>
          <cell r="D351">
            <v>50</v>
          </cell>
          <cell r="E351">
            <v>3</v>
          </cell>
          <cell r="F351">
            <v>3</v>
          </cell>
          <cell r="G351">
            <v>8.41</v>
          </cell>
          <cell r="H351">
            <v>6.6</v>
          </cell>
          <cell r="I351">
            <v>106.46</v>
          </cell>
          <cell r="J351">
            <v>36.06</v>
          </cell>
        </row>
        <row r="352">
          <cell r="A352">
            <v>340</v>
          </cell>
          <cell r="B352" t="str">
            <v>PT.100x50x4.0</v>
          </cell>
          <cell r="C352">
            <v>100</v>
          </cell>
          <cell r="D352">
            <v>50</v>
          </cell>
          <cell r="E352">
            <v>4</v>
          </cell>
          <cell r="F352">
            <v>4</v>
          </cell>
          <cell r="G352">
            <v>10.95</v>
          </cell>
          <cell r="H352">
            <v>8.59</v>
          </cell>
          <cell r="I352">
            <v>134.13999999999999</v>
          </cell>
          <cell r="J352">
            <v>44.95</v>
          </cell>
        </row>
        <row r="353">
          <cell r="A353">
            <v>341</v>
          </cell>
          <cell r="B353" t="str">
            <v>PT.100x50x5.0</v>
          </cell>
          <cell r="C353">
            <v>100</v>
          </cell>
          <cell r="D353">
            <v>50</v>
          </cell>
          <cell r="E353">
            <v>5</v>
          </cell>
          <cell r="F353">
            <v>5</v>
          </cell>
          <cell r="G353">
            <v>13.36</v>
          </cell>
          <cell r="H353">
            <v>10.48</v>
          </cell>
          <cell r="I353">
            <v>158.19</v>
          </cell>
          <cell r="J353">
            <v>52.45</v>
          </cell>
        </row>
        <row r="354">
          <cell r="A354">
            <v>342</v>
          </cell>
          <cell r="B354" t="str">
            <v>PT.120x60x2.0</v>
          </cell>
          <cell r="C354">
            <v>121.78</v>
          </cell>
          <cell r="D354">
            <v>59.9</v>
          </cell>
          <cell r="E354">
            <v>2</v>
          </cell>
          <cell r="F354">
            <v>2</v>
          </cell>
          <cell r="G354">
            <v>7.11</v>
          </cell>
          <cell r="H354">
            <v>5.58</v>
          </cell>
          <cell r="I354">
            <v>134.63999999999999</v>
          </cell>
          <cell r="J354">
            <v>45.76</v>
          </cell>
        </row>
        <row r="355">
          <cell r="A355">
            <v>343</v>
          </cell>
          <cell r="B355" t="str">
            <v>PT.120x60x2.5</v>
          </cell>
          <cell r="C355">
            <v>121.78</v>
          </cell>
          <cell r="D355">
            <v>59.9</v>
          </cell>
          <cell r="E355">
            <v>2.5</v>
          </cell>
          <cell r="F355">
            <v>2.5</v>
          </cell>
          <cell r="G355">
            <v>8.67</v>
          </cell>
          <cell r="H355">
            <v>6.81</v>
          </cell>
          <cell r="I355">
            <v>167.03</v>
          </cell>
          <cell r="J355">
            <v>55.68</v>
          </cell>
        </row>
        <row r="356">
          <cell r="A356">
            <v>344</v>
          </cell>
          <cell r="B356" t="str">
            <v>PT.150x50x2.0</v>
          </cell>
          <cell r="C356">
            <v>150</v>
          </cell>
          <cell r="D356">
            <v>50</v>
          </cell>
          <cell r="E356">
            <v>2</v>
          </cell>
          <cell r="F356">
            <v>2</v>
          </cell>
          <cell r="G356">
            <v>7.74</v>
          </cell>
          <cell r="H356">
            <v>6.07</v>
          </cell>
          <cell r="I356">
            <v>207.53</v>
          </cell>
          <cell r="J356">
            <v>37.200000000000003</v>
          </cell>
        </row>
        <row r="357">
          <cell r="A357">
            <v>345</v>
          </cell>
          <cell r="B357" t="str">
            <v>PT.150x50x3.0</v>
          </cell>
          <cell r="C357">
            <v>150</v>
          </cell>
          <cell r="D357">
            <v>50</v>
          </cell>
          <cell r="E357">
            <v>3</v>
          </cell>
          <cell r="F357">
            <v>3</v>
          </cell>
          <cell r="G357">
            <v>11.41</v>
          </cell>
          <cell r="H357">
            <v>8.9600000000000009</v>
          </cell>
          <cell r="I357">
            <v>298.55</v>
          </cell>
          <cell r="J357">
            <v>52.65</v>
          </cell>
        </row>
        <row r="358">
          <cell r="A358">
            <v>346</v>
          </cell>
          <cell r="B358" t="str">
            <v>PT.150x50x4.0</v>
          </cell>
          <cell r="C358">
            <v>150</v>
          </cell>
          <cell r="D358">
            <v>50</v>
          </cell>
          <cell r="E358">
            <v>4</v>
          </cell>
          <cell r="F358">
            <v>4</v>
          </cell>
          <cell r="G358">
            <v>14.95</v>
          </cell>
          <cell r="H358">
            <v>11.73</v>
          </cell>
          <cell r="I358">
            <v>381.39</v>
          </cell>
          <cell r="J358">
            <v>66.16</v>
          </cell>
        </row>
        <row r="359">
          <cell r="A359">
            <v>347</v>
          </cell>
          <cell r="B359" t="str">
            <v>PT.150x50x5.0</v>
          </cell>
          <cell r="C359">
            <v>150</v>
          </cell>
          <cell r="D359">
            <v>50</v>
          </cell>
          <cell r="E359">
            <v>5</v>
          </cell>
          <cell r="F359">
            <v>5</v>
          </cell>
          <cell r="G359">
            <v>18.36</v>
          </cell>
          <cell r="H359">
            <v>14.41</v>
          </cell>
          <cell r="I359">
            <v>456.29</v>
          </cell>
          <cell r="J359">
            <v>77.87</v>
          </cell>
        </row>
        <row r="360">
          <cell r="A360">
            <v>348</v>
          </cell>
          <cell r="B360" t="str">
            <v>PT.150x100x6.0</v>
          </cell>
          <cell r="C360">
            <v>150</v>
          </cell>
          <cell r="D360">
            <v>100</v>
          </cell>
          <cell r="E360">
            <v>6</v>
          </cell>
          <cell r="F360">
            <v>6</v>
          </cell>
          <cell r="G360">
            <v>27.63</v>
          </cell>
          <cell r="H360">
            <v>21.69</v>
          </cell>
          <cell r="I360">
            <v>834.69</v>
          </cell>
          <cell r="J360">
            <v>444.19</v>
          </cell>
        </row>
        <row r="361">
          <cell r="A361">
            <v>349</v>
          </cell>
          <cell r="B361" t="str">
            <v>PT.200x70x4.0</v>
          </cell>
          <cell r="C361">
            <v>200</v>
          </cell>
          <cell r="D361">
            <v>70</v>
          </cell>
          <cell r="E361">
            <v>4</v>
          </cell>
          <cell r="F361">
            <v>4</v>
          </cell>
          <cell r="G361">
            <v>20.55</v>
          </cell>
          <cell r="H361">
            <v>16.13</v>
          </cell>
          <cell r="I361">
            <v>969.13</v>
          </cell>
          <cell r="J361">
            <v>185.51</v>
          </cell>
        </row>
        <row r="362">
          <cell r="A362">
            <v>350</v>
          </cell>
          <cell r="B362" t="str">
            <v>PT.200x70x5.0</v>
          </cell>
          <cell r="C362">
            <v>200</v>
          </cell>
          <cell r="D362">
            <v>70</v>
          </cell>
          <cell r="E362">
            <v>5</v>
          </cell>
          <cell r="F362">
            <v>5</v>
          </cell>
          <cell r="G362">
            <v>25.36</v>
          </cell>
          <cell r="H362">
            <v>19.899999999999999</v>
          </cell>
          <cell r="I362">
            <v>1174</v>
          </cell>
          <cell r="J362">
            <v>222.21</v>
          </cell>
        </row>
        <row r="363">
          <cell r="A363">
            <v>351</v>
          </cell>
          <cell r="B363" t="str">
            <v>PT.200x70x6.0</v>
          </cell>
          <cell r="C363">
            <v>200</v>
          </cell>
          <cell r="D363">
            <v>70</v>
          </cell>
          <cell r="E363">
            <v>6</v>
          </cell>
          <cell r="F363">
            <v>6</v>
          </cell>
          <cell r="G363">
            <v>30.03</v>
          </cell>
          <cell r="H363">
            <v>23.58</v>
          </cell>
          <cell r="I363">
            <v>1364.48</v>
          </cell>
          <cell r="J363">
            <v>255.38</v>
          </cell>
        </row>
        <row r="364">
          <cell r="A364">
            <v>352</v>
          </cell>
          <cell r="B364" t="str">
            <v>PT.200x100x4.0</v>
          </cell>
          <cell r="C364">
            <v>200</v>
          </cell>
          <cell r="D364">
            <v>100</v>
          </cell>
          <cell r="E364">
            <v>4</v>
          </cell>
          <cell r="F364">
            <v>4</v>
          </cell>
          <cell r="G364">
            <v>22.95</v>
          </cell>
          <cell r="H364">
            <v>18.010000000000002</v>
          </cell>
          <cell r="I364">
            <v>1199.71</v>
          </cell>
          <cell r="J364">
            <v>410.78</v>
          </cell>
        </row>
        <row r="365">
          <cell r="A365">
            <v>353</v>
          </cell>
          <cell r="B365" t="str">
            <v>PT.250x150x5.0</v>
          </cell>
          <cell r="C365">
            <v>250</v>
          </cell>
          <cell r="D365">
            <v>150</v>
          </cell>
          <cell r="E365">
            <v>5</v>
          </cell>
          <cell r="F365">
            <v>5</v>
          </cell>
          <cell r="G365">
            <v>38.36</v>
          </cell>
          <cell r="H365">
            <v>30.11</v>
          </cell>
          <cell r="I365">
            <v>3304.18</v>
          </cell>
          <cell r="J365">
            <v>1507.95</v>
          </cell>
        </row>
        <row r="366">
          <cell r="A366">
            <v>354</v>
          </cell>
          <cell r="B366" t="str">
            <v>PT.350x150x7.0</v>
          </cell>
          <cell r="C366">
            <v>350</v>
          </cell>
          <cell r="D366">
            <v>150</v>
          </cell>
          <cell r="E366">
            <v>7</v>
          </cell>
          <cell r="F366">
            <v>7</v>
          </cell>
          <cell r="G366">
            <v>66.78</v>
          </cell>
          <cell r="H366">
            <v>52.42</v>
          </cell>
          <cell r="I366">
            <v>10222.35</v>
          </cell>
          <cell r="J366">
            <v>2732.02</v>
          </cell>
        </row>
        <row r="367">
          <cell r="A367">
            <v>355</v>
          </cell>
          <cell r="B367" t="str">
            <v>PT.400x200x9.0</v>
          </cell>
          <cell r="C367">
            <v>400</v>
          </cell>
          <cell r="D367">
            <v>200</v>
          </cell>
          <cell r="E367">
            <v>9</v>
          </cell>
          <cell r="F367">
            <v>9</v>
          </cell>
          <cell r="G367">
            <v>102.67</v>
          </cell>
          <cell r="H367">
            <v>80.599999999999994</v>
          </cell>
          <cell r="I367">
            <v>21303</v>
          </cell>
          <cell r="J367">
            <v>7274.28</v>
          </cell>
        </row>
        <row r="368">
          <cell r="A368">
            <v>356</v>
          </cell>
          <cell r="B368" t="str">
            <v>PT.400x200x9.0</v>
          </cell>
          <cell r="C368">
            <v>400</v>
          </cell>
          <cell r="D368">
            <v>200</v>
          </cell>
          <cell r="E368">
            <v>9</v>
          </cell>
          <cell r="F368">
            <v>9</v>
          </cell>
          <cell r="G368">
            <v>102.67</v>
          </cell>
          <cell r="H368">
            <v>80.599999999999994</v>
          </cell>
          <cell r="I368">
            <v>21303</v>
          </cell>
          <cell r="J368">
            <v>7274.28</v>
          </cell>
        </row>
        <row r="369">
          <cell r="A369">
            <v>357</v>
          </cell>
          <cell r="B369" t="str">
            <v>TB. Ø ½" x1.5</v>
          </cell>
          <cell r="C369">
            <v>2.0470000000000002</v>
          </cell>
          <cell r="D369">
            <v>2.0470000000000002</v>
          </cell>
          <cell r="E369">
            <v>1.5</v>
          </cell>
          <cell r="F369">
            <v>1.5</v>
          </cell>
          <cell r="G369">
            <v>0.89</v>
          </cell>
          <cell r="H369">
            <v>0.7</v>
          </cell>
          <cell r="I369">
            <v>0.4</v>
          </cell>
          <cell r="J369">
            <v>0.4</v>
          </cell>
        </row>
        <row r="370">
          <cell r="A370">
            <v>358</v>
          </cell>
          <cell r="B370" t="str">
            <v>TB. Ø ½" x2.5</v>
          </cell>
          <cell r="C370">
            <v>2.0699999999999998</v>
          </cell>
          <cell r="D370">
            <v>2.0699999999999998</v>
          </cell>
          <cell r="E370">
            <v>2.5</v>
          </cell>
          <cell r="F370">
            <v>2.5</v>
          </cell>
          <cell r="G370">
            <v>1.43</v>
          </cell>
          <cell r="H370">
            <v>1.1200000000000001</v>
          </cell>
          <cell r="I370">
            <v>0.6</v>
          </cell>
          <cell r="J370">
            <v>0.4</v>
          </cell>
        </row>
        <row r="371">
          <cell r="A371">
            <v>359</v>
          </cell>
          <cell r="B371" t="str">
            <v>TB. Ø 3/4" x1.5</v>
          </cell>
          <cell r="C371">
            <v>2.5830000000000002</v>
          </cell>
          <cell r="D371">
            <v>2.5830000000000002</v>
          </cell>
          <cell r="E371">
            <v>1.5</v>
          </cell>
          <cell r="F371">
            <v>1.5</v>
          </cell>
          <cell r="G371">
            <v>1.1499999999999999</v>
          </cell>
          <cell r="H371">
            <v>0.9</v>
          </cell>
          <cell r="I371">
            <v>0.85</v>
          </cell>
          <cell r="J371">
            <v>0.85</v>
          </cell>
        </row>
        <row r="372">
          <cell r="A372">
            <v>360</v>
          </cell>
          <cell r="B372" t="str">
            <v>TB. Ø 3/4" x2.5</v>
          </cell>
          <cell r="C372">
            <v>2.6110000000000002</v>
          </cell>
          <cell r="D372">
            <v>2.6110000000000002</v>
          </cell>
          <cell r="E372">
            <v>2.5</v>
          </cell>
          <cell r="F372">
            <v>2.5</v>
          </cell>
          <cell r="G372">
            <v>1.85</v>
          </cell>
          <cell r="H372">
            <v>1.46</v>
          </cell>
          <cell r="I372">
            <v>1.31</v>
          </cell>
          <cell r="J372">
            <v>1.31</v>
          </cell>
        </row>
        <row r="373">
          <cell r="A373">
            <v>361</v>
          </cell>
          <cell r="B373" t="str">
            <v>TB. Ø 1" x1.5</v>
          </cell>
          <cell r="C373">
            <v>3.2919999999999998</v>
          </cell>
          <cell r="D373">
            <v>3.2919999999999998</v>
          </cell>
          <cell r="E373">
            <v>1.5</v>
          </cell>
          <cell r="F373">
            <v>1.5</v>
          </cell>
          <cell r="G373">
            <v>1.48</v>
          </cell>
          <cell r="H373">
            <v>1.1599999999999999</v>
          </cell>
          <cell r="I373">
            <v>1.83</v>
          </cell>
          <cell r="J373">
            <v>1.83</v>
          </cell>
        </row>
        <row r="374">
          <cell r="A374">
            <v>362</v>
          </cell>
          <cell r="B374" t="str">
            <v>TB. Ø 1" x2.0</v>
          </cell>
          <cell r="C374">
            <v>3.2919999999999998</v>
          </cell>
          <cell r="D374">
            <v>3.2919999999999998</v>
          </cell>
          <cell r="E374">
            <v>2</v>
          </cell>
          <cell r="F374">
            <v>2</v>
          </cell>
          <cell r="G374">
            <v>1.94</v>
          </cell>
          <cell r="H374">
            <v>1.53</v>
          </cell>
          <cell r="I374">
            <v>2.33</v>
          </cell>
          <cell r="J374">
            <v>2.33</v>
          </cell>
        </row>
        <row r="375">
          <cell r="A375">
            <v>363</v>
          </cell>
          <cell r="B375" t="str">
            <v>TB. Ø 1" x2.5</v>
          </cell>
          <cell r="C375">
            <v>3.2919999999999998</v>
          </cell>
          <cell r="D375">
            <v>3.2919999999999998</v>
          </cell>
          <cell r="E375">
            <v>2.5</v>
          </cell>
          <cell r="F375">
            <v>2.5</v>
          </cell>
          <cell r="G375">
            <v>2.39</v>
          </cell>
          <cell r="H375">
            <v>1.88</v>
          </cell>
          <cell r="I375">
            <v>2.78</v>
          </cell>
          <cell r="J375">
            <v>2.78</v>
          </cell>
        </row>
        <row r="376">
          <cell r="A376">
            <v>364</v>
          </cell>
          <cell r="B376" t="str">
            <v>TB. Ø 1¼" x1.5</v>
          </cell>
          <cell r="C376">
            <v>4.2240000000000002</v>
          </cell>
          <cell r="D376">
            <v>4.2240000000000002</v>
          </cell>
          <cell r="E376">
            <v>1.5</v>
          </cell>
          <cell r="F376">
            <v>1.5</v>
          </cell>
          <cell r="G376">
            <v>1.92</v>
          </cell>
          <cell r="H376">
            <v>1.51</v>
          </cell>
          <cell r="I376">
            <v>3.99</v>
          </cell>
          <cell r="J376">
            <v>3.99</v>
          </cell>
        </row>
        <row r="377">
          <cell r="A377">
            <v>365</v>
          </cell>
          <cell r="B377" t="str">
            <v>TB. Ø 1¼" x2.5</v>
          </cell>
          <cell r="C377">
            <v>4.16</v>
          </cell>
          <cell r="D377">
            <v>4.16</v>
          </cell>
          <cell r="E377">
            <v>2.5</v>
          </cell>
          <cell r="F377">
            <v>2.5</v>
          </cell>
          <cell r="G377">
            <v>3.07</v>
          </cell>
          <cell r="H377">
            <v>2.41</v>
          </cell>
          <cell r="I377">
            <v>5.89</v>
          </cell>
          <cell r="J377">
            <v>5.89</v>
          </cell>
        </row>
        <row r="378">
          <cell r="A378">
            <v>366</v>
          </cell>
          <cell r="B378" t="str">
            <v>TB. Ø 1¼" x3.0</v>
          </cell>
          <cell r="C378">
            <v>4.2240000000000002</v>
          </cell>
          <cell r="D378">
            <v>4.2240000000000002</v>
          </cell>
          <cell r="E378">
            <v>3</v>
          </cell>
          <cell r="F378">
            <v>3</v>
          </cell>
          <cell r="G378">
            <v>3.7</v>
          </cell>
          <cell r="H378">
            <v>2.9</v>
          </cell>
          <cell r="I378">
            <v>7.16</v>
          </cell>
          <cell r="J378">
            <v>7.16</v>
          </cell>
        </row>
        <row r="379">
          <cell r="A379">
            <v>367</v>
          </cell>
          <cell r="B379" t="str">
            <v>TB. Ø 1½" x1.5</v>
          </cell>
          <cell r="C379">
            <v>4.8259999999999996</v>
          </cell>
          <cell r="D379">
            <v>4.8259999999999996</v>
          </cell>
          <cell r="E379">
            <v>1.5</v>
          </cell>
          <cell r="F379">
            <v>1.5</v>
          </cell>
          <cell r="G379">
            <v>2.2999999999999998</v>
          </cell>
          <cell r="H379">
            <v>1.67</v>
          </cell>
          <cell r="I379">
            <v>6.03</v>
          </cell>
          <cell r="J379">
            <v>6.03</v>
          </cell>
        </row>
        <row r="380">
          <cell r="A380">
            <v>368</v>
          </cell>
          <cell r="B380" t="str">
            <v>TB. Ø 1½" x2.5</v>
          </cell>
          <cell r="C380">
            <v>4.7880000000000003</v>
          </cell>
          <cell r="D380">
            <v>4.7880000000000003</v>
          </cell>
          <cell r="E380">
            <v>2.5</v>
          </cell>
          <cell r="F380">
            <v>2.5</v>
          </cell>
          <cell r="G380">
            <v>3.56</v>
          </cell>
          <cell r="H380">
            <v>2.8</v>
          </cell>
          <cell r="I380">
            <v>9.1999999999999993</v>
          </cell>
          <cell r="J380">
            <v>9.1999999999999993</v>
          </cell>
        </row>
        <row r="381">
          <cell r="A381">
            <v>369</v>
          </cell>
          <cell r="B381" t="str">
            <v>TB. Ø 1½" x3.0</v>
          </cell>
          <cell r="C381">
            <v>4.8259999999999996</v>
          </cell>
          <cell r="D381">
            <v>4.8259999999999996</v>
          </cell>
          <cell r="E381">
            <v>3</v>
          </cell>
          <cell r="F381">
            <v>3</v>
          </cell>
          <cell r="G381">
            <v>4.2699999999999996</v>
          </cell>
          <cell r="H381">
            <v>3.35</v>
          </cell>
          <cell r="I381">
            <v>10.97</v>
          </cell>
          <cell r="J381">
            <v>10.97</v>
          </cell>
        </row>
        <row r="382">
          <cell r="A382">
            <v>370</v>
          </cell>
          <cell r="B382" t="str">
            <v>TB. Ø 2" x1.5</v>
          </cell>
          <cell r="C382">
            <v>5.9939999999999998</v>
          </cell>
          <cell r="D382">
            <v>5.9939999999999998</v>
          </cell>
          <cell r="E382">
            <v>1.5</v>
          </cell>
          <cell r="F382">
            <v>1.5</v>
          </cell>
          <cell r="G382">
            <v>2.75</v>
          </cell>
          <cell r="H382">
            <v>2.16</v>
          </cell>
          <cell r="I382">
            <v>11.76</v>
          </cell>
          <cell r="J382">
            <v>11.76</v>
          </cell>
        </row>
        <row r="383">
          <cell r="A383">
            <v>371</v>
          </cell>
          <cell r="B383" t="str">
            <v>TB. Ø 2" x2.5</v>
          </cell>
          <cell r="C383">
            <v>5.9939999999999998</v>
          </cell>
          <cell r="D383">
            <v>5.9939999999999998</v>
          </cell>
          <cell r="E383">
            <v>2.5</v>
          </cell>
          <cell r="F383">
            <v>2.5</v>
          </cell>
          <cell r="G383">
            <v>4.51</v>
          </cell>
          <cell r="H383">
            <v>3.54</v>
          </cell>
          <cell r="I383">
            <v>18.64</v>
          </cell>
          <cell r="J383">
            <v>18.64</v>
          </cell>
        </row>
        <row r="384">
          <cell r="A384">
            <v>372</v>
          </cell>
          <cell r="B384" t="str">
            <v>TB. Ø 2" x3.5</v>
          </cell>
          <cell r="C384">
            <v>6.0330000000000004</v>
          </cell>
          <cell r="D384">
            <v>6.0330000000000004</v>
          </cell>
          <cell r="E384">
            <v>3.5</v>
          </cell>
          <cell r="F384">
            <v>3.5</v>
          </cell>
          <cell r="G384">
            <v>6.25</v>
          </cell>
          <cell r="H384">
            <v>4.91</v>
          </cell>
          <cell r="I384">
            <v>25.32</v>
          </cell>
          <cell r="J384">
            <v>25.32</v>
          </cell>
        </row>
        <row r="385">
          <cell r="A385">
            <v>373</v>
          </cell>
          <cell r="B385" t="str">
            <v>TB. Ø 2" x4.0</v>
          </cell>
          <cell r="C385">
            <v>6.0330000000000004</v>
          </cell>
          <cell r="D385">
            <v>6.0330000000000004</v>
          </cell>
          <cell r="E385">
            <v>4</v>
          </cell>
          <cell r="F385">
            <v>4</v>
          </cell>
          <cell r="G385">
            <v>7.08</v>
          </cell>
          <cell r="H385">
            <v>5.56</v>
          </cell>
          <cell r="I385">
            <v>28.22</v>
          </cell>
          <cell r="J385">
            <v>28.22</v>
          </cell>
        </row>
        <row r="386">
          <cell r="A386">
            <v>374</v>
          </cell>
          <cell r="B386" t="str">
            <v>TB. Ø 2½" x2.0</v>
          </cell>
          <cell r="C386">
            <v>7.2389999999999999</v>
          </cell>
          <cell r="D386">
            <v>7.2389999999999999</v>
          </cell>
          <cell r="E386">
            <v>2</v>
          </cell>
          <cell r="F386">
            <v>2</v>
          </cell>
          <cell r="G386">
            <v>4.2</v>
          </cell>
          <cell r="H386">
            <v>3.47</v>
          </cell>
          <cell r="I386">
            <v>27.41</v>
          </cell>
          <cell r="J386">
            <v>27.41</v>
          </cell>
        </row>
        <row r="387">
          <cell r="A387">
            <v>375</v>
          </cell>
          <cell r="B387" t="str">
            <v>TB. Ø 2½" x3.0</v>
          </cell>
          <cell r="C387">
            <v>7.2389999999999999</v>
          </cell>
          <cell r="D387">
            <v>7.2389999999999999</v>
          </cell>
          <cell r="E387">
            <v>3</v>
          </cell>
          <cell r="F387">
            <v>3</v>
          </cell>
          <cell r="G387">
            <v>6.54</v>
          </cell>
          <cell r="H387">
            <v>5.13</v>
          </cell>
          <cell r="I387">
            <v>39.44</v>
          </cell>
          <cell r="J387">
            <v>39.44</v>
          </cell>
        </row>
        <row r="388">
          <cell r="A388">
            <v>376</v>
          </cell>
          <cell r="B388" t="str">
            <v>TB. Ø 2½" x4.0</v>
          </cell>
          <cell r="C388">
            <v>7.2389999999999999</v>
          </cell>
          <cell r="D388">
            <v>7.2389999999999999</v>
          </cell>
          <cell r="E388">
            <v>4</v>
          </cell>
          <cell r="F388">
            <v>4</v>
          </cell>
          <cell r="G388">
            <v>8.59</v>
          </cell>
          <cell r="H388">
            <v>6.75</v>
          </cell>
          <cell r="I388">
            <v>50.42</v>
          </cell>
          <cell r="J388">
            <v>50.42</v>
          </cell>
        </row>
        <row r="389">
          <cell r="A389">
            <v>377</v>
          </cell>
          <cell r="B389" t="str">
            <v>TB. Ø 2½" x5.0</v>
          </cell>
          <cell r="C389">
            <v>7.3029999999999999</v>
          </cell>
          <cell r="D389">
            <v>7.3029999999999999</v>
          </cell>
          <cell r="E389">
            <v>5</v>
          </cell>
          <cell r="F389">
            <v>5</v>
          </cell>
          <cell r="G389">
            <v>11.03</v>
          </cell>
          <cell r="H389">
            <v>8.66</v>
          </cell>
          <cell r="I389">
            <v>62.15</v>
          </cell>
          <cell r="J389">
            <v>62.15</v>
          </cell>
        </row>
        <row r="390">
          <cell r="A390">
            <v>378</v>
          </cell>
          <cell r="B390" t="str">
            <v>TB. Ø 3" x2.0</v>
          </cell>
          <cell r="C390">
            <v>8.8239999999999998</v>
          </cell>
          <cell r="D390">
            <v>8.8239999999999998</v>
          </cell>
          <cell r="E390">
            <v>2</v>
          </cell>
          <cell r="F390">
            <v>2</v>
          </cell>
          <cell r="G390">
            <v>5.5</v>
          </cell>
          <cell r="H390">
            <v>4.32</v>
          </cell>
          <cell r="I390">
            <v>50.4</v>
          </cell>
          <cell r="J390">
            <v>50.4</v>
          </cell>
        </row>
        <row r="391">
          <cell r="A391">
            <v>379</v>
          </cell>
          <cell r="B391" t="str">
            <v>TB. Ø 3" x2.5</v>
          </cell>
          <cell r="C391">
            <v>8.8239999999999998</v>
          </cell>
          <cell r="D391">
            <v>8.8239999999999998</v>
          </cell>
          <cell r="E391">
            <v>2.5</v>
          </cell>
          <cell r="F391">
            <v>2.5</v>
          </cell>
          <cell r="G391">
            <v>6.73</v>
          </cell>
          <cell r="H391">
            <v>5.29</v>
          </cell>
          <cell r="I391">
            <v>61.93</v>
          </cell>
          <cell r="J391">
            <v>61.93</v>
          </cell>
        </row>
        <row r="392">
          <cell r="A392">
            <v>380</v>
          </cell>
          <cell r="B392" t="str">
            <v>TB. Ø 3" x3.0</v>
          </cell>
          <cell r="C392">
            <v>8.8239999999999998</v>
          </cell>
          <cell r="D392">
            <v>8.8239999999999998</v>
          </cell>
          <cell r="E392">
            <v>3</v>
          </cell>
          <cell r="F392">
            <v>3</v>
          </cell>
          <cell r="G392">
            <v>8.0299999999999994</v>
          </cell>
          <cell r="H392">
            <v>6.31</v>
          </cell>
          <cell r="I392">
            <v>73.05</v>
          </cell>
          <cell r="J392">
            <v>73.05</v>
          </cell>
        </row>
        <row r="393">
          <cell r="A393">
            <v>381</v>
          </cell>
          <cell r="B393" t="str">
            <v>TB. Ø 3" x4.0</v>
          </cell>
          <cell r="C393">
            <v>8.8239999999999998</v>
          </cell>
          <cell r="D393">
            <v>8.8239999999999998</v>
          </cell>
          <cell r="E393">
            <v>4</v>
          </cell>
          <cell r="F393">
            <v>4</v>
          </cell>
          <cell r="G393">
            <v>10.59</v>
          </cell>
          <cell r="H393">
            <v>8.31</v>
          </cell>
          <cell r="I393">
            <v>94.11</v>
          </cell>
          <cell r="J393">
            <v>94.11</v>
          </cell>
        </row>
        <row r="394">
          <cell r="A394">
            <v>382</v>
          </cell>
          <cell r="B394" t="str">
            <v>TB. Ø 3" x5.5</v>
          </cell>
          <cell r="C394">
            <v>8.89</v>
          </cell>
          <cell r="D394">
            <v>8.89</v>
          </cell>
          <cell r="E394">
            <v>5.5</v>
          </cell>
          <cell r="F394">
            <v>5.5</v>
          </cell>
          <cell r="G394">
            <v>14.41</v>
          </cell>
          <cell r="H394">
            <v>11.31</v>
          </cell>
          <cell r="I394">
            <v>125.84</v>
          </cell>
          <cell r="J394">
            <v>125.84</v>
          </cell>
        </row>
        <row r="395">
          <cell r="A395">
            <v>383</v>
          </cell>
          <cell r="B395" t="str">
            <v>TB. Ø 3" x6.35</v>
          </cell>
          <cell r="C395">
            <v>8.89</v>
          </cell>
          <cell r="D395">
            <v>8.89</v>
          </cell>
          <cell r="E395">
            <v>6.35</v>
          </cell>
          <cell r="F395">
            <v>6.35</v>
          </cell>
          <cell r="G395">
            <v>16.47</v>
          </cell>
          <cell r="H395">
            <v>12.93</v>
          </cell>
          <cell r="I395">
            <v>141.11000000000001</v>
          </cell>
          <cell r="J395">
            <v>141.11000000000001</v>
          </cell>
        </row>
        <row r="396">
          <cell r="A396">
            <v>384</v>
          </cell>
          <cell r="B396" t="str">
            <v>TB. Ø 4" x2.0</v>
          </cell>
          <cell r="C396">
            <v>11.349</v>
          </cell>
          <cell r="D396">
            <v>11.349</v>
          </cell>
          <cell r="E396">
            <v>2</v>
          </cell>
          <cell r="F396">
            <v>2</v>
          </cell>
          <cell r="G396">
            <v>7.11</v>
          </cell>
          <cell r="H396">
            <v>5.58</v>
          </cell>
          <cell r="I396">
            <v>108.88</v>
          </cell>
          <cell r="J396">
            <v>108.88</v>
          </cell>
        </row>
        <row r="397">
          <cell r="A397">
            <v>385</v>
          </cell>
          <cell r="B397" t="str">
            <v>TB. Ø 4" x3.0</v>
          </cell>
          <cell r="C397">
            <v>11.349</v>
          </cell>
          <cell r="D397">
            <v>11.349</v>
          </cell>
          <cell r="E397">
            <v>3</v>
          </cell>
          <cell r="F397">
            <v>3</v>
          </cell>
          <cell r="G397">
            <v>10.41</v>
          </cell>
          <cell r="H397">
            <v>8.17</v>
          </cell>
          <cell r="I397">
            <v>159.03</v>
          </cell>
          <cell r="J397">
            <v>159.03</v>
          </cell>
        </row>
        <row r="398">
          <cell r="A398">
            <v>386</v>
          </cell>
          <cell r="B398" t="str">
            <v>TB. Ø 4" x4.0</v>
          </cell>
          <cell r="C398">
            <v>11.349</v>
          </cell>
          <cell r="D398">
            <v>11.349</v>
          </cell>
          <cell r="E398">
            <v>4</v>
          </cell>
          <cell r="F398">
            <v>4</v>
          </cell>
          <cell r="G398">
            <v>13.76</v>
          </cell>
          <cell r="H398">
            <v>10.8</v>
          </cell>
          <cell r="I398">
            <v>206.45</v>
          </cell>
          <cell r="J398">
            <v>206.45</v>
          </cell>
        </row>
        <row r="399">
          <cell r="A399">
            <v>387</v>
          </cell>
          <cell r="B399" t="str">
            <v>TB. Ø 4" x6.0</v>
          </cell>
          <cell r="C399">
            <v>11.43</v>
          </cell>
          <cell r="D399">
            <v>11.43</v>
          </cell>
          <cell r="E399">
            <v>6</v>
          </cell>
          <cell r="F399">
            <v>6</v>
          </cell>
          <cell r="G399">
            <v>20.41</v>
          </cell>
          <cell r="H399">
            <v>16.03</v>
          </cell>
          <cell r="I399">
            <v>300.20999999999998</v>
          </cell>
          <cell r="J399">
            <v>300.20999999999998</v>
          </cell>
        </row>
        <row r="400">
          <cell r="A400">
            <v>388</v>
          </cell>
          <cell r="B400" t="str">
            <v>TB. Ø 5" x4.0</v>
          </cell>
          <cell r="C400">
            <v>12.7</v>
          </cell>
          <cell r="D400">
            <v>12.7</v>
          </cell>
          <cell r="E400">
            <v>4</v>
          </cell>
          <cell r="F400">
            <v>4</v>
          </cell>
          <cell r="G400">
            <v>15.46</v>
          </cell>
          <cell r="H400">
            <v>12.1</v>
          </cell>
          <cell r="I400">
            <v>292.61</v>
          </cell>
          <cell r="J400">
            <v>292.61</v>
          </cell>
        </row>
        <row r="401">
          <cell r="A401">
            <v>389</v>
          </cell>
          <cell r="B401" t="str">
            <v>TB. Ø 6" x5.0</v>
          </cell>
          <cell r="C401">
            <v>16.829999999999998</v>
          </cell>
          <cell r="D401">
            <v>16.829999999999998</v>
          </cell>
          <cell r="E401">
            <v>5</v>
          </cell>
          <cell r="F401">
            <v>5</v>
          </cell>
          <cell r="G401">
            <v>25.65</v>
          </cell>
          <cell r="H401">
            <v>20.14</v>
          </cell>
          <cell r="I401">
            <v>855.85</v>
          </cell>
          <cell r="J401">
            <v>855.85</v>
          </cell>
        </row>
        <row r="402">
          <cell r="A402">
            <v>390</v>
          </cell>
          <cell r="B402" t="str">
            <v>TB. Ø 6" x6.0</v>
          </cell>
          <cell r="C402">
            <v>16.829999999999998</v>
          </cell>
          <cell r="D402">
            <v>16.829999999999998</v>
          </cell>
          <cell r="E402">
            <v>6</v>
          </cell>
          <cell r="F402">
            <v>6</v>
          </cell>
          <cell r="G402">
            <v>30.59</v>
          </cell>
          <cell r="H402">
            <v>24.02</v>
          </cell>
          <cell r="I402">
            <v>1008.69</v>
          </cell>
          <cell r="J402">
            <v>1008.69</v>
          </cell>
        </row>
        <row r="403">
          <cell r="A403">
            <v>391</v>
          </cell>
          <cell r="B403" t="str">
            <v>TB. Ø 6" x7.11</v>
          </cell>
          <cell r="C403">
            <v>16.829999999999998</v>
          </cell>
          <cell r="D403">
            <v>16.829999999999998</v>
          </cell>
          <cell r="E403">
            <v>7.11</v>
          </cell>
          <cell r="F403">
            <v>7.11</v>
          </cell>
          <cell r="G403">
            <v>36.01</v>
          </cell>
          <cell r="H403">
            <v>28.27</v>
          </cell>
          <cell r="I403">
            <v>1171.9100000000001</v>
          </cell>
          <cell r="J403">
            <v>1171.9100000000001</v>
          </cell>
        </row>
        <row r="404">
          <cell r="A404">
            <v>392</v>
          </cell>
          <cell r="B404" t="str">
            <v>TB. Ø 8" x5.0</v>
          </cell>
          <cell r="C404">
            <v>21.91</v>
          </cell>
          <cell r="D404">
            <v>21.91</v>
          </cell>
          <cell r="E404">
            <v>5</v>
          </cell>
          <cell r="F404">
            <v>5</v>
          </cell>
          <cell r="G404">
            <v>33.630000000000003</v>
          </cell>
          <cell r="H404">
            <v>26.4</v>
          </cell>
          <cell r="I404">
            <v>1928.04</v>
          </cell>
          <cell r="J404">
            <v>1928.04</v>
          </cell>
        </row>
        <row r="405">
          <cell r="A405">
            <v>393</v>
          </cell>
          <cell r="B405" t="str">
            <v>TB. Ø 8" x8.18</v>
          </cell>
          <cell r="C405">
            <v>21.91</v>
          </cell>
          <cell r="D405">
            <v>21.91</v>
          </cell>
          <cell r="E405">
            <v>8.18</v>
          </cell>
          <cell r="F405">
            <v>8.18</v>
          </cell>
          <cell r="G405">
            <v>54.2</v>
          </cell>
          <cell r="H405">
            <v>42.54</v>
          </cell>
          <cell r="I405">
            <v>3018.3</v>
          </cell>
          <cell r="J405">
            <v>3018.3</v>
          </cell>
        </row>
        <row r="406">
          <cell r="A406">
            <v>394</v>
          </cell>
          <cell r="B406" t="str">
            <v>PHR C100x50x1.2</v>
          </cell>
          <cell r="C406">
            <v>100</v>
          </cell>
          <cell r="D406">
            <v>50</v>
          </cell>
          <cell r="E406">
            <v>1.2</v>
          </cell>
          <cell r="G406">
            <v>2.69</v>
          </cell>
          <cell r="H406">
            <v>2.12</v>
          </cell>
          <cell r="I406">
            <v>43.46</v>
          </cell>
          <cell r="J406">
            <v>9.9499999999999993</v>
          </cell>
        </row>
        <row r="407">
          <cell r="A407">
            <v>395</v>
          </cell>
          <cell r="B407" t="str">
            <v>PHR C100x50x1.5</v>
          </cell>
          <cell r="C407">
            <v>100</v>
          </cell>
          <cell r="D407">
            <v>50</v>
          </cell>
          <cell r="E407">
            <v>1.5</v>
          </cell>
          <cell r="G407">
            <v>3.32</v>
          </cell>
          <cell r="H407">
            <v>2.62</v>
          </cell>
          <cell r="I407">
            <v>53.2</v>
          </cell>
          <cell r="J407">
            <v>12.08</v>
          </cell>
        </row>
        <row r="408">
          <cell r="A408">
            <v>396</v>
          </cell>
          <cell r="B408" t="str">
            <v>PHR C100x50x2.0</v>
          </cell>
          <cell r="C408">
            <v>100</v>
          </cell>
          <cell r="D408">
            <v>50</v>
          </cell>
          <cell r="E408">
            <v>2</v>
          </cell>
          <cell r="G408">
            <v>4.3499999999999996</v>
          </cell>
          <cell r="H408">
            <v>3.42</v>
          </cell>
          <cell r="I408">
            <v>68.430000000000007</v>
          </cell>
          <cell r="J408">
            <v>15.3</v>
          </cell>
        </row>
        <row r="409">
          <cell r="A409">
            <v>397</v>
          </cell>
          <cell r="B409" t="str">
            <v>PHR C100x50x2.5</v>
          </cell>
          <cell r="C409">
            <v>100</v>
          </cell>
          <cell r="D409">
            <v>50</v>
          </cell>
          <cell r="E409">
            <v>2.5</v>
          </cell>
          <cell r="G409">
            <v>5.33</v>
          </cell>
          <cell r="H409">
            <v>4.2</v>
          </cell>
          <cell r="I409">
            <v>82.45</v>
          </cell>
          <cell r="J409">
            <v>18.14</v>
          </cell>
        </row>
        <row r="410">
          <cell r="A410">
            <v>398</v>
          </cell>
          <cell r="B410" t="str">
            <v>PHR C150x50x1.5</v>
          </cell>
          <cell r="C410">
            <v>150</v>
          </cell>
          <cell r="D410">
            <v>50</v>
          </cell>
          <cell r="E410">
            <v>1.5</v>
          </cell>
          <cell r="G410">
            <v>4.07</v>
          </cell>
          <cell r="H410">
            <v>3.21</v>
          </cell>
          <cell r="I410">
            <v>137.19</v>
          </cell>
          <cell r="J410">
            <v>13.85</v>
          </cell>
        </row>
        <row r="411">
          <cell r="A411">
            <v>399</v>
          </cell>
          <cell r="B411" t="str">
            <v>PHR C150x50x2.0</v>
          </cell>
          <cell r="C411">
            <v>150</v>
          </cell>
          <cell r="D411">
            <v>50</v>
          </cell>
          <cell r="E411">
            <v>2</v>
          </cell>
          <cell r="G411">
            <v>5.35</v>
          </cell>
          <cell r="H411">
            <v>4.21</v>
          </cell>
          <cell r="I411">
            <v>177.61</v>
          </cell>
          <cell r="J411">
            <v>17.57</v>
          </cell>
        </row>
        <row r="412">
          <cell r="A412">
            <v>400</v>
          </cell>
          <cell r="B412" t="str">
            <v>PHR C150x50x2.5</v>
          </cell>
          <cell r="C412">
            <v>150</v>
          </cell>
          <cell r="D412">
            <v>50</v>
          </cell>
          <cell r="E412">
            <v>2.5</v>
          </cell>
          <cell r="G412">
            <v>6.58</v>
          </cell>
          <cell r="H412">
            <v>5.18</v>
          </cell>
          <cell r="I412">
            <v>215.42</v>
          </cell>
          <cell r="J412">
            <v>20.86</v>
          </cell>
        </row>
        <row r="413">
          <cell r="A413">
            <v>401</v>
          </cell>
          <cell r="B413" t="str">
            <v>PHR C150x75x1.2</v>
          </cell>
          <cell r="C413">
            <v>150</v>
          </cell>
          <cell r="D413">
            <v>75</v>
          </cell>
          <cell r="E413">
            <v>1.2</v>
          </cell>
          <cell r="G413">
            <v>4.08</v>
          </cell>
          <cell r="H413">
            <v>3.21</v>
          </cell>
          <cell r="I413">
            <v>150.49</v>
          </cell>
          <cell r="J413">
            <v>34.659999999999997</v>
          </cell>
        </row>
        <row r="414">
          <cell r="A414">
            <v>402</v>
          </cell>
          <cell r="B414" t="str">
            <v>PHR C150x75x1.5</v>
          </cell>
          <cell r="C414">
            <v>150</v>
          </cell>
          <cell r="D414">
            <v>75</v>
          </cell>
          <cell r="E414">
            <v>1.5</v>
          </cell>
          <cell r="G414">
            <v>5.0599999999999996</v>
          </cell>
          <cell r="H414">
            <v>3.98</v>
          </cell>
          <cell r="I414">
            <v>185.55</v>
          </cell>
          <cell r="J414">
            <v>42.49</v>
          </cell>
        </row>
        <row r="415">
          <cell r="A415">
            <v>403</v>
          </cell>
          <cell r="B415" t="str">
            <v>PHR C150x75x2.0</v>
          </cell>
          <cell r="C415">
            <v>150</v>
          </cell>
          <cell r="D415">
            <v>75</v>
          </cell>
          <cell r="E415">
            <v>2</v>
          </cell>
          <cell r="G415">
            <v>6.67</v>
          </cell>
          <cell r="H415">
            <v>5.25</v>
          </cell>
          <cell r="I415">
            <v>241.72</v>
          </cell>
          <cell r="J415">
            <v>54.81</v>
          </cell>
        </row>
        <row r="416">
          <cell r="A416">
            <v>404</v>
          </cell>
          <cell r="B416" t="str">
            <v>PHR C150x75x2.5</v>
          </cell>
          <cell r="C416">
            <v>150</v>
          </cell>
          <cell r="D416">
            <v>75</v>
          </cell>
          <cell r="E416">
            <v>2.5</v>
          </cell>
          <cell r="G416">
            <v>8.23</v>
          </cell>
          <cell r="H416">
            <v>6.48</v>
          </cell>
          <cell r="I416">
            <v>295.08999999999997</v>
          </cell>
          <cell r="J416">
            <v>66.239999999999995</v>
          </cell>
        </row>
        <row r="417">
          <cell r="A417">
            <v>405</v>
          </cell>
          <cell r="B417" t="str">
            <v>PHR C200x50x1.5</v>
          </cell>
          <cell r="C417">
            <v>200</v>
          </cell>
          <cell r="D417">
            <v>50</v>
          </cell>
          <cell r="E417">
            <v>1.5</v>
          </cell>
          <cell r="G417">
            <v>4.82</v>
          </cell>
          <cell r="H417">
            <v>3.8</v>
          </cell>
          <cell r="I417">
            <v>272.12</v>
          </cell>
          <cell r="J417">
            <v>15.07</v>
          </cell>
        </row>
        <row r="418">
          <cell r="A418">
            <v>406</v>
          </cell>
          <cell r="B418" t="str">
            <v>PHR C200x50x2.0</v>
          </cell>
          <cell r="C418">
            <v>200</v>
          </cell>
          <cell r="D418">
            <v>50</v>
          </cell>
          <cell r="E418">
            <v>2</v>
          </cell>
          <cell r="G418">
            <v>6.35</v>
          </cell>
          <cell r="H418">
            <v>5</v>
          </cell>
          <cell r="I418">
            <v>353.67</v>
          </cell>
          <cell r="J418">
            <v>19.13</v>
          </cell>
        </row>
        <row r="419">
          <cell r="A419">
            <v>407</v>
          </cell>
          <cell r="B419" t="str">
            <v>PHR C200x50x2.5</v>
          </cell>
          <cell r="C419">
            <v>200</v>
          </cell>
          <cell r="D419">
            <v>50</v>
          </cell>
          <cell r="E419">
            <v>2.5</v>
          </cell>
          <cell r="G419">
            <v>7.83</v>
          </cell>
          <cell r="H419">
            <v>6.16</v>
          </cell>
          <cell r="I419">
            <v>430.7</v>
          </cell>
          <cell r="J419">
            <v>22.72</v>
          </cell>
        </row>
        <row r="420">
          <cell r="A420">
            <v>408</v>
          </cell>
          <cell r="B420" t="str">
            <v>PHR C200x75x1.5</v>
          </cell>
          <cell r="C420">
            <v>200</v>
          </cell>
          <cell r="D420">
            <v>75</v>
          </cell>
          <cell r="E420">
            <v>1.5</v>
          </cell>
          <cell r="G420">
            <v>5.81</v>
          </cell>
          <cell r="H420">
            <v>4.58</v>
          </cell>
          <cell r="I420">
            <v>360.99</v>
          </cell>
          <cell r="J420">
            <v>46.86</v>
          </cell>
        </row>
        <row r="421">
          <cell r="A421">
            <v>409</v>
          </cell>
          <cell r="B421" t="str">
            <v>PHR C200x75x2.0</v>
          </cell>
          <cell r="C421">
            <v>200</v>
          </cell>
          <cell r="D421">
            <v>75</v>
          </cell>
          <cell r="E421">
            <v>2</v>
          </cell>
          <cell r="G421">
            <v>7.67</v>
          </cell>
          <cell r="H421">
            <v>6.03</v>
          </cell>
          <cell r="I421">
            <v>471.67</v>
          </cell>
          <cell r="J421">
            <v>60.49</v>
          </cell>
        </row>
        <row r="422">
          <cell r="A422">
            <v>410</v>
          </cell>
          <cell r="B422" t="str">
            <v>PHR C200x75x2.5</v>
          </cell>
          <cell r="C422">
            <v>200</v>
          </cell>
          <cell r="D422">
            <v>75</v>
          </cell>
          <cell r="E422">
            <v>2.5</v>
          </cell>
          <cell r="G422">
            <v>9.48</v>
          </cell>
          <cell r="H422">
            <v>7.46</v>
          </cell>
          <cell r="I422">
            <v>577.58000000000004</v>
          </cell>
          <cell r="J422">
            <v>73.16</v>
          </cell>
        </row>
        <row r="423">
          <cell r="A423">
            <v>411</v>
          </cell>
          <cell r="B423" t="str">
            <v>PHR C200x75x3.0</v>
          </cell>
          <cell r="C423">
            <v>200</v>
          </cell>
          <cell r="D423">
            <v>75</v>
          </cell>
          <cell r="E423">
            <v>3</v>
          </cell>
          <cell r="G423">
            <v>11.25</v>
          </cell>
          <cell r="H423">
            <v>8.86</v>
          </cell>
          <cell r="I423">
            <v>678.75</v>
          </cell>
          <cell r="J423">
            <v>84.87</v>
          </cell>
        </row>
        <row r="424">
          <cell r="A424">
            <v>412</v>
          </cell>
          <cell r="B424" t="str">
            <v>PHR C250x85x1.5</v>
          </cell>
          <cell r="C424">
            <v>250</v>
          </cell>
          <cell r="D424">
            <v>85</v>
          </cell>
          <cell r="E424">
            <v>1.5</v>
          </cell>
          <cell r="G424">
            <v>7.01</v>
          </cell>
          <cell r="H424">
            <v>5.52</v>
          </cell>
          <cell r="I424">
            <v>669.71</v>
          </cell>
          <cell r="J424">
            <v>72.900000000000006</v>
          </cell>
        </row>
        <row r="425">
          <cell r="A425">
            <v>413</v>
          </cell>
          <cell r="B425" t="str">
            <v>PHR C250x85x2.0</v>
          </cell>
          <cell r="C425">
            <v>250</v>
          </cell>
          <cell r="D425">
            <v>85</v>
          </cell>
          <cell r="E425">
            <v>2</v>
          </cell>
          <cell r="G425">
            <v>9.27</v>
          </cell>
          <cell r="H425">
            <v>7.29</v>
          </cell>
          <cell r="I425">
            <v>878.04</v>
          </cell>
          <cell r="J425">
            <v>94.56</v>
          </cell>
        </row>
        <row r="426">
          <cell r="A426">
            <v>414</v>
          </cell>
          <cell r="B426" t="str">
            <v>PHR C250x85x2.5</v>
          </cell>
          <cell r="C426">
            <v>250</v>
          </cell>
          <cell r="D426">
            <v>85</v>
          </cell>
          <cell r="E426">
            <v>2.5</v>
          </cell>
          <cell r="G426">
            <v>11.48</v>
          </cell>
          <cell r="H426">
            <v>9.0399999999999991</v>
          </cell>
          <cell r="I426">
            <v>1078.98</v>
          </cell>
          <cell r="J426">
            <v>114.92</v>
          </cell>
        </row>
        <row r="427">
          <cell r="A427">
            <v>415</v>
          </cell>
          <cell r="B427" t="str">
            <v>PHR C250x85x3.0</v>
          </cell>
          <cell r="C427">
            <v>250</v>
          </cell>
          <cell r="D427">
            <v>85</v>
          </cell>
          <cell r="E427">
            <v>3</v>
          </cell>
          <cell r="G427">
            <v>13.65</v>
          </cell>
          <cell r="H427">
            <v>10.75</v>
          </cell>
          <cell r="I427">
            <v>1272.57</v>
          </cell>
          <cell r="J427">
            <v>134</v>
          </cell>
        </row>
        <row r="428">
          <cell r="A428">
            <v>416</v>
          </cell>
          <cell r="B428" t="str">
            <v>PHR C300x85x1.5</v>
          </cell>
          <cell r="C428">
            <v>300</v>
          </cell>
          <cell r="D428">
            <v>85</v>
          </cell>
          <cell r="E428">
            <v>1.5</v>
          </cell>
          <cell r="G428">
            <v>7.76</v>
          </cell>
          <cell r="H428">
            <v>6.11</v>
          </cell>
          <cell r="I428">
            <v>1028.69</v>
          </cell>
          <cell r="J428">
            <v>77.069999999999993</v>
          </cell>
        </row>
        <row r="429">
          <cell r="A429">
            <v>417</v>
          </cell>
          <cell r="B429" t="str">
            <v>PHR C300x85x2.0</v>
          </cell>
          <cell r="C429">
            <v>300</v>
          </cell>
          <cell r="D429">
            <v>85</v>
          </cell>
          <cell r="E429">
            <v>2</v>
          </cell>
          <cell r="G429">
            <v>10.27</v>
          </cell>
          <cell r="H429">
            <v>8.08</v>
          </cell>
          <cell r="I429">
            <v>1350.58</v>
          </cell>
          <cell r="J429">
            <v>99.97</v>
          </cell>
        </row>
        <row r="430">
          <cell r="A430">
            <v>418</v>
          </cell>
          <cell r="B430" t="str">
            <v>PHR C300x85x2.5</v>
          </cell>
          <cell r="C430">
            <v>300</v>
          </cell>
          <cell r="D430">
            <v>85</v>
          </cell>
          <cell r="E430">
            <v>2.5</v>
          </cell>
          <cell r="G430">
            <v>12.73</v>
          </cell>
          <cell r="H430">
            <v>10.02</v>
          </cell>
          <cell r="I430">
            <v>1662.05</v>
          </cell>
          <cell r="J430">
            <v>121.51</v>
          </cell>
        </row>
        <row r="431">
          <cell r="A431">
            <v>419</v>
          </cell>
          <cell r="B431" t="str">
            <v>PHR C300x85x3.0</v>
          </cell>
          <cell r="C431">
            <v>300</v>
          </cell>
          <cell r="D431">
            <v>85</v>
          </cell>
          <cell r="E431">
            <v>3</v>
          </cell>
          <cell r="G431">
            <v>15.15</v>
          </cell>
          <cell r="H431">
            <v>11.93</v>
          </cell>
          <cell r="I431">
            <v>1963.14</v>
          </cell>
          <cell r="J431">
            <v>141.71</v>
          </cell>
        </row>
        <row r="432">
          <cell r="A432">
            <v>420</v>
          </cell>
          <cell r="B432" t="str">
            <v>PHR C350x85x2.0</v>
          </cell>
          <cell r="C432">
            <v>350</v>
          </cell>
          <cell r="D432">
            <v>85</v>
          </cell>
          <cell r="E432">
            <v>2</v>
          </cell>
          <cell r="G432">
            <v>11.27</v>
          </cell>
          <cell r="H432">
            <v>8.8699999999999992</v>
          </cell>
          <cell r="I432">
            <v>1951.54</v>
          </cell>
          <cell r="J432">
            <v>104.42</v>
          </cell>
        </row>
        <row r="433">
          <cell r="A433">
            <v>421</v>
          </cell>
          <cell r="B433" t="str">
            <v>PHR C350x85x2.5</v>
          </cell>
          <cell r="C433">
            <v>350</v>
          </cell>
          <cell r="D433">
            <v>85</v>
          </cell>
          <cell r="E433">
            <v>2.5</v>
          </cell>
          <cell r="G433">
            <v>13.98</v>
          </cell>
          <cell r="H433">
            <v>11</v>
          </cell>
          <cell r="I433">
            <v>2404.34</v>
          </cell>
          <cell r="J433">
            <v>126.93</v>
          </cell>
        </row>
        <row r="434">
          <cell r="A434">
            <v>422</v>
          </cell>
          <cell r="B434" t="str">
            <v>PHR C350x85x3.0</v>
          </cell>
          <cell r="C434">
            <v>350</v>
          </cell>
          <cell r="D434">
            <v>85</v>
          </cell>
          <cell r="E434">
            <v>3</v>
          </cell>
          <cell r="G434">
            <v>16.649999999999999</v>
          </cell>
          <cell r="H434">
            <v>13.11</v>
          </cell>
          <cell r="I434">
            <v>2843.22</v>
          </cell>
          <cell r="J434">
            <v>148.03</v>
          </cell>
        </row>
        <row r="435">
          <cell r="A435">
            <v>423</v>
          </cell>
          <cell r="B435" t="str">
            <v>PHR C400x85x2.0</v>
          </cell>
          <cell r="C435">
            <v>400</v>
          </cell>
          <cell r="D435">
            <v>85</v>
          </cell>
          <cell r="E435">
            <v>2</v>
          </cell>
          <cell r="G435">
            <v>12.27</v>
          </cell>
          <cell r="H435">
            <v>9.66</v>
          </cell>
          <cell r="I435">
            <v>2693.41</v>
          </cell>
          <cell r="J435">
            <v>108.15</v>
          </cell>
        </row>
        <row r="436">
          <cell r="A436">
            <v>424</v>
          </cell>
          <cell r="B436" t="str">
            <v>PHR C400x85x2.5</v>
          </cell>
          <cell r="C436">
            <v>400</v>
          </cell>
          <cell r="D436">
            <v>85</v>
          </cell>
          <cell r="E436">
            <v>2.5</v>
          </cell>
          <cell r="G436">
            <v>15.23</v>
          </cell>
          <cell r="H436">
            <v>11.99</v>
          </cell>
          <cell r="I436">
            <v>3321.49</v>
          </cell>
          <cell r="J436">
            <v>131.44999999999999</v>
          </cell>
        </row>
        <row r="437">
          <cell r="A437">
            <v>425</v>
          </cell>
          <cell r="B437" t="str">
            <v>PHR C400x85x3.0</v>
          </cell>
          <cell r="C437">
            <v>400</v>
          </cell>
          <cell r="D437">
            <v>85</v>
          </cell>
          <cell r="E437">
            <v>3</v>
          </cell>
          <cell r="G437">
            <v>18.149999999999999</v>
          </cell>
          <cell r="H437">
            <v>14.29</v>
          </cell>
          <cell r="I437">
            <v>3931.57</v>
          </cell>
          <cell r="J437">
            <v>153.31</v>
          </cell>
        </row>
        <row r="438">
          <cell r="A438">
            <v>426</v>
          </cell>
          <cell r="B438" t="str">
            <v>PHR C400x85x4.0</v>
          </cell>
          <cell r="C438">
            <v>400</v>
          </cell>
          <cell r="D438">
            <v>85</v>
          </cell>
          <cell r="E438">
            <v>4</v>
          </cell>
          <cell r="G438">
            <v>23.87</v>
          </cell>
          <cell r="H438">
            <v>18.79</v>
          </cell>
          <cell r="I438">
            <v>5098.01</v>
          </cell>
          <cell r="J438">
            <v>192.77</v>
          </cell>
        </row>
        <row r="439">
          <cell r="A439">
            <v>427</v>
          </cell>
          <cell r="B439" t="str">
            <v>PHR C450x85x2.0</v>
          </cell>
          <cell r="C439">
            <v>450</v>
          </cell>
          <cell r="D439">
            <v>85</v>
          </cell>
          <cell r="E439">
            <v>2</v>
          </cell>
          <cell r="G439">
            <v>13.27</v>
          </cell>
          <cell r="H439">
            <v>10.44</v>
          </cell>
          <cell r="I439">
            <v>3588.72</v>
          </cell>
          <cell r="J439">
            <v>111.31</v>
          </cell>
        </row>
        <row r="440">
          <cell r="A440">
            <v>428</v>
          </cell>
          <cell r="B440" t="str">
            <v>PHR C450x85x2.5</v>
          </cell>
          <cell r="C440">
            <v>450</v>
          </cell>
          <cell r="D440">
            <v>85</v>
          </cell>
          <cell r="E440">
            <v>2.5</v>
          </cell>
          <cell r="G440">
            <v>16.48</v>
          </cell>
          <cell r="H440">
            <v>12.97</v>
          </cell>
          <cell r="I440">
            <v>4429.13</v>
          </cell>
          <cell r="J440">
            <v>135.29</v>
          </cell>
        </row>
        <row r="441">
          <cell r="A441">
            <v>429</v>
          </cell>
          <cell r="B441" t="str">
            <v>PHR C450x85x3.0</v>
          </cell>
          <cell r="C441">
            <v>450</v>
          </cell>
          <cell r="D441">
            <v>85</v>
          </cell>
          <cell r="E441">
            <v>3</v>
          </cell>
          <cell r="G441">
            <v>19.649999999999999</v>
          </cell>
          <cell r="H441">
            <v>15.47</v>
          </cell>
          <cell r="I441">
            <v>5246.96</v>
          </cell>
          <cell r="J441">
            <v>157.78</v>
          </cell>
        </row>
        <row r="442">
          <cell r="A442">
            <v>430</v>
          </cell>
          <cell r="B442" t="str">
            <v>PHR C450x85x4.0</v>
          </cell>
          <cell r="C442">
            <v>450</v>
          </cell>
          <cell r="D442">
            <v>85</v>
          </cell>
          <cell r="E442">
            <v>4</v>
          </cell>
          <cell r="G442">
            <v>25.87</v>
          </cell>
          <cell r="H442">
            <v>20.36</v>
          </cell>
          <cell r="I442">
            <v>6815.96</v>
          </cell>
          <cell r="J442">
            <v>198.37</v>
          </cell>
        </row>
        <row r="443">
          <cell r="A443">
            <v>431</v>
          </cell>
          <cell r="B443" t="str">
            <v>PHR Z150x69x1.5</v>
          </cell>
          <cell r="C443">
            <v>150</v>
          </cell>
          <cell r="D443">
            <v>69</v>
          </cell>
          <cell r="E443">
            <v>1.5</v>
          </cell>
          <cell r="G443">
            <v>5.0199999999999996</v>
          </cell>
          <cell r="H443">
            <v>3.95</v>
          </cell>
          <cell r="I443">
            <v>184.82</v>
          </cell>
          <cell r="J443">
            <v>79.349999999999994</v>
          </cell>
        </row>
        <row r="444">
          <cell r="A444">
            <v>432</v>
          </cell>
          <cell r="B444" t="str">
            <v>PHR Z150x69x2.0</v>
          </cell>
          <cell r="C444">
            <v>150</v>
          </cell>
          <cell r="D444">
            <v>69</v>
          </cell>
          <cell r="E444">
            <v>2</v>
          </cell>
          <cell r="G444">
            <v>6.65</v>
          </cell>
          <cell r="H444">
            <v>5.23</v>
          </cell>
          <cell r="I444">
            <v>242.58</v>
          </cell>
          <cell r="J444">
            <v>104.18</v>
          </cell>
        </row>
        <row r="445">
          <cell r="A445">
            <v>433</v>
          </cell>
          <cell r="B445" t="str">
            <v>PHR Z150x69x2.5</v>
          </cell>
          <cell r="C445">
            <v>150</v>
          </cell>
          <cell r="D445">
            <v>69</v>
          </cell>
          <cell r="E445">
            <v>2.5</v>
          </cell>
          <cell r="G445">
            <v>8.26</v>
          </cell>
          <cell r="H445">
            <v>6.5</v>
          </cell>
          <cell r="I445">
            <v>298.44</v>
          </cell>
          <cell r="J445">
            <v>128.22</v>
          </cell>
        </row>
        <row r="446">
          <cell r="A446">
            <v>434</v>
          </cell>
          <cell r="B446" t="str">
            <v>PHR Z150x69x3.0</v>
          </cell>
          <cell r="C446">
            <v>150</v>
          </cell>
          <cell r="D446">
            <v>69</v>
          </cell>
          <cell r="E446">
            <v>3</v>
          </cell>
          <cell r="G446">
            <v>9.84</v>
          </cell>
          <cell r="H446">
            <v>7.74</v>
          </cell>
          <cell r="I446">
            <v>352.42</v>
          </cell>
          <cell r="J446">
            <v>151.49</v>
          </cell>
        </row>
        <row r="447">
          <cell r="A447">
            <v>435</v>
          </cell>
          <cell r="B447" t="str">
            <v>PHR Z200x69x1.5</v>
          </cell>
          <cell r="C447">
            <v>200</v>
          </cell>
          <cell r="D447">
            <v>69</v>
          </cell>
          <cell r="E447">
            <v>1.5</v>
          </cell>
          <cell r="G447">
            <v>5.77</v>
          </cell>
          <cell r="H447">
            <v>4.54</v>
          </cell>
          <cell r="I447">
            <v>359.2</v>
          </cell>
          <cell r="J447">
            <v>79.349999999999994</v>
          </cell>
        </row>
        <row r="448">
          <cell r="A448">
            <v>436</v>
          </cell>
          <cell r="B448" t="str">
            <v>PHR Z200x69x2.0</v>
          </cell>
          <cell r="C448">
            <v>200</v>
          </cell>
          <cell r="D448">
            <v>69</v>
          </cell>
          <cell r="E448">
            <v>2</v>
          </cell>
          <cell r="G448">
            <v>7.65</v>
          </cell>
          <cell r="H448">
            <v>6.02</v>
          </cell>
          <cell r="I448">
            <v>472.6</v>
          </cell>
          <cell r="J448">
            <v>104.18</v>
          </cell>
        </row>
        <row r="449">
          <cell r="A449">
            <v>437</v>
          </cell>
          <cell r="B449" t="str">
            <v>PHR Z200x69x2.5</v>
          </cell>
          <cell r="C449">
            <v>200</v>
          </cell>
          <cell r="D449">
            <v>69</v>
          </cell>
          <cell r="E449">
            <v>2.5</v>
          </cell>
          <cell r="G449">
            <v>9.51</v>
          </cell>
          <cell r="H449">
            <v>7.48</v>
          </cell>
          <cell r="I449">
            <v>582.87</v>
          </cell>
          <cell r="J449">
            <v>128.22</v>
          </cell>
        </row>
        <row r="450">
          <cell r="A450">
            <v>438</v>
          </cell>
          <cell r="B450" t="str">
            <v>PHR Z200x69x3.0</v>
          </cell>
          <cell r="C450">
            <v>200</v>
          </cell>
          <cell r="D450">
            <v>69</v>
          </cell>
          <cell r="E450">
            <v>3</v>
          </cell>
          <cell r="G450">
            <v>11.34</v>
          </cell>
          <cell r="H450">
            <v>8.92</v>
          </cell>
          <cell r="I450">
            <v>690.04</v>
          </cell>
          <cell r="J450">
            <v>151.49</v>
          </cell>
        </row>
        <row r="451">
          <cell r="A451">
            <v>439</v>
          </cell>
          <cell r="B451" t="str">
            <v>PHR Z250x79x1.5</v>
          </cell>
          <cell r="C451">
            <v>250</v>
          </cell>
          <cell r="D451">
            <v>79</v>
          </cell>
          <cell r="E451">
            <v>1.5</v>
          </cell>
          <cell r="G451">
            <v>6.97</v>
          </cell>
          <cell r="H451">
            <v>5.49</v>
          </cell>
          <cell r="I451">
            <v>668.2</v>
          </cell>
          <cell r="J451">
            <v>123.05</v>
          </cell>
        </row>
        <row r="452">
          <cell r="A452">
            <v>440</v>
          </cell>
          <cell r="B452" t="str">
            <v>PHR Z250x79x2.0</v>
          </cell>
          <cell r="C452">
            <v>250</v>
          </cell>
          <cell r="D452">
            <v>79</v>
          </cell>
          <cell r="E452">
            <v>2</v>
          </cell>
          <cell r="G452">
            <v>9.25</v>
          </cell>
          <cell r="H452">
            <v>7.28</v>
          </cell>
          <cell r="I452">
            <v>881.2</v>
          </cell>
          <cell r="J452">
            <v>161.9</v>
          </cell>
        </row>
        <row r="453">
          <cell r="A453">
            <v>441</v>
          </cell>
          <cell r="B453" t="str">
            <v>PHR Z250x79x2.5</v>
          </cell>
          <cell r="C453">
            <v>250</v>
          </cell>
          <cell r="D453">
            <v>79</v>
          </cell>
          <cell r="E453">
            <v>2.5</v>
          </cell>
          <cell r="G453">
            <v>11.51</v>
          </cell>
          <cell r="H453">
            <v>9.0500000000000007</v>
          </cell>
          <cell r="I453">
            <v>1089.3900000000001</v>
          </cell>
          <cell r="J453">
            <v>199.68</v>
          </cell>
        </row>
        <row r="454">
          <cell r="A454">
            <v>442</v>
          </cell>
          <cell r="B454" t="str">
            <v>PHR Z250x79x3.0</v>
          </cell>
          <cell r="C454">
            <v>250</v>
          </cell>
          <cell r="D454">
            <v>79</v>
          </cell>
          <cell r="E454">
            <v>3</v>
          </cell>
          <cell r="G454">
            <v>13.74</v>
          </cell>
          <cell r="H454">
            <v>10.81</v>
          </cell>
          <cell r="I454">
            <v>1292.8</v>
          </cell>
          <cell r="J454">
            <v>236.42</v>
          </cell>
        </row>
        <row r="455">
          <cell r="A455">
            <v>443</v>
          </cell>
          <cell r="B455" t="str">
            <v>PHR Z300x79x1.5</v>
          </cell>
          <cell r="C455">
            <v>300</v>
          </cell>
          <cell r="D455">
            <v>79</v>
          </cell>
          <cell r="E455">
            <v>1.5</v>
          </cell>
          <cell r="G455">
            <v>7.72</v>
          </cell>
          <cell r="H455">
            <v>6.08</v>
          </cell>
          <cell r="I455">
            <v>1025.58</v>
          </cell>
          <cell r="J455">
            <v>123.05</v>
          </cell>
        </row>
        <row r="456">
          <cell r="A456">
            <v>444</v>
          </cell>
          <cell r="B456" t="str">
            <v>PHR Z300x79x2.0</v>
          </cell>
          <cell r="C456">
            <v>300</v>
          </cell>
          <cell r="D456">
            <v>79</v>
          </cell>
          <cell r="E456">
            <v>2</v>
          </cell>
          <cell r="G456">
            <v>10.25</v>
          </cell>
          <cell r="H456">
            <v>8.07</v>
          </cell>
          <cell r="I456">
            <v>1353.99</v>
          </cell>
          <cell r="J456">
            <v>161.9</v>
          </cell>
        </row>
        <row r="457">
          <cell r="A457">
            <v>445</v>
          </cell>
          <cell r="B457" t="str">
            <v>PHR Z300x79x2.5</v>
          </cell>
          <cell r="C457">
            <v>300</v>
          </cell>
          <cell r="D457">
            <v>79</v>
          </cell>
          <cell r="E457">
            <v>2.5</v>
          </cell>
          <cell r="G457">
            <v>12.76</v>
          </cell>
          <cell r="H457">
            <v>10.039999999999999</v>
          </cell>
          <cell r="I457">
            <v>1675.72</v>
          </cell>
          <cell r="J457">
            <v>199.68</v>
          </cell>
        </row>
        <row r="458">
          <cell r="A458">
            <v>446</v>
          </cell>
          <cell r="B458" t="str">
            <v>PHR Z300x79x3.0</v>
          </cell>
          <cell r="C458">
            <v>300</v>
          </cell>
          <cell r="D458">
            <v>79</v>
          </cell>
          <cell r="E458">
            <v>3</v>
          </cell>
          <cell r="G458">
            <v>15.24</v>
          </cell>
          <cell r="H458">
            <v>11.99</v>
          </cell>
          <cell r="I458">
            <v>1990.81</v>
          </cell>
          <cell r="J458">
            <v>236.42</v>
          </cell>
        </row>
        <row r="459">
          <cell r="A459">
            <v>447</v>
          </cell>
          <cell r="B459" t="str">
            <v>PHR M150x75x1.5</v>
          </cell>
          <cell r="C459">
            <v>150</v>
          </cell>
          <cell r="D459">
            <v>75</v>
          </cell>
          <cell r="E459">
            <v>1.5</v>
          </cell>
          <cell r="G459">
            <v>5.22</v>
          </cell>
          <cell r="H459">
            <v>4.0999999999999996</v>
          </cell>
          <cell r="I459">
            <v>192.87</v>
          </cell>
          <cell r="J459">
            <v>38.6</v>
          </cell>
        </row>
        <row r="460">
          <cell r="A460">
            <v>448</v>
          </cell>
          <cell r="B460" t="str">
            <v>PHR M150x75x2.0</v>
          </cell>
          <cell r="C460">
            <v>150</v>
          </cell>
          <cell r="D460">
            <v>75</v>
          </cell>
          <cell r="E460">
            <v>2</v>
          </cell>
          <cell r="G460">
            <v>6.93</v>
          </cell>
          <cell r="H460">
            <v>5.34</v>
          </cell>
          <cell r="I460">
            <v>255.82</v>
          </cell>
          <cell r="J460">
            <v>50.93</v>
          </cell>
        </row>
        <row r="461">
          <cell r="A461">
            <v>449</v>
          </cell>
          <cell r="B461" t="str">
            <v>PHR M150x75x2.5</v>
          </cell>
          <cell r="C461">
            <v>150</v>
          </cell>
          <cell r="D461">
            <v>75</v>
          </cell>
          <cell r="E461">
            <v>2.5</v>
          </cell>
          <cell r="G461">
            <v>8.61</v>
          </cell>
          <cell r="H461">
            <v>6.75</v>
          </cell>
          <cell r="I461">
            <v>318.10000000000002</v>
          </cell>
          <cell r="J461">
            <v>92.97</v>
          </cell>
        </row>
        <row r="462">
          <cell r="A462">
            <v>450</v>
          </cell>
          <cell r="B462" t="str">
            <v>PHR M150x75x3.0</v>
          </cell>
          <cell r="C462">
            <v>150</v>
          </cell>
          <cell r="D462">
            <v>75</v>
          </cell>
          <cell r="E462">
            <v>3</v>
          </cell>
          <cell r="G462">
            <v>10.28</v>
          </cell>
          <cell r="H462">
            <v>8.07</v>
          </cell>
          <cell r="I462">
            <v>380.17</v>
          </cell>
          <cell r="J462">
            <v>74.739999999999995</v>
          </cell>
        </row>
        <row r="463">
          <cell r="A463">
            <v>451</v>
          </cell>
          <cell r="B463" t="str">
            <v>PHR M200x75x1.5</v>
          </cell>
          <cell r="C463">
            <v>200</v>
          </cell>
          <cell r="D463">
            <v>75</v>
          </cell>
          <cell r="E463">
            <v>1.5</v>
          </cell>
          <cell r="G463">
            <v>5.9</v>
          </cell>
          <cell r="H463">
            <v>4.63</v>
          </cell>
          <cell r="I463">
            <v>367.69</v>
          </cell>
          <cell r="J463">
            <v>39.03</v>
          </cell>
        </row>
        <row r="464">
          <cell r="A464">
            <v>452</v>
          </cell>
          <cell r="B464" t="str">
            <v>PHR M200x75x2.0</v>
          </cell>
          <cell r="C464">
            <v>200</v>
          </cell>
          <cell r="D464">
            <v>75</v>
          </cell>
          <cell r="E464">
            <v>2</v>
          </cell>
          <cell r="G464">
            <v>7.83</v>
          </cell>
          <cell r="H464">
            <v>6.15</v>
          </cell>
          <cell r="I464">
            <v>488.14</v>
          </cell>
          <cell r="J464">
            <v>51.49</v>
          </cell>
        </row>
        <row r="465">
          <cell r="A465">
            <v>453</v>
          </cell>
          <cell r="B465" t="str">
            <v>PHR M200x75x2.5</v>
          </cell>
          <cell r="C465">
            <v>200</v>
          </cell>
          <cell r="D465">
            <v>75</v>
          </cell>
          <cell r="E465">
            <v>2.5</v>
          </cell>
          <cell r="G465">
            <v>9.74</v>
          </cell>
          <cell r="H465">
            <v>7.65</v>
          </cell>
          <cell r="I465">
            <v>607.53</v>
          </cell>
          <cell r="J465">
            <v>63.67</v>
          </cell>
        </row>
        <row r="466">
          <cell r="A466">
            <v>454</v>
          </cell>
          <cell r="B466" t="str">
            <v>PHR M200x75x3.0</v>
          </cell>
          <cell r="C466">
            <v>200</v>
          </cell>
          <cell r="D466">
            <v>75</v>
          </cell>
          <cell r="E466">
            <v>3</v>
          </cell>
          <cell r="G466">
            <v>11.65</v>
          </cell>
          <cell r="H466">
            <v>9.1300000000000008</v>
          </cell>
          <cell r="I466">
            <v>725.85</v>
          </cell>
          <cell r="J466">
            <v>75.569999999999993</v>
          </cell>
        </row>
        <row r="467">
          <cell r="A467">
            <v>455</v>
          </cell>
          <cell r="B467" t="str">
            <v>PHR M250x50x2.0</v>
          </cell>
          <cell r="C467">
            <v>250</v>
          </cell>
          <cell r="D467">
            <v>50</v>
          </cell>
          <cell r="E467">
            <v>2</v>
          </cell>
          <cell r="G467">
            <v>8.07</v>
          </cell>
          <cell r="H467">
            <v>6.18</v>
          </cell>
          <cell r="I467">
            <v>690.98</v>
          </cell>
          <cell r="J467">
            <v>24.52</v>
          </cell>
        </row>
        <row r="468">
          <cell r="A468">
            <v>456</v>
          </cell>
          <cell r="B468" t="str">
            <v>PHR M250x50x2.5</v>
          </cell>
          <cell r="C468">
            <v>250</v>
          </cell>
          <cell r="D468">
            <v>50</v>
          </cell>
          <cell r="E468">
            <v>2.5</v>
          </cell>
          <cell r="G468">
            <v>10.050000000000001</v>
          </cell>
          <cell r="H468">
            <v>7.69</v>
          </cell>
          <cell r="I468">
            <v>850.84</v>
          </cell>
          <cell r="J468">
            <v>30.43</v>
          </cell>
        </row>
        <row r="469">
          <cell r="A469">
            <v>457</v>
          </cell>
          <cell r="B469" t="str">
            <v>PHR M250x50x3.0</v>
          </cell>
          <cell r="C469">
            <v>250</v>
          </cell>
          <cell r="D469">
            <v>50</v>
          </cell>
          <cell r="E469">
            <v>3</v>
          </cell>
          <cell r="G469">
            <v>12.02</v>
          </cell>
          <cell r="H469">
            <v>9.1999999999999993</v>
          </cell>
          <cell r="I469">
            <v>1017.6</v>
          </cell>
          <cell r="J469">
            <v>36.25</v>
          </cell>
        </row>
        <row r="470">
          <cell r="A470">
            <v>458</v>
          </cell>
          <cell r="B470" t="str">
            <v>PHR M250x50x3.5</v>
          </cell>
          <cell r="C470">
            <v>250</v>
          </cell>
          <cell r="D470">
            <v>50</v>
          </cell>
          <cell r="E470">
            <v>3.5</v>
          </cell>
          <cell r="G470">
            <v>13.98</v>
          </cell>
          <cell r="H470">
            <v>10.7</v>
          </cell>
          <cell r="I470">
            <v>1183.21</v>
          </cell>
          <cell r="J470">
            <v>41.98</v>
          </cell>
        </row>
        <row r="471">
          <cell r="A471">
            <v>459</v>
          </cell>
          <cell r="B471" t="str">
            <v>PHR M250x75x2.0</v>
          </cell>
          <cell r="C471">
            <v>250</v>
          </cell>
          <cell r="D471">
            <v>75</v>
          </cell>
          <cell r="E471">
            <v>2</v>
          </cell>
          <cell r="G471">
            <v>8.14</v>
          </cell>
          <cell r="H471">
            <v>7.12</v>
          </cell>
          <cell r="I471">
            <v>756.61</v>
          </cell>
          <cell r="J471">
            <v>56.56</v>
          </cell>
        </row>
        <row r="472">
          <cell r="A472">
            <v>460</v>
          </cell>
          <cell r="B472" t="str">
            <v>PHR M250x75x2.5</v>
          </cell>
          <cell r="C472">
            <v>250</v>
          </cell>
          <cell r="D472">
            <v>75</v>
          </cell>
          <cell r="E472">
            <v>2.5</v>
          </cell>
          <cell r="G472">
            <v>11.3</v>
          </cell>
          <cell r="H472">
            <v>8.8699999999999992</v>
          </cell>
          <cell r="I472">
            <v>1050.27</v>
          </cell>
          <cell r="J472">
            <v>78.489999999999995</v>
          </cell>
        </row>
        <row r="473">
          <cell r="A473">
            <v>461</v>
          </cell>
          <cell r="B473" t="str">
            <v>PHR M250x75x3.0</v>
          </cell>
          <cell r="C473">
            <v>250</v>
          </cell>
          <cell r="D473">
            <v>75</v>
          </cell>
          <cell r="E473">
            <v>3</v>
          </cell>
          <cell r="G473">
            <v>13.52</v>
          </cell>
          <cell r="H473">
            <v>10.62</v>
          </cell>
          <cell r="I473">
            <v>1256.73</v>
          </cell>
          <cell r="J473">
            <v>93.57</v>
          </cell>
        </row>
        <row r="474">
          <cell r="A474">
            <v>462</v>
          </cell>
          <cell r="B474" t="str">
            <v>PHR M250x75x3.5</v>
          </cell>
          <cell r="C474">
            <v>250</v>
          </cell>
          <cell r="D474">
            <v>75</v>
          </cell>
          <cell r="E474">
            <v>3.5</v>
          </cell>
          <cell r="G474">
            <v>15.73</v>
          </cell>
          <cell r="H474">
            <v>12.35</v>
          </cell>
          <cell r="I474">
            <v>1461.99</v>
          </cell>
          <cell r="J474">
            <v>108.44</v>
          </cell>
        </row>
        <row r="475">
          <cell r="A475">
            <v>463</v>
          </cell>
          <cell r="B475" t="str">
            <v>PHR M250x100x2.0</v>
          </cell>
          <cell r="C475">
            <v>250</v>
          </cell>
          <cell r="D475">
            <v>100</v>
          </cell>
          <cell r="E475">
            <v>2</v>
          </cell>
          <cell r="G475">
            <v>9.9600000000000009</v>
          </cell>
          <cell r="H475">
            <v>7.9</v>
          </cell>
          <cell r="I475">
            <v>982.93</v>
          </cell>
          <cell r="J475">
            <v>123.86</v>
          </cell>
        </row>
        <row r="476">
          <cell r="A476">
            <v>464</v>
          </cell>
          <cell r="B476" t="str">
            <v>PHR M250x100x2.5</v>
          </cell>
          <cell r="C476">
            <v>250</v>
          </cell>
          <cell r="D476">
            <v>100</v>
          </cell>
          <cell r="E476">
            <v>2.5</v>
          </cell>
          <cell r="G476">
            <v>12.55</v>
          </cell>
          <cell r="H476">
            <v>9.85</v>
          </cell>
          <cell r="I476">
            <v>1250.71</v>
          </cell>
          <cell r="J476">
            <v>157.74</v>
          </cell>
        </row>
        <row r="477">
          <cell r="A477">
            <v>465</v>
          </cell>
          <cell r="B477" t="str">
            <v>PHR M250x100x3.0</v>
          </cell>
          <cell r="C477">
            <v>250</v>
          </cell>
          <cell r="D477">
            <v>100</v>
          </cell>
          <cell r="E477">
            <v>3</v>
          </cell>
          <cell r="G477">
            <v>15.02</v>
          </cell>
          <cell r="H477">
            <v>11.79</v>
          </cell>
          <cell r="I477">
            <v>1497.08</v>
          </cell>
          <cell r="J477">
            <v>188.2</v>
          </cell>
        </row>
        <row r="478">
          <cell r="A478">
            <v>466</v>
          </cell>
          <cell r="B478" t="str">
            <v>PHR M250x100x3.5</v>
          </cell>
          <cell r="C478">
            <v>250</v>
          </cell>
          <cell r="D478">
            <v>100</v>
          </cell>
          <cell r="E478">
            <v>3.5</v>
          </cell>
          <cell r="G478">
            <v>17.48</v>
          </cell>
          <cell r="H478">
            <v>13.72</v>
          </cell>
          <cell r="I478">
            <v>1742.19</v>
          </cell>
          <cell r="J478">
            <v>218.29</v>
          </cell>
        </row>
        <row r="479">
          <cell r="A479">
            <v>467</v>
          </cell>
          <cell r="B479" t="str">
            <v>PHR M300x50x2.0</v>
          </cell>
          <cell r="C479">
            <v>300</v>
          </cell>
          <cell r="D479">
            <v>50</v>
          </cell>
          <cell r="E479">
            <v>2</v>
          </cell>
          <cell r="G479">
            <v>9.9</v>
          </cell>
          <cell r="H479">
            <v>6.95</v>
          </cell>
          <cell r="I479">
            <v>1034.8499999999999</v>
          </cell>
          <cell r="J479">
            <v>23.26</v>
          </cell>
        </row>
        <row r="480">
          <cell r="A480">
            <v>468</v>
          </cell>
          <cell r="B480" t="str">
            <v>PHR M300x50x2.5</v>
          </cell>
          <cell r="C480">
            <v>300</v>
          </cell>
          <cell r="D480">
            <v>50</v>
          </cell>
          <cell r="E480">
            <v>2.5</v>
          </cell>
          <cell r="G480">
            <v>11.12</v>
          </cell>
          <cell r="H480">
            <v>8.65</v>
          </cell>
          <cell r="I480">
            <v>1292.23</v>
          </cell>
          <cell r="J480">
            <v>29.02</v>
          </cell>
        </row>
        <row r="481">
          <cell r="A481">
            <v>469</v>
          </cell>
          <cell r="B481" t="str">
            <v>PHR M300x50x3.0</v>
          </cell>
          <cell r="C481">
            <v>300</v>
          </cell>
          <cell r="D481">
            <v>50</v>
          </cell>
          <cell r="E481">
            <v>3</v>
          </cell>
          <cell r="G481">
            <v>13.33</v>
          </cell>
          <cell r="H481">
            <v>10.3</v>
          </cell>
          <cell r="I481">
            <v>1549.08</v>
          </cell>
          <cell r="J481">
            <v>34.75</v>
          </cell>
        </row>
        <row r="482">
          <cell r="A482">
            <v>470</v>
          </cell>
          <cell r="B482" t="str">
            <v>PHR M300x50x3.5</v>
          </cell>
          <cell r="C482">
            <v>300</v>
          </cell>
          <cell r="D482">
            <v>50</v>
          </cell>
          <cell r="E482">
            <v>3.5</v>
          </cell>
          <cell r="G482">
            <v>15.29</v>
          </cell>
          <cell r="H482">
            <v>12.02</v>
          </cell>
          <cell r="I482">
            <v>1731</v>
          </cell>
          <cell r="J482">
            <v>34.049999999999997</v>
          </cell>
        </row>
        <row r="483">
          <cell r="A483">
            <v>471</v>
          </cell>
          <cell r="B483" t="str">
            <v>PHR M300x50x4.0</v>
          </cell>
          <cell r="C483">
            <v>300</v>
          </cell>
          <cell r="D483">
            <v>50</v>
          </cell>
          <cell r="E483">
            <v>4</v>
          </cell>
          <cell r="G483">
            <v>17.149999999999999</v>
          </cell>
          <cell r="H483">
            <v>13.45</v>
          </cell>
          <cell r="I483">
            <v>1908</v>
          </cell>
          <cell r="J483">
            <v>36.99</v>
          </cell>
        </row>
        <row r="484">
          <cell r="A484">
            <v>472</v>
          </cell>
          <cell r="B484" t="str">
            <v>PHR M300x75x2.0</v>
          </cell>
          <cell r="C484">
            <v>300</v>
          </cell>
          <cell r="D484">
            <v>75</v>
          </cell>
          <cell r="E484">
            <v>2</v>
          </cell>
          <cell r="G484">
            <v>9.9</v>
          </cell>
          <cell r="H484">
            <v>7.75</v>
          </cell>
          <cell r="I484">
            <v>1247.5</v>
          </cell>
          <cell r="J484">
            <v>57</v>
          </cell>
        </row>
        <row r="485">
          <cell r="A485">
            <v>473</v>
          </cell>
          <cell r="B485" t="str">
            <v>PHR M300x75x2.5</v>
          </cell>
          <cell r="C485">
            <v>300</v>
          </cell>
          <cell r="D485">
            <v>75</v>
          </cell>
          <cell r="E485">
            <v>2.5</v>
          </cell>
          <cell r="G485">
            <v>12.25</v>
          </cell>
          <cell r="H485">
            <v>9.6</v>
          </cell>
          <cell r="I485">
            <v>1535.5</v>
          </cell>
          <cell r="J485">
            <v>69.040000000000006</v>
          </cell>
        </row>
        <row r="486">
          <cell r="A486">
            <v>474</v>
          </cell>
          <cell r="B486" t="str">
            <v>PHR M300x75x3.0</v>
          </cell>
          <cell r="C486">
            <v>300</v>
          </cell>
          <cell r="D486">
            <v>75</v>
          </cell>
          <cell r="E486">
            <v>3</v>
          </cell>
          <cell r="G486">
            <v>14.6</v>
          </cell>
          <cell r="H486">
            <v>11.45</v>
          </cell>
          <cell r="I486">
            <v>1815</v>
          </cell>
          <cell r="J486">
            <v>80.23</v>
          </cell>
        </row>
        <row r="487">
          <cell r="A487">
            <v>475</v>
          </cell>
          <cell r="B487" t="str">
            <v>PHR M300x75x3.5</v>
          </cell>
          <cell r="C487">
            <v>300</v>
          </cell>
          <cell r="D487">
            <v>75</v>
          </cell>
          <cell r="E487">
            <v>3.5</v>
          </cell>
          <cell r="G487">
            <v>16.72</v>
          </cell>
          <cell r="H487">
            <v>13.11</v>
          </cell>
          <cell r="I487">
            <v>1989.6</v>
          </cell>
          <cell r="J487">
            <v>90.6</v>
          </cell>
        </row>
        <row r="488">
          <cell r="A488">
            <v>476</v>
          </cell>
          <cell r="B488" t="str">
            <v>PHR M300x75x4.0</v>
          </cell>
          <cell r="C488">
            <v>300</v>
          </cell>
          <cell r="D488">
            <v>75</v>
          </cell>
          <cell r="E488">
            <v>4</v>
          </cell>
          <cell r="G488">
            <v>19.149999999999999</v>
          </cell>
          <cell r="H488">
            <v>15.05</v>
          </cell>
          <cell r="I488">
            <v>2346</v>
          </cell>
          <cell r="J488">
            <v>100.17</v>
          </cell>
        </row>
        <row r="489">
          <cell r="A489">
            <v>477</v>
          </cell>
          <cell r="B489" t="str">
            <v>PHR M300x100x2.0</v>
          </cell>
          <cell r="C489">
            <v>300</v>
          </cell>
          <cell r="D489">
            <v>100</v>
          </cell>
          <cell r="E489">
            <v>2</v>
          </cell>
          <cell r="G489">
            <v>12.02</v>
          </cell>
          <cell r="H489">
            <v>8.5500000000000007</v>
          </cell>
          <cell r="I489">
            <v>2166.46</v>
          </cell>
          <cell r="J489">
            <v>136.74</v>
          </cell>
        </row>
        <row r="490">
          <cell r="A490">
            <v>478</v>
          </cell>
          <cell r="B490" t="str">
            <v>PHR M300x100x2.5</v>
          </cell>
          <cell r="C490">
            <v>300</v>
          </cell>
          <cell r="D490">
            <v>100</v>
          </cell>
          <cell r="E490">
            <v>2.5</v>
          </cell>
          <cell r="G490">
            <v>13.5</v>
          </cell>
          <cell r="H490">
            <v>10.6</v>
          </cell>
          <cell r="I490">
            <v>1812.5</v>
          </cell>
          <cell r="J490">
            <v>143.38</v>
          </cell>
        </row>
        <row r="491">
          <cell r="A491">
            <v>479</v>
          </cell>
          <cell r="B491" t="str">
            <v>PHR M300x100x3.0</v>
          </cell>
          <cell r="C491">
            <v>300</v>
          </cell>
          <cell r="D491">
            <v>100</v>
          </cell>
          <cell r="E491">
            <v>3</v>
          </cell>
          <cell r="G491">
            <v>16.7</v>
          </cell>
          <cell r="H491">
            <v>13.1</v>
          </cell>
          <cell r="I491">
            <v>2232</v>
          </cell>
          <cell r="J491">
            <v>193.29</v>
          </cell>
        </row>
        <row r="492">
          <cell r="A492">
            <v>480</v>
          </cell>
          <cell r="B492" t="str">
            <v>PHR M300x100x3.5</v>
          </cell>
          <cell r="C492">
            <v>300</v>
          </cell>
          <cell r="D492">
            <v>100</v>
          </cell>
          <cell r="E492">
            <v>3.5</v>
          </cell>
          <cell r="G492">
            <v>19.170000000000002</v>
          </cell>
          <cell r="H492">
            <v>15.03</v>
          </cell>
          <cell r="I492">
            <v>2454.81</v>
          </cell>
          <cell r="J492">
            <v>220.16</v>
          </cell>
        </row>
        <row r="493">
          <cell r="A493">
            <v>481</v>
          </cell>
          <cell r="B493" t="str">
            <v>PHR M300x100x4.0</v>
          </cell>
          <cell r="C493">
            <v>300</v>
          </cell>
          <cell r="D493">
            <v>100</v>
          </cell>
          <cell r="E493">
            <v>4</v>
          </cell>
          <cell r="G493">
            <v>21.95</v>
          </cell>
          <cell r="H493">
            <v>17.25</v>
          </cell>
          <cell r="I493">
            <v>2899</v>
          </cell>
          <cell r="J493">
            <v>245.58</v>
          </cell>
        </row>
        <row r="494">
          <cell r="A494">
            <v>482</v>
          </cell>
          <cell r="B494" t="str">
            <v>PHR M350x50x2.0</v>
          </cell>
          <cell r="C494">
            <v>350</v>
          </cell>
          <cell r="D494">
            <v>50</v>
          </cell>
          <cell r="E494">
            <v>2</v>
          </cell>
          <cell r="G494">
            <v>9.9</v>
          </cell>
          <cell r="H494">
            <v>7.75</v>
          </cell>
          <cell r="I494">
            <v>1502.5</v>
          </cell>
          <cell r="J494">
            <v>23.86</v>
          </cell>
        </row>
        <row r="495">
          <cell r="A495">
            <v>483</v>
          </cell>
          <cell r="B495" t="str">
            <v>PHR M350x50x2.5</v>
          </cell>
          <cell r="C495">
            <v>350</v>
          </cell>
          <cell r="D495">
            <v>50</v>
          </cell>
          <cell r="E495">
            <v>2.5</v>
          </cell>
          <cell r="G495">
            <v>12.25</v>
          </cell>
          <cell r="H495">
            <v>9.6</v>
          </cell>
          <cell r="I495">
            <v>1847.5</v>
          </cell>
          <cell r="J495">
            <v>29.03</v>
          </cell>
        </row>
        <row r="496">
          <cell r="A496">
            <v>484</v>
          </cell>
          <cell r="B496" t="str">
            <v>PHR M350x50x3.0</v>
          </cell>
          <cell r="C496">
            <v>350</v>
          </cell>
          <cell r="D496">
            <v>50</v>
          </cell>
          <cell r="E496">
            <v>3</v>
          </cell>
          <cell r="G496">
            <v>14.6</v>
          </cell>
          <cell r="H496">
            <v>11.45</v>
          </cell>
          <cell r="I496">
            <v>2181</v>
          </cell>
          <cell r="J496">
            <v>33.520000000000003</v>
          </cell>
        </row>
        <row r="497">
          <cell r="A497">
            <v>485</v>
          </cell>
          <cell r="B497" t="str">
            <v>PHR M350x50x3.5</v>
          </cell>
          <cell r="C497">
            <v>350</v>
          </cell>
          <cell r="D497">
            <v>50</v>
          </cell>
          <cell r="E497">
            <v>3.5</v>
          </cell>
          <cell r="G497">
            <v>16.72</v>
          </cell>
          <cell r="H497">
            <v>13.11</v>
          </cell>
          <cell r="I497">
            <v>2398.75</v>
          </cell>
          <cell r="J497">
            <v>37.619999999999997</v>
          </cell>
        </row>
        <row r="498">
          <cell r="A498">
            <v>486</v>
          </cell>
          <cell r="B498" t="str">
            <v>PHR M350x50x4.0</v>
          </cell>
          <cell r="C498">
            <v>350</v>
          </cell>
          <cell r="D498">
            <v>50</v>
          </cell>
          <cell r="E498">
            <v>4</v>
          </cell>
          <cell r="G498">
            <v>19.149999999999999</v>
          </cell>
          <cell r="H498">
            <v>15.05</v>
          </cell>
          <cell r="I498">
            <v>2812</v>
          </cell>
          <cell r="J498">
            <v>41.34</v>
          </cell>
        </row>
        <row r="499">
          <cell r="A499">
            <v>487</v>
          </cell>
          <cell r="B499" t="str">
            <v>PHR M350x75x2.0</v>
          </cell>
          <cell r="C499">
            <v>350</v>
          </cell>
          <cell r="D499">
            <v>75</v>
          </cell>
          <cell r="E499">
            <v>2</v>
          </cell>
          <cell r="G499">
            <v>10.9</v>
          </cell>
          <cell r="H499">
            <v>8.5500000000000007</v>
          </cell>
          <cell r="I499">
            <v>1805</v>
          </cell>
          <cell r="J499">
            <v>61.83</v>
          </cell>
        </row>
        <row r="500">
          <cell r="A500">
            <v>488</v>
          </cell>
          <cell r="B500" t="str">
            <v>PHR M350x75x2.5</v>
          </cell>
          <cell r="C500">
            <v>350</v>
          </cell>
          <cell r="D500">
            <v>75</v>
          </cell>
          <cell r="E500">
            <v>2.5</v>
          </cell>
          <cell r="G500">
            <v>13.5</v>
          </cell>
          <cell r="H500">
            <v>10.6</v>
          </cell>
          <cell r="I500">
            <v>2225</v>
          </cell>
          <cell r="J500">
            <v>74.95</v>
          </cell>
        </row>
        <row r="501">
          <cell r="A501">
            <v>489</v>
          </cell>
          <cell r="B501" t="str">
            <v>PHR M350x75x3.0</v>
          </cell>
          <cell r="C501">
            <v>350</v>
          </cell>
          <cell r="D501">
            <v>75</v>
          </cell>
          <cell r="E501">
            <v>3</v>
          </cell>
          <cell r="G501">
            <v>16.100000000000001</v>
          </cell>
          <cell r="H501">
            <v>12.65</v>
          </cell>
          <cell r="I501">
            <v>2632.5</v>
          </cell>
          <cell r="J501">
            <v>87.18</v>
          </cell>
        </row>
        <row r="502">
          <cell r="A502">
            <v>490</v>
          </cell>
          <cell r="B502" t="str">
            <v>PHR M350x75x3.5</v>
          </cell>
          <cell r="C502">
            <v>350</v>
          </cell>
          <cell r="D502">
            <v>75</v>
          </cell>
          <cell r="E502">
            <v>3.5</v>
          </cell>
          <cell r="G502">
            <v>20.94</v>
          </cell>
          <cell r="H502">
            <v>14.48</v>
          </cell>
          <cell r="I502">
            <v>2906.06</v>
          </cell>
          <cell r="J502">
            <v>98.55</v>
          </cell>
        </row>
        <row r="503">
          <cell r="A503">
            <v>491</v>
          </cell>
          <cell r="B503" t="str">
            <v>PHR M350x75x4.0</v>
          </cell>
          <cell r="C503">
            <v>350</v>
          </cell>
          <cell r="D503">
            <v>75</v>
          </cell>
          <cell r="E503">
            <v>4</v>
          </cell>
          <cell r="G503">
            <v>21.15</v>
          </cell>
          <cell r="H503">
            <v>16.600000000000001</v>
          </cell>
          <cell r="I503">
            <v>3410.5</v>
          </cell>
          <cell r="J503">
            <v>109.07</v>
          </cell>
        </row>
        <row r="504">
          <cell r="A504">
            <v>492</v>
          </cell>
          <cell r="B504" t="str">
            <v>PHR M350x100x2.0</v>
          </cell>
          <cell r="C504">
            <v>350</v>
          </cell>
          <cell r="D504">
            <v>100</v>
          </cell>
          <cell r="E504">
            <v>2</v>
          </cell>
          <cell r="G504">
            <v>11.9</v>
          </cell>
          <cell r="H504">
            <v>9.3000000000000007</v>
          </cell>
          <cell r="I504">
            <v>2108</v>
          </cell>
          <cell r="J504">
            <v>125.41</v>
          </cell>
        </row>
        <row r="505">
          <cell r="A505">
            <v>493</v>
          </cell>
          <cell r="B505" t="str">
            <v>PHR M350x100x2.5</v>
          </cell>
          <cell r="C505">
            <v>350</v>
          </cell>
          <cell r="D505">
            <v>100</v>
          </cell>
          <cell r="E505">
            <v>2.5</v>
          </cell>
          <cell r="G505">
            <v>14.75</v>
          </cell>
          <cell r="H505">
            <v>11.6</v>
          </cell>
          <cell r="I505">
            <v>2602.5</v>
          </cell>
          <cell r="J505">
            <v>154.12</v>
          </cell>
        </row>
        <row r="506">
          <cell r="A506">
            <v>494</v>
          </cell>
          <cell r="B506" t="str">
            <v>PHR M350x100x3.0</v>
          </cell>
          <cell r="C506">
            <v>350</v>
          </cell>
          <cell r="D506">
            <v>100</v>
          </cell>
          <cell r="E506">
            <v>3</v>
          </cell>
          <cell r="G506">
            <v>18.2</v>
          </cell>
          <cell r="H506">
            <v>14.3</v>
          </cell>
          <cell r="I506">
            <v>3210</v>
          </cell>
          <cell r="J506">
            <v>208.09</v>
          </cell>
        </row>
        <row r="507">
          <cell r="A507">
            <v>495</v>
          </cell>
          <cell r="B507" t="str">
            <v>PHR M350x100x3.5</v>
          </cell>
          <cell r="C507">
            <v>350</v>
          </cell>
          <cell r="D507">
            <v>100</v>
          </cell>
          <cell r="E507">
            <v>3.5</v>
          </cell>
          <cell r="G507">
            <v>20.92</v>
          </cell>
          <cell r="H507">
            <v>16.41</v>
          </cell>
          <cell r="I507">
            <v>3554.59</v>
          </cell>
          <cell r="J507">
            <v>237.17</v>
          </cell>
        </row>
        <row r="508">
          <cell r="A508">
            <v>496</v>
          </cell>
          <cell r="B508" t="str">
            <v>PHR M350x100x4.0</v>
          </cell>
          <cell r="C508">
            <v>350</v>
          </cell>
          <cell r="D508">
            <v>100</v>
          </cell>
          <cell r="E508">
            <v>4</v>
          </cell>
          <cell r="G508">
            <v>23.95</v>
          </cell>
          <cell r="H508">
            <v>18.8</v>
          </cell>
          <cell r="I508">
            <v>4177.5</v>
          </cell>
          <cell r="J508">
            <v>264.73</v>
          </cell>
        </row>
        <row r="509">
          <cell r="A509">
            <v>497</v>
          </cell>
          <cell r="B509" t="str">
            <v>PHR M400x75x3.0</v>
          </cell>
          <cell r="C509">
            <v>400</v>
          </cell>
          <cell r="D509">
            <v>75</v>
          </cell>
          <cell r="E509">
            <v>3</v>
          </cell>
          <cell r="G509">
            <v>17.600000000000001</v>
          </cell>
          <cell r="H509">
            <v>13.8</v>
          </cell>
          <cell r="I509">
            <v>3658.5</v>
          </cell>
          <cell r="J509">
            <v>93.28</v>
          </cell>
        </row>
        <row r="510">
          <cell r="A510">
            <v>498</v>
          </cell>
          <cell r="B510" t="str">
            <v>PHR M400x75x3.5</v>
          </cell>
          <cell r="C510">
            <v>400</v>
          </cell>
          <cell r="D510">
            <v>75</v>
          </cell>
          <cell r="E510">
            <v>3.5</v>
          </cell>
          <cell r="G510">
            <v>20.36</v>
          </cell>
          <cell r="H510">
            <v>15.97</v>
          </cell>
          <cell r="I510">
            <v>4140.68</v>
          </cell>
          <cell r="J510">
            <v>98.55</v>
          </cell>
        </row>
        <row r="511">
          <cell r="A511">
            <v>499</v>
          </cell>
          <cell r="B511" t="str">
            <v>PHR M400x75x4.0</v>
          </cell>
          <cell r="C511">
            <v>400</v>
          </cell>
          <cell r="D511">
            <v>75</v>
          </cell>
          <cell r="E511">
            <v>4</v>
          </cell>
          <cell r="G511">
            <v>23.15</v>
          </cell>
          <cell r="H511">
            <v>18.2</v>
          </cell>
          <cell r="I511">
            <v>4749</v>
          </cell>
          <cell r="J511">
            <v>109.1</v>
          </cell>
        </row>
        <row r="512">
          <cell r="A512">
            <v>500</v>
          </cell>
          <cell r="B512" t="str">
            <v>PHR M400x100x3.0</v>
          </cell>
          <cell r="C512">
            <v>400</v>
          </cell>
          <cell r="D512">
            <v>100</v>
          </cell>
          <cell r="E512">
            <v>3</v>
          </cell>
          <cell r="G512">
            <v>19.7</v>
          </cell>
          <cell r="H512">
            <v>15.45</v>
          </cell>
          <cell r="I512">
            <v>4423</v>
          </cell>
          <cell r="J512">
            <v>208.86</v>
          </cell>
        </row>
        <row r="513">
          <cell r="A513">
            <v>501</v>
          </cell>
          <cell r="B513" t="str">
            <v>PHR M400x100x3.5</v>
          </cell>
          <cell r="C513">
            <v>400</v>
          </cell>
          <cell r="D513">
            <v>100</v>
          </cell>
          <cell r="E513">
            <v>3.5</v>
          </cell>
          <cell r="G513">
            <v>22.81</v>
          </cell>
          <cell r="H513">
            <v>17.899999999999999</v>
          </cell>
          <cell r="I513">
            <v>5016.7</v>
          </cell>
          <cell r="J513">
            <v>238.03</v>
          </cell>
        </row>
        <row r="514">
          <cell r="A514">
            <v>502</v>
          </cell>
          <cell r="B514" t="str">
            <v>PHR M400x100x4.0</v>
          </cell>
          <cell r="C514">
            <v>400</v>
          </cell>
          <cell r="D514">
            <v>100</v>
          </cell>
          <cell r="E514">
            <v>4</v>
          </cell>
          <cell r="G514">
            <v>25.95</v>
          </cell>
          <cell r="H514">
            <v>20.399999999999999</v>
          </cell>
          <cell r="I514">
            <v>5764.5</v>
          </cell>
          <cell r="J514">
            <v>265.67</v>
          </cell>
        </row>
        <row r="515">
          <cell r="A515">
            <v>503</v>
          </cell>
          <cell r="B515" t="str">
            <v>PHR M450x75x3.0</v>
          </cell>
          <cell r="C515">
            <v>450</v>
          </cell>
          <cell r="D515">
            <v>75</v>
          </cell>
          <cell r="E515">
            <v>3</v>
          </cell>
          <cell r="G515">
            <v>19.100000000000001</v>
          </cell>
          <cell r="H515">
            <v>15</v>
          </cell>
          <cell r="I515">
            <v>4904</v>
          </cell>
          <cell r="J515">
            <v>93.28</v>
          </cell>
        </row>
        <row r="516">
          <cell r="A516">
            <v>504</v>
          </cell>
          <cell r="B516" t="str">
            <v>PHR M450x75x3.5</v>
          </cell>
          <cell r="C516">
            <v>450</v>
          </cell>
          <cell r="D516">
            <v>75</v>
          </cell>
          <cell r="E516">
            <v>3.5</v>
          </cell>
          <cell r="G516">
            <v>22.25</v>
          </cell>
          <cell r="H516">
            <v>17.45</v>
          </cell>
          <cell r="I516">
            <v>5690</v>
          </cell>
          <cell r="J516">
            <v>105.56</v>
          </cell>
        </row>
        <row r="517">
          <cell r="A517">
            <v>505</v>
          </cell>
          <cell r="B517" t="str">
            <v>PHR M450x75x4.0</v>
          </cell>
          <cell r="C517">
            <v>450</v>
          </cell>
          <cell r="D517">
            <v>75</v>
          </cell>
          <cell r="E517">
            <v>4</v>
          </cell>
          <cell r="G517">
            <v>25.15</v>
          </cell>
          <cell r="H517">
            <v>19.75</v>
          </cell>
          <cell r="I517">
            <v>6377.5</v>
          </cell>
          <cell r="J517">
            <v>116.96</v>
          </cell>
        </row>
        <row r="518">
          <cell r="A518">
            <v>506</v>
          </cell>
          <cell r="B518" t="str">
            <v>PHR M450x100x3.0</v>
          </cell>
          <cell r="C518">
            <v>450</v>
          </cell>
          <cell r="D518">
            <v>100</v>
          </cell>
          <cell r="E518">
            <v>3</v>
          </cell>
          <cell r="G518">
            <v>21.2</v>
          </cell>
          <cell r="H518">
            <v>16.649999999999999</v>
          </cell>
          <cell r="I518">
            <v>5881.5</v>
          </cell>
          <cell r="J518">
            <v>220.44</v>
          </cell>
        </row>
        <row r="519">
          <cell r="A519">
            <v>507</v>
          </cell>
          <cell r="B519" t="str">
            <v>PHR M450x100x3.5</v>
          </cell>
          <cell r="C519">
            <v>450</v>
          </cell>
          <cell r="D519">
            <v>100</v>
          </cell>
          <cell r="E519">
            <v>3.5</v>
          </cell>
          <cell r="G519">
            <v>24.7</v>
          </cell>
          <cell r="H519">
            <v>19.38</v>
          </cell>
          <cell r="I519">
            <v>6832.25</v>
          </cell>
          <cell r="J519">
            <v>251.33</v>
          </cell>
        </row>
        <row r="520">
          <cell r="A520">
            <v>508</v>
          </cell>
          <cell r="B520" t="str">
            <v>PHR M450x100x4.0</v>
          </cell>
          <cell r="C520">
            <v>450</v>
          </cell>
          <cell r="D520">
            <v>100</v>
          </cell>
          <cell r="E520">
            <v>4</v>
          </cell>
          <cell r="G520">
            <v>27.95</v>
          </cell>
          <cell r="H520">
            <v>21.95</v>
          </cell>
          <cell r="I520">
            <v>7676</v>
          </cell>
          <cell r="J520">
            <v>280.63</v>
          </cell>
        </row>
        <row r="521">
          <cell r="A521">
            <v>509</v>
          </cell>
          <cell r="B521" t="str">
            <v>PHR MM150x150x1.5</v>
          </cell>
          <cell r="C521">
            <v>150</v>
          </cell>
          <cell r="D521">
            <v>150</v>
          </cell>
          <cell r="E521">
            <v>1.5</v>
          </cell>
          <cell r="G521">
            <v>10.45</v>
          </cell>
          <cell r="H521">
            <v>8.19</v>
          </cell>
          <cell r="I521">
            <v>385.75</v>
          </cell>
          <cell r="J521">
            <v>330.72</v>
          </cell>
        </row>
        <row r="522">
          <cell r="A522">
            <v>510</v>
          </cell>
          <cell r="B522" t="str">
            <v>PHR MM150x150x2.0</v>
          </cell>
          <cell r="C522">
            <v>150</v>
          </cell>
          <cell r="D522">
            <v>150</v>
          </cell>
          <cell r="E522">
            <v>2</v>
          </cell>
          <cell r="G522">
            <v>13.85</v>
          </cell>
          <cell r="H522">
            <v>10.69</v>
          </cell>
          <cell r="I522">
            <v>511.65</v>
          </cell>
          <cell r="J522">
            <v>442.21</v>
          </cell>
        </row>
        <row r="523">
          <cell r="A523">
            <v>511</v>
          </cell>
          <cell r="B523" t="str">
            <v>PHR MM150x150x2.5</v>
          </cell>
          <cell r="C523">
            <v>150</v>
          </cell>
          <cell r="D523">
            <v>150</v>
          </cell>
          <cell r="E523">
            <v>2.5</v>
          </cell>
          <cell r="G523">
            <v>17.22</v>
          </cell>
          <cell r="H523">
            <v>13.51</v>
          </cell>
          <cell r="I523">
            <v>636.20000000000005</v>
          </cell>
          <cell r="J523">
            <v>554.15</v>
          </cell>
        </row>
        <row r="524">
          <cell r="A524">
            <v>512</v>
          </cell>
          <cell r="B524" t="str">
            <v>PHR MM150x150x3.0</v>
          </cell>
          <cell r="C524">
            <v>150</v>
          </cell>
          <cell r="D524">
            <v>150</v>
          </cell>
          <cell r="E524">
            <v>3</v>
          </cell>
          <cell r="G524">
            <v>20.56</v>
          </cell>
          <cell r="H524">
            <v>16.14</v>
          </cell>
          <cell r="I524">
            <v>760.35</v>
          </cell>
          <cell r="J524">
            <v>667.1</v>
          </cell>
        </row>
        <row r="525">
          <cell r="A525">
            <v>513</v>
          </cell>
          <cell r="B525" t="str">
            <v>PHR MM200x150x1.5</v>
          </cell>
          <cell r="C525">
            <v>200</v>
          </cell>
          <cell r="D525">
            <v>150</v>
          </cell>
          <cell r="E525">
            <v>1.5</v>
          </cell>
          <cell r="G525">
            <v>11.8</v>
          </cell>
          <cell r="H525">
            <v>9.26</v>
          </cell>
          <cell r="I525">
            <v>735.38</v>
          </cell>
          <cell r="J525">
            <v>375.78</v>
          </cell>
        </row>
        <row r="526">
          <cell r="A526">
            <v>514</v>
          </cell>
          <cell r="B526" t="str">
            <v>PHR MM200x150x2.0</v>
          </cell>
          <cell r="C526">
            <v>200</v>
          </cell>
          <cell r="D526">
            <v>150</v>
          </cell>
          <cell r="E526">
            <v>2</v>
          </cell>
          <cell r="G526">
            <v>15.66</v>
          </cell>
          <cell r="H526">
            <v>12.3</v>
          </cell>
          <cell r="I526">
            <v>976.28</v>
          </cell>
          <cell r="J526">
            <v>502.98</v>
          </cell>
        </row>
        <row r="527">
          <cell r="A527">
            <v>515</v>
          </cell>
          <cell r="B527" t="str">
            <v>PHR MM200x150x2.5</v>
          </cell>
          <cell r="C527">
            <v>200</v>
          </cell>
          <cell r="D527">
            <v>150</v>
          </cell>
          <cell r="E527">
            <v>2.5</v>
          </cell>
          <cell r="G527">
            <v>19.48</v>
          </cell>
          <cell r="H527">
            <v>15.3</v>
          </cell>
          <cell r="I527">
            <v>1215.06</v>
          </cell>
          <cell r="J527">
            <v>630.84</v>
          </cell>
        </row>
        <row r="528">
          <cell r="A528">
            <v>516</v>
          </cell>
          <cell r="B528" t="str">
            <v>PHR MM200x150x3.0</v>
          </cell>
          <cell r="C528">
            <v>200</v>
          </cell>
          <cell r="D528">
            <v>150</v>
          </cell>
          <cell r="E528">
            <v>3</v>
          </cell>
          <cell r="G528">
            <v>23.3</v>
          </cell>
          <cell r="H528">
            <v>18.260000000000002</v>
          </cell>
          <cell r="I528">
            <v>1451.7</v>
          </cell>
          <cell r="J528">
            <v>760.5</v>
          </cell>
        </row>
        <row r="529">
          <cell r="A529">
            <v>517</v>
          </cell>
          <cell r="B529" t="str">
            <v>PHR MM250x100x2.0</v>
          </cell>
          <cell r="C529">
            <v>250</v>
          </cell>
          <cell r="D529">
            <v>100</v>
          </cell>
          <cell r="E529">
            <v>2</v>
          </cell>
          <cell r="G529">
            <v>16.14</v>
          </cell>
          <cell r="H529">
            <v>12.36</v>
          </cell>
          <cell r="I529">
            <v>1190.53</v>
          </cell>
          <cell r="J529">
            <v>245.51</v>
          </cell>
        </row>
        <row r="530">
          <cell r="A530">
            <v>518</v>
          </cell>
          <cell r="B530" t="str">
            <v>PHR MM250x100x2.5</v>
          </cell>
          <cell r="C530">
            <v>250</v>
          </cell>
          <cell r="D530">
            <v>100</v>
          </cell>
          <cell r="E530">
            <v>2.5</v>
          </cell>
          <cell r="G530">
            <v>20.11</v>
          </cell>
          <cell r="H530">
            <v>15.38</v>
          </cell>
          <cell r="I530">
            <v>1453.4</v>
          </cell>
          <cell r="J530">
            <v>303.56</v>
          </cell>
        </row>
        <row r="531">
          <cell r="A531">
            <v>519</v>
          </cell>
          <cell r="B531" t="str">
            <v>PHR MM250x100x3.0</v>
          </cell>
          <cell r="C531">
            <v>250</v>
          </cell>
          <cell r="D531">
            <v>100</v>
          </cell>
          <cell r="E531">
            <v>3</v>
          </cell>
          <cell r="G531">
            <v>24.05</v>
          </cell>
          <cell r="H531">
            <v>18.399999999999999</v>
          </cell>
          <cell r="I531">
            <v>1702.71</v>
          </cell>
          <cell r="J531">
            <v>360.3</v>
          </cell>
        </row>
        <row r="532">
          <cell r="A532">
            <v>520</v>
          </cell>
          <cell r="B532" t="str">
            <v>PHR MM250x100x3.5</v>
          </cell>
          <cell r="C532">
            <v>250</v>
          </cell>
          <cell r="D532">
            <v>100</v>
          </cell>
          <cell r="E532">
            <v>3.5</v>
          </cell>
          <cell r="G532">
            <v>27.96</v>
          </cell>
          <cell r="H532">
            <v>21.4</v>
          </cell>
          <cell r="I532">
            <v>2017.43</v>
          </cell>
          <cell r="J532">
            <v>405.45</v>
          </cell>
        </row>
        <row r="533">
          <cell r="A533">
            <v>521</v>
          </cell>
          <cell r="B533" t="str">
            <v>PHR MM250x150x2.0</v>
          </cell>
          <cell r="C533">
            <v>250</v>
          </cell>
          <cell r="D533">
            <v>150</v>
          </cell>
          <cell r="E533">
            <v>2</v>
          </cell>
          <cell r="G533">
            <v>16.29</v>
          </cell>
          <cell r="H533">
            <v>14.24</v>
          </cell>
          <cell r="I533">
            <v>1527.63</v>
          </cell>
          <cell r="J533">
            <v>621.08000000000004</v>
          </cell>
        </row>
        <row r="534">
          <cell r="A534">
            <v>522</v>
          </cell>
          <cell r="B534" t="str">
            <v>PHR MM250x150x2.5</v>
          </cell>
          <cell r="C534">
            <v>250</v>
          </cell>
          <cell r="D534">
            <v>150</v>
          </cell>
          <cell r="E534">
            <v>2.5</v>
          </cell>
          <cell r="G534">
            <v>22.61</v>
          </cell>
          <cell r="H534">
            <v>17.739999999999998</v>
          </cell>
          <cell r="I534">
            <v>1885.67</v>
          </cell>
          <cell r="J534">
            <v>769.82</v>
          </cell>
        </row>
        <row r="535">
          <cell r="A535">
            <v>523</v>
          </cell>
          <cell r="B535" t="str">
            <v>PHR MM250x150x3.0</v>
          </cell>
          <cell r="C535">
            <v>250</v>
          </cell>
          <cell r="D535">
            <v>150</v>
          </cell>
          <cell r="E535">
            <v>3</v>
          </cell>
          <cell r="G535">
            <v>27.05</v>
          </cell>
          <cell r="H535">
            <v>21.24</v>
          </cell>
          <cell r="I535">
            <v>2218.5</v>
          </cell>
          <cell r="J535">
            <v>916.59</v>
          </cell>
        </row>
        <row r="536">
          <cell r="A536">
            <v>524</v>
          </cell>
          <cell r="B536" t="str">
            <v>PHR MM250x150x3.5</v>
          </cell>
          <cell r="C536">
            <v>250</v>
          </cell>
          <cell r="D536">
            <v>150</v>
          </cell>
          <cell r="E536">
            <v>3.5</v>
          </cell>
          <cell r="G536">
            <v>31.46</v>
          </cell>
          <cell r="H536">
            <v>24.7</v>
          </cell>
          <cell r="I536">
            <v>2536.9699999999998</v>
          </cell>
          <cell r="J536">
            <v>1060.9100000000001</v>
          </cell>
        </row>
        <row r="537">
          <cell r="A537">
            <v>525</v>
          </cell>
          <cell r="B537" t="str">
            <v>PHR MM250x200x2.0</v>
          </cell>
          <cell r="C537">
            <v>250</v>
          </cell>
          <cell r="D537">
            <v>200</v>
          </cell>
          <cell r="E537">
            <v>2</v>
          </cell>
          <cell r="G537">
            <v>19.93</v>
          </cell>
          <cell r="H537">
            <v>15.8</v>
          </cell>
          <cell r="I537">
            <v>1781.25</v>
          </cell>
          <cell r="J537">
            <v>1179.08</v>
          </cell>
        </row>
        <row r="538">
          <cell r="A538">
            <v>526</v>
          </cell>
          <cell r="B538" t="str">
            <v>PHR MM250x200x2.5</v>
          </cell>
          <cell r="C538">
            <v>250</v>
          </cell>
          <cell r="D538">
            <v>200</v>
          </cell>
          <cell r="E538">
            <v>2.5</v>
          </cell>
          <cell r="G538">
            <v>25.11</v>
          </cell>
          <cell r="H538">
            <v>19.7</v>
          </cell>
          <cell r="I538">
            <v>2312.75</v>
          </cell>
          <cell r="J538">
            <v>1463.93</v>
          </cell>
        </row>
        <row r="539">
          <cell r="A539">
            <v>527</v>
          </cell>
          <cell r="B539" t="str">
            <v>PHR MM250x200x3.0</v>
          </cell>
          <cell r="C539">
            <v>250</v>
          </cell>
          <cell r="D539">
            <v>200</v>
          </cell>
          <cell r="E539">
            <v>3</v>
          </cell>
          <cell r="G539">
            <v>30.05</v>
          </cell>
          <cell r="H539">
            <v>23.58</v>
          </cell>
          <cell r="I539">
            <v>2728.06</v>
          </cell>
          <cell r="J539">
            <v>1694.92</v>
          </cell>
        </row>
        <row r="540">
          <cell r="A540">
            <v>528</v>
          </cell>
          <cell r="B540" t="str">
            <v>PHR MM250x200x3.5</v>
          </cell>
          <cell r="C540">
            <v>250</v>
          </cell>
          <cell r="D540">
            <v>200</v>
          </cell>
          <cell r="E540">
            <v>3.5</v>
          </cell>
          <cell r="G540">
            <v>34.96</v>
          </cell>
          <cell r="H540">
            <v>27.44</v>
          </cell>
          <cell r="I540">
            <v>3128.05</v>
          </cell>
          <cell r="J540">
            <v>1925.26</v>
          </cell>
        </row>
        <row r="541">
          <cell r="A541">
            <v>529</v>
          </cell>
          <cell r="B541" t="str">
            <v>PHR MM300x100x2.0</v>
          </cell>
          <cell r="C541">
            <v>300</v>
          </cell>
          <cell r="D541">
            <v>100</v>
          </cell>
          <cell r="E541">
            <v>2</v>
          </cell>
          <cell r="G541">
            <v>17.8</v>
          </cell>
          <cell r="H541">
            <v>13.9</v>
          </cell>
          <cell r="I541">
            <v>2069.6999999999998</v>
          </cell>
          <cell r="J541">
            <v>263.26</v>
          </cell>
        </row>
        <row r="542">
          <cell r="A542">
            <v>530</v>
          </cell>
          <cell r="B542" t="str">
            <v>PHR MM300x100x2.5</v>
          </cell>
          <cell r="C542">
            <v>300</v>
          </cell>
          <cell r="D542">
            <v>100</v>
          </cell>
          <cell r="E542">
            <v>2.5</v>
          </cell>
          <cell r="G542">
            <v>22</v>
          </cell>
          <cell r="H542">
            <v>17.3</v>
          </cell>
          <cell r="I542">
            <v>2518</v>
          </cell>
          <cell r="J542">
            <v>295</v>
          </cell>
        </row>
        <row r="543">
          <cell r="A543">
            <v>531</v>
          </cell>
          <cell r="B543" t="str">
            <v>PHR MM300x100x3.0</v>
          </cell>
          <cell r="C543">
            <v>300</v>
          </cell>
          <cell r="D543">
            <v>100</v>
          </cell>
          <cell r="E543">
            <v>3</v>
          </cell>
          <cell r="G543">
            <v>2.2000000000000002</v>
          </cell>
          <cell r="H543">
            <v>20.6</v>
          </cell>
          <cell r="I543">
            <v>2968</v>
          </cell>
          <cell r="J543">
            <v>348</v>
          </cell>
        </row>
        <row r="544">
          <cell r="A544">
            <v>532</v>
          </cell>
          <cell r="B544" t="str">
            <v>PHR MM300x100x3.5</v>
          </cell>
          <cell r="C544">
            <v>300</v>
          </cell>
          <cell r="D544">
            <v>100</v>
          </cell>
          <cell r="E544">
            <v>3.5</v>
          </cell>
          <cell r="G544">
            <v>30.57</v>
          </cell>
          <cell r="H544">
            <v>24.03</v>
          </cell>
          <cell r="I544">
            <v>3462</v>
          </cell>
          <cell r="J544">
            <v>424.5</v>
          </cell>
        </row>
        <row r="545">
          <cell r="A545">
            <v>533</v>
          </cell>
          <cell r="B545" t="str">
            <v>PHR MM300x100x4.0</v>
          </cell>
          <cell r="C545">
            <v>300</v>
          </cell>
          <cell r="D545">
            <v>100</v>
          </cell>
          <cell r="E545">
            <v>4</v>
          </cell>
          <cell r="G545">
            <v>34.299999999999997</v>
          </cell>
          <cell r="H545">
            <v>26.9</v>
          </cell>
          <cell r="I545">
            <v>3816</v>
          </cell>
          <cell r="J545">
            <v>448</v>
          </cell>
        </row>
        <row r="546">
          <cell r="A546">
            <v>534</v>
          </cell>
          <cell r="B546" t="str">
            <v>PHR MM300x150x2.0</v>
          </cell>
          <cell r="C546">
            <v>300</v>
          </cell>
          <cell r="D546">
            <v>150</v>
          </cell>
          <cell r="E546">
            <v>2</v>
          </cell>
          <cell r="G546">
            <v>19.8</v>
          </cell>
          <cell r="H546">
            <v>15.5</v>
          </cell>
          <cell r="I546">
            <v>2495</v>
          </cell>
          <cell r="J546">
            <v>640</v>
          </cell>
        </row>
        <row r="547">
          <cell r="A547">
            <v>535</v>
          </cell>
          <cell r="B547" t="str">
            <v>PHR MM300x150x2.5</v>
          </cell>
          <cell r="C547">
            <v>300</v>
          </cell>
          <cell r="D547">
            <v>150</v>
          </cell>
          <cell r="E547">
            <v>2.5</v>
          </cell>
          <cell r="G547">
            <v>24.5</v>
          </cell>
          <cell r="H547">
            <v>19.2</v>
          </cell>
          <cell r="I547">
            <v>3071</v>
          </cell>
          <cell r="J547">
            <v>790</v>
          </cell>
        </row>
        <row r="548">
          <cell r="A548">
            <v>536</v>
          </cell>
          <cell r="B548" t="str">
            <v>PHR MM300x150x3.0</v>
          </cell>
          <cell r="C548">
            <v>300</v>
          </cell>
          <cell r="D548">
            <v>150</v>
          </cell>
          <cell r="E548">
            <v>3</v>
          </cell>
          <cell r="G548">
            <v>29.2</v>
          </cell>
          <cell r="H548">
            <v>22.9</v>
          </cell>
          <cell r="I548">
            <v>3630</v>
          </cell>
          <cell r="J548">
            <v>936</v>
          </cell>
        </row>
        <row r="549">
          <cell r="A549">
            <v>537</v>
          </cell>
          <cell r="B549" t="str">
            <v>PHR MM300x150x3.5</v>
          </cell>
          <cell r="C549">
            <v>300</v>
          </cell>
          <cell r="D549">
            <v>150</v>
          </cell>
          <cell r="E549">
            <v>3.5</v>
          </cell>
          <cell r="G549">
            <v>33.44</v>
          </cell>
          <cell r="H549">
            <v>26.23</v>
          </cell>
          <cell r="I549">
            <v>3979.2</v>
          </cell>
          <cell r="J549">
            <v>1046.8900000000001</v>
          </cell>
        </row>
        <row r="550">
          <cell r="A550">
            <v>538</v>
          </cell>
          <cell r="B550" t="str">
            <v>PHR MM300x150x4.0</v>
          </cell>
          <cell r="C550">
            <v>300</v>
          </cell>
          <cell r="D550">
            <v>150</v>
          </cell>
          <cell r="E550">
            <v>4</v>
          </cell>
          <cell r="G550">
            <v>38.299999999999997</v>
          </cell>
          <cell r="H550">
            <v>30.1</v>
          </cell>
          <cell r="I550">
            <v>4692</v>
          </cell>
          <cell r="J550">
            <v>1216</v>
          </cell>
        </row>
        <row r="551">
          <cell r="A551">
            <v>539</v>
          </cell>
          <cell r="B551" t="str">
            <v>PHR MM300x200x2.0</v>
          </cell>
          <cell r="C551">
            <v>300</v>
          </cell>
          <cell r="D551">
            <v>200</v>
          </cell>
          <cell r="E551">
            <v>2</v>
          </cell>
          <cell r="G551">
            <v>24.04</v>
          </cell>
          <cell r="H551">
            <v>17.100000000000001</v>
          </cell>
          <cell r="I551">
            <v>4332.91</v>
          </cell>
          <cell r="J551">
            <v>887.53</v>
          </cell>
        </row>
        <row r="552">
          <cell r="A552">
            <v>540</v>
          </cell>
          <cell r="B552" t="str">
            <v>PHR MM300x200x2.5</v>
          </cell>
          <cell r="C552">
            <v>300</v>
          </cell>
          <cell r="D552">
            <v>200</v>
          </cell>
          <cell r="E552">
            <v>2.5</v>
          </cell>
          <cell r="G552">
            <v>27</v>
          </cell>
          <cell r="H552">
            <v>21.2</v>
          </cell>
          <cell r="I552">
            <v>3625</v>
          </cell>
          <cell r="J552">
            <v>1566</v>
          </cell>
        </row>
        <row r="553">
          <cell r="A553">
            <v>541</v>
          </cell>
          <cell r="B553" t="str">
            <v>PHR MM300x200x3.0</v>
          </cell>
          <cell r="C553">
            <v>300</v>
          </cell>
          <cell r="D553">
            <v>200</v>
          </cell>
          <cell r="E553">
            <v>3</v>
          </cell>
          <cell r="G553">
            <v>33.4</v>
          </cell>
          <cell r="H553">
            <v>26.2</v>
          </cell>
          <cell r="I553">
            <v>4464</v>
          </cell>
          <cell r="J553">
            <v>1860</v>
          </cell>
        </row>
        <row r="554">
          <cell r="A554">
            <v>542</v>
          </cell>
          <cell r="B554" t="str">
            <v>PHR MM300x200x3.5</v>
          </cell>
          <cell r="C554">
            <v>300</v>
          </cell>
          <cell r="D554">
            <v>200</v>
          </cell>
          <cell r="E554">
            <v>3.5</v>
          </cell>
          <cell r="G554">
            <v>38.340000000000003</v>
          </cell>
          <cell r="H554">
            <v>30.07</v>
          </cell>
          <cell r="I554">
            <v>4909.63</v>
          </cell>
          <cell r="J554">
            <v>2095.25</v>
          </cell>
        </row>
        <row r="555">
          <cell r="A555">
            <v>543</v>
          </cell>
          <cell r="B555" t="str">
            <v>PHR MM300x200x4.0</v>
          </cell>
          <cell r="C555">
            <v>300</v>
          </cell>
          <cell r="D555">
            <v>200</v>
          </cell>
          <cell r="E555">
            <v>4</v>
          </cell>
          <cell r="G555">
            <v>43.9</v>
          </cell>
          <cell r="H555">
            <v>34.5</v>
          </cell>
          <cell r="I555">
            <v>5798</v>
          </cell>
          <cell r="J555">
            <v>2429</v>
          </cell>
        </row>
        <row r="556">
          <cell r="A556">
            <v>544</v>
          </cell>
          <cell r="B556" t="str">
            <v>PHR MM350x100x2.0</v>
          </cell>
          <cell r="C556">
            <v>350</v>
          </cell>
          <cell r="D556">
            <v>100</v>
          </cell>
          <cell r="E556">
            <v>2</v>
          </cell>
          <cell r="G556">
            <v>19.8</v>
          </cell>
          <cell r="H556">
            <v>15.5</v>
          </cell>
          <cell r="I556">
            <v>3005</v>
          </cell>
          <cell r="J556">
            <v>289</v>
          </cell>
        </row>
        <row r="557">
          <cell r="A557">
            <v>545</v>
          </cell>
          <cell r="B557" t="str">
            <v>PHR MM350x100x2.5</v>
          </cell>
          <cell r="C557">
            <v>350</v>
          </cell>
          <cell r="D557">
            <v>100</v>
          </cell>
          <cell r="E557">
            <v>2.5</v>
          </cell>
          <cell r="G557">
            <v>24.5</v>
          </cell>
          <cell r="H557">
            <v>19.2</v>
          </cell>
          <cell r="I557">
            <v>3695</v>
          </cell>
          <cell r="J557">
            <v>55</v>
          </cell>
        </row>
        <row r="558">
          <cell r="A558">
            <v>546</v>
          </cell>
          <cell r="B558" t="str">
            <v>PHR MM350x100x3.0</v>
          </cell>
          <cell r="C558">
            <v>350</v>
          </cell>
          <cell r="D558">
            <v>100</v>
          </cell>
          <cell r="E558">
            <v>3</v>
          </cell>
          <cell r="G558">
            <v>29.2</v>
          </cell>
          <cell r="H558">
            <v>22.9</v>
          </cell>
          <cell r="I558">
            <v>4362</v>
          </cell>
          <cell r="J558">
            <v>419</v>
          </cell>
        </row>
        <row r="559">
          <cell r="A559">
            <v>547</v>
          </cell>
          <cell r="B559" t="str">
            <v>PHR MM350x100x3.5</v>
          </cell>
          <cell r="C559">
            <v>350</v>
          </cell>
          <cell r="D559">
            <v>100</v>
          </cell>
          <cell r="E559">
            <v>3.5</v>
          </cell>
          <cell r="G559">
            <v>33.44</v>
          </cell>
          <cell r="H559">
            <v>26.23</v>
          </cell>
          <cell r="I559">
            <v>4797.5</v>
          </cell>
          <cell r="J559">
            <v>465.7</v>
          </cell>
        </row>
        <row r="560">
          <cell r="A560">
            <v>548</v>
          </cell>
          <cell r="B560" t="str">
            <v>PHR MM350x100x4.0</v>
          </cell>
          <cell r="C560">
            <v>350</v>
          </cell>
          <cell r="D560">
            <v>100</v>
          </cell>
          <cell r="E560">
            <v>4</v>
          </cell>
          <cell r="G560">
            <v>38.299999999999997</v>
          </cell>
          <cell r="H560">
            <v>30.1</v>
          </cell>
          <cell r="I560">
            <v>5624</v>
          </cell>
          <cell r="J560">
            <v>540</v>
          </cell>
        </row>
        <row r="561">
          <cell r="A561">
            <v>549</v>
          </cell>
          <cell r="B561" t="str">
            <v>PHR MM350x150x2.0</v>
          </cell>
          <cell r="C561">
            <v>350</v>
          </cell>
          <cell r="D561">
            <v>150</v>
          </cell>
          <cell r="E561">
            <v>2</v>
          </cell>
          <cell r="G561">
            <v>21.8</v>
          </cell>
          <cell r="H561">
            <v>17.100000000000001</v>
          </cell>
          <cell r="I561">
            <v>3610</v>
          </cell>
          <cell r="J561">
            <v>750</v>
          </cell>
        </row>
        <row r="562">
          <cell r="A562">
            <v>550</v>
          </cell>
          <cell r="B562" t="str">
            <v>PHR MM350x150x2.5</v>
          </cell>
          <cell r="C562">
            <v>350</v>
          </cell>
          <cell r="D562">
            <v>150</v>
          </cell>
          <cell r="E562">
            <v>2.5</v>
          </cell>
          <cell r="G562">
            <v>27</v>
          </cell>
          <cell r="H562">
            <v>21.2</v>
          </cell>
          <cell r="I562">
            <v>4450</v>
          </cell>
          <cell r="J562">
            <v>926</v>
          </cell>
        </row>
        <row r="563">
          <cell r="A563">
            <v>551</v>
          </cell>
          <cell r="B563" t="str">
            <v>PHR MM350x150x3.0</v>
          </cell>
          <cell r="C563">
            <v>350</v>
          </cell>
          <cell r="D563">
            <v>150</v>
          </cell>
          <cell r="E563">
            <v>3</v>
          </cell>
          <cell r="G563">
            <v>32.200000000000003</v>
          </cell>
          <cell r="H563">
            <v>25.3</v>
          </cell>
          <cell r="I563">
            <v>5265</v>
          </cell>
          <cell r="J563">
            <v>1098</v>
          </cell>
        </row>
        <row r="564">
          <cell r="A564">
            <v>552</v>
          </cell>
          <cell r="B564" t="str">
            <v>PHR MM350x150x3.5</v>
          </cell>
          <cell r="C564">
            <v>350</v>
          </cell>
          <cell r="D564">
            <v>150</v>
          </cell>
          <cell r="E564">
            <v>3.5</v>
          </cell>
          <cell r="G564">
            <v>41.87</v>
          </cell>
          <cell r="H564">
            <v>28.96</v>
          </cell>
          <cell r="I564">
            <v>5812.12</v>
          </cell>
          <cell r="J564">
            <v>1373.3</v>
          </cell>
        </row>
        <row r="565">
          <cell r="A565">
            <v>553</v>
          </cell>
          <cell r="B565" t="str">
            <v>PHR MM350x150x4.0</v>
          </cell>
          <cell r="C565">
            <v>350</v>
          </cell>
          <cell r="D565">
            <v>150</v>
          </cell>
          <cell r="E565">
            <v>4</v>
          </cell>
          <cell r="G565">
            <v>42.3</v>
          </cell>
          <cell r="H565">
            <v>33.200000000000003</v>
          </cell>
          <cell r="I565">
            <v>6821</v>
          </cell>
          <cell r="J565">
            <v>1430</v>
          </cell>
        </row>
        <row r="566">
          <cell r="A566">
            <v>554</v>
          </cell>
          <cell r="B566" t="str">
            <v>PHR MM350x200x2.0</v>
          </cell>
          <cell r="C566">
            <v>350</v>
          </cell>
          <cell r="D566">
            <v>200</v>
          </cell>
          <cell r="E566">
            <v>2</v>
          </cell>
          <cell r="G566">
            <v>23.8</v>
          </cell>
          <cell r="H566">
            <v>18.600000000000001</v>
          </cell>
          <cell r="I566">
            <v>4216</v>
          </cell>
          <cell r="J566">
            <v>1461</v>
          </cell>
        </row>
        <row r="567">
          <cell r="A567">
            <v>555</v>
          </cell>
          <cell r="B567" t="str">
            <v>PHR MM350x200x2.5</v>
          </cell>
          <cell r="C567">
            <v>350</v>
          </cell>
          <cell r="D567">
            <v>200</v>
          </cell>
          <cell r="E567">
            <v>2.5</v>
          </cell>
          <cell r="G567">
            <v>29.5</v>
          </cell>
          <cell r="H567">
            <v>23.2</v>
          </cell>
          <cell r="I567">
            <v>5205</v>
          </cell>
          <cell r="J567">
            <v>1809</v>
          </cell>
        </row>
        <row r="568">
          <cell r="A568">
            <v>556</v>
          </cell>
          <cell r="B568" t="str">
            <v>PHR MM350x200x3.0</v>
          </cell>
          <cell r="C568">
            <v>350</v>
          </cell>
          <cell r="D568">
            <v>200</v>
          </cell>
          <cell r="E568">
            <v>3</v>
          </cell>
          <cell r="G568">
            <v>36.4</v>
          </cell>
          <cell r="H568">
            <v>28.6</v>
          </cell>
          <cell r="I568">
            <v>6420</v>
          </cell>
          <cell r="J568">
            <v>2151</v>
          </cell>
        </row>
        <row r="569">
          <cell r="A569">
            <v>557</v>
          </cell>
          <cell r="B569" t="str">
            <v>PHR MM350x200x3.5</v>
          </cell>
          <cell r="C569">
            <v>350</v>
          </cell>
          <cell r="D569">
            <v>200</v>
          </cell>
          <cell r="E569">
            <v>3.5</v>
          </cell>
          <cell r="G569">
            <v>41.84</v>
          </cell>
          <cell r="H569">
            <v>32.81</v>
          </cell>
          <cell r="I569">
            <v>7109.18</v>
          </cell>
          <cell r="J569">
            <v>2433</v>
          </cell>
        </row>
        <row r="570">
          <cell r="A570">
            <v>558</v>
          </cell>
          <cell r="B570" t="str">
            <v>PHR MM350x200x4.0</v>
          </cell>
          <cell r="C570">
            <v>350</v>
          </cell>
          <cell r="D570">
            <v>200</v>
          </cell>
          <cell r="E570">
            <v>4</v>
          </cell>
          <cell r="G570">
            <v>47.9</v>
          </cell>
          <cell r="H570">
            <v>37.6</v>
          </cell>
          <cell r="I570">
            <v>8355</v>
          </cell>
          <cell r="J570">
            <v>2813</v>
          </cell>
        </row>
        <row r="571">
          <cell r="A571">
            <v>559</v>
          </cell>
          <cell r="B571" t="str">
            <v>PHR MM400x150x3.0</v>
          </cell>
          <cell r="C571">
            <v>400</v>
          </cell>
          <cell r="D571">
            <v>150</v>
          </cell>
          <cell r="E571">
            <v>3</v>
          </cell>
          <cell r="G571">
            <v>35.200000000000003</v>
          </cell>
          <cell r="H571">
            <v>27.6</v>
          </cell>
          <cell r="I571">
            <v>7317</v>
          </cell>
          <cell r="J571">
            <v>1191</v>
          </cell>
        </row>
        <row r="572">
          <cell r="A572">
            <v>560</v>
          </cell>
          <cell r="B572" t="str">
            <v>PHR MM400x150x3.5</v>
          </cell>
          <cell r="C572">
            <v>400</v>
          </cell>
          <cell r="D572">
            <v>150</v>
          </cell>
          <cell r="E572">
            <v>3.5</v>
          </cell>
          <cell r="G572">
            <v>40.72</v>
          </cell>
          <cell r="H572">
            <v>31.94</v>
          </cell>
          <cell r="I572">
            <v>8281.5</v>
          </cell>
          <cell r="J572">
            <v>1332.3</v>
          </cell>
        </row>
        <row r="573">
          <cell r="A573">
            <v>561</v>
          </cell>
          <cell r="B573" t="str">
            <v>PHR MM400x150x4.0</v>
          </cell>
          <cell r="C573">
            <v>400</v>
          </cell>
          <cell r="D573">
            <v>150</v>
          </cell>
          <cell r="E573">
            <v>4</v>
          </cell>
          <cell r="G573">
            <v>46.3</v>
          </cell>
          <cell r="H573">
            <v>36.4</v>
          </cell>
          <cell r="I573">
            <v>9498</v>
          </cell>
          <cell r="J573">
            <v>1551</v>
          </cell>
        </row>
        <row r="574">
          <cell r="A574">
            <v>562</v>
          </cell>
          <cell r="B574" t="str">
            <v>PHR MM400x200x3.0</v>
          </cell>
          <cell r="C574">
            <v>400</v>
          </cell>
          <cell r="D574">
            <v>200</v>
          </cell>
          <cell r="E574">
            <v>3</v>
          </cell>
          <cell r="G574">
            <v>39.4</v>
          </cell>
          <cell r="H574">
            <v>30.9</v>
          </cell>
          <cell r="I574">
            <v>8846</v>
          </cell>
          <cell r="J574">
            <v>2345</v>
          </cell>
        </row>
        <row r="575">
          <cell r="A575">
            <v>563</v>
          </cell>
          <cell r="B575" t="str">
            <v>PHR MM400x200x3.5</v>
          </cell>
          <cell r="C575">
            <v>400</v>
          </cell>
          <cell r="D575">
            <v>200</v>
          </cell>
          <cell r="E575">
            <v>3.5</v>
          </cell>
          <cell r="G575">
            <v>45.62</v>
          </cell>
          <cell r="H575">
            <v>35.799999999999997</v>
          </cell>
          <cell r="I575">
            <v>10033.4</v>
          </cell>
          <cell r="J575">
            <v>2650</v>
          </cell>
        </row>
        <row r="576">
          <cell r="A576">
            <v>564</v>
          </cell>
          <cell r="B576" t="str">
            <v>PHR MM400x200x4.0</v>
          </cell>
          <cell r="C576">
            <v>400</v>
          </cell>
          <cell r="D576">
            <v>200</v>
          </cell>
          <cell r="E576">
            <v>4</v>
          </cell>
          <cell r="G576">
            <v>51.9</v>
          </cell>
          <cell r="H576">
            <v>40.799999999999997</v>
          </cell>
          <cell r="I576">
            <v>11529</v>
          </cell>
          <cell r="J576">
            <v>3069</v>
          </cell>
        </row>
        <row r="577">
          <cell r="A577">
            <v>565</v>
          </cell>
          <cell r="B577" t="str">
            <v>PHR MM450x150x3.0</v>
          </cell>
          <cell r="C577">
            <v>450</v>
          </cell>
          <cell r="D577">
            <v>150</v>
          </cell>
          <cell r="E577">
            <v>3</v>
          </cell>
          <cell r="G577">
            <v>38.200000000000003</v>
          </cell>
          <cell r="H577">
            <v>30</v>
          </cell>
          <cell r="I577">
            <v>9808</v>
          </cell>
          <cell r="J577">
            <v>1283</v>
          </cell>
        </row>
        <row r="578">
          <cell r="A578">
            <v>566</v>
          </cell>
          <cell r="B578" t="str">
            <v>PHR MM450x150x3.5</v>
          </cell>
          <cell r="C578">
            <v>450</v>
          </cell>
          <cell r="D578">
            <v>150</v>
          </cell>
          <cell r="E578">
            <v>3.5</v>
          </cell>
          <cell r="G578">
            <v>44.5</v>
          </cell>
          <cell r="H578">
            <v>34.9</v>
          </cell>
          <cell r="I578">
            <v>11380</v>
          </cell>
          <cell r="J578">
            <v>1516.43</v>
          </cell>
        </row>
        <row r="579">
          <cell r="A579">
            <v>567</v>
          </cell>
          <cell r="B579" t="str">
            <v>PHR MM450x150x4.0</v>
          </cell>
          <cell r="C579">
            <v>450</v>
          </cell>
          <cell r="D579">
            <v>150</v>
          </cell>
          <cell r="E579">
            <v>4</v>
          </cell>
          <cell r="G579">
            <v>50.3</v>
          </cell>
          <cell r="H579">
            <v>39.5</v>
          </cell>
          <cell r="I579">
            <v>12755</v>
          </cell>
          <cell r="J579">
            <v>1672</v>
          </cell>
        </row>
        <row r="580">
          <cell r="A580">
            <v>568</v>
          </cell>
          <cell r="B580" t="str">
            <v>PHR MM450x200x3.0</v>
          </cell>
          <cell r="C580">
            <v>450</v>
          </cell>
          <cell r="D580">
            <v>200</v>
          </cell>
          <cell r="E580">
            <v>3</v>
          </cell>
          <cell r="G580">
            <v>42.4</v>
          </cell>
          <cell r="H580">
            <v>33.299999999999997</v>
          </cell>
          <cell r="I580">
            <v>11763</v>
          </cell>
          <cell r="J580">
            <v>2539</v>
          </cell>
        </row>
        <row r="581">
          <cell r="A581">
            <v>569</v>
          </cell>
          <cell r="B581" t="str">
            <v>PHR MM450x200x3.5</v>
          </cell>
          <cell r="C581">
            <v>450</v>
          </cell>
          <cell r="D581">
            <v>200</v>
          </cell>
          <cell r="E581">
            <v>3.5</v>
          </cell>
          <cell r="G581">
            <v>49.4</v>
          </cell>
          <cell r="H581">
            <v>38.76</v>
          </cell>
          <cell r="I581">
            <v>13664.5</v>
          </cell>
          <cell r="J581">
            <v>2988</v>
          </cell>
        </row>
        <row r="582">
          <cell r="A582">
            <v>570</v>
          </cell>
          <cell r="B582" t="str">
            <v>PHR MM450x200x4.0</v>
          </cell>
          <cell r="C582">
            <v>450</v>
          </cell>
          <cell r="D582">
            <v>200</v>
          </cell>
          <cell r="E582">
            <v>4</v>
          </cell>
          <cell r="G582">
            <v>55.9</v>
          </cell>
          <cell r="H582">
            <v>43.9</v>
          </cell>
          <cell r="I582">
            <v>15352</v>
          </cell>
          <cell r="J582">
            <v>3325</v>
          </cell>
        </row>
        <row r="583">
          <cell r="A583">
            <v>571</v>
          </cell>
          <cell r="B583" t="str">
            <v>2PHR C100x100x1.2</v>
          </cell>
          <cell r="C583">
            <v>100</v>
          </cell>
          <cell r="D583">
            <v>100</v>
          </cell>
          <cell r="E583">
            <v>1.2</v>
          </cell>
          <cell r="G583">
            <v>5.38</v>
          </cell>
          <cell r="H583">
            <v>4.2300000000000004</v>
          </cell>
          <cell r="I583">
            <v>86.93</v>
          </cell>
          <cell r="J583">
            <v>38.14</v>
          </cell>
        </row>
        <row r="584">
          <cell r="A584">
            <v>572</v>
          </cell>
          <cell r="B584" t="str">
            <v>2PHR C100x100x1.5</v>
          </cell>
          <cell r="C584">
            <v>100</v>
          </cell>
          <cell r="D584">
            <v>100</v>
          </cell>
          <cell r="E584">
            <v>1.5</v>
          </cell>
          <cell r="G584">
            <v>6.65</v>
          </cell>
          <cell r="H584">
            <v>5.23</v>
          </cell>
          <cell r="I584">
            <v>106.4</v>
          </cell>
          <cell r="J584">
            <v>46.97</v>
          </cell>
        </row>
        <row r="585">
          <cell r="A585">
            <v>573</v>
          </cell>
          <cell r="B585" t="str">
            <v>2PHR C100x100x2.0</v>
          </cell>
          <cell r="C585">
            <v>100</v>
          </cell>
          <cell r="D585">
            <v>100</v>
          </cell>
          <cell r="E585">
            <v>2</v>
          </cell>
          <cell r="G585">
            <v>8.6999999999999993</v>
          </cell>
          <cell r="H585">
            <v>6.84</v>
          </cell>
          <cell r="I585">
            <v>136.86000000000001</v>
          </cell>
          <cell r="J585">
            <v>61.06</v>
          </cell>
        </row>
        <row r="586">
          <cell r="A586">
            <v>574</v>
          </cell>
          <cell r="B586" t="str">
            <v>2PHR C100x100x2.5</v>
          </cell>
          <cell r="C586">
            <v>100</v>
          </cell>
          <cell r="D586">
            <v>100</v>
          </cell>
          <cell r="E586">
            <v>2.5</v>
          </cell>
          <cell r="G586">
            <v>10.66</v>
          </cell>
          <cell r="H586">
            <v>5.39</v>
          </cell>
          <cell r="I586">
            <v>164.89</v>
          </cell>
          <cell r="J586">
            <v>74.37</v>
          </cell>
        </row>
        <row r="587">
          <cell r="A587">
            <v>575</v>
          </cell>
          <cell r="B587" t="str">
            <v>2PHR C150x150x1.2</v>
          </cell>
          <cell r="C587">
            <v>150</v>
          </cell>
          <cell r="D587">
            <v>150</v>
          </cell>
          <cell r="E587">
            <v>1.2</v>
          </cell>
          <cell r="G587">
            <v>8.16</v>
          </cell>
          <cell r="H587">
            <v>6.42</v>
          </cell>
          <cell r="I587">
            <v>300.98</v>
          </cell>
          <cell r="J587">
            <v>129.91</v>
          </cell>
        </row>
        <row r="588">
          <cell r="A588">
            <v>576</v>
          </cell>
          <cell r="B588" t="str">
            <v>2PHR C150x150x1.5</v>
          </cell>
          <cell r="C588">
            <v>150</v>
          </cell>
          <cell r="D588">
            <v>150</v>
          </cell>
          <cell r="E588">
            <v>1.5</v>
          </cell>
          <cell r="G588">
            <v>10.130000000000001</v>
          </cell>
          <cell r="H588">
            <v>7.97</v>
          </cell>
          <cell r="I588">
            <v>371.1</v>
          </cell>
          <cell r="J588">
            <v>160.80000000000001</v>
          </cell>
        </row>
        <row r="589">
          <cell r="A589">
            <v>577</v>
          </cell>
          <cell r="B589" t="str">
            <v>2PHR C150x150x2.0</v>
          </cell>
          <cell r="C589">
            <v>150</v>
          </cell>
          <cell r="D589">
            <v>150</v>
          </cell>
          <cell r="E589">
            <v>2</v>
          </cell>
          <cell r="G589">
            <v>13.34</v>
          </cell>
          <cell r="H589">
            <v>10.5</v>
          </cell>
          <cell r="I589">
            <v>483.44</v>
          </cell>
          <cell r="J589">
            <v>210.87</v>
          </cell>
        </row>
        <row r="590">
          <cell r="A590">
            <v>578</v>
          </cell>
          <cell r="B590" t="str">
            <v>2PHR C150x150x2.5</v>
          </cell>
          <cell r="C590">
            <v>150</v>
          </cell>
          <cell r="D590">
            <v>150</v>
          </cell>
          <cell r="E590">
            <v>2.5</v>
          </cell>
          <cell r="G590">
            <v>16.46</v>
          </cell>
          <cell r="H590">
            <v>12.96</v>
          </cell>
          <cell r="I590">
            <v>590.19000000000005</v>
          </cell>
          <cell r="J590">
            <v>259.18</v>
          </cell>
        </row>
        <row r="591">
          <cell r="A591">
            <v>579</v>
          </cell>
          <cell r="B591" t="str">
            <v>2PHR C200x150x1.5</v>
          </cell>
          <cell r="C591">
            <v>200</v>
          </cell>
          <cell r="D591">
            <v>150</v>
          </cell>
          <cell r="E591">
            <v>1.5</v>
          </cell>
          <cell r="G591">
            <v>11.63</v>
          </cell>
          <cell r="H591">
            <v>9.15</v>
          </cell>
          <cell r="I591">
            <v>721.98</v>
          </cell>
          <cell r="J591">
            <v>160.83000000000001</v>
          </cell>
        </row>
        <row r="592">
          <cell r="A592">
            <v>580</v>
          </cell>
          <cell r="B592" t="str">
            <v>2PHR C200x150x2.0</v>
          </cell>
          <cell r="C592">
            <v>200</v>
          </cell>
          <cell r="D592">
            <v>150</v>
          </cell>
          <cell r="E592">
            <v>2</v>
          </cell>
          <cell r="G592">
            <v>15.34</v>
          </cell>
          <cell r="H592">
            <v>12.07</v>
          </cell>
          <cell r="I592">
            <v>943.34</v>
          </cell>
          <cell r="J592">
            <v>210.95</v>
          </cell>
        </row>
        <row r="593">
          <cell r="A593">
            <v>581</v>
          </cell>
          <cell r="B593" t="str">
            <v>2PHR C200x150x2.5</v>
          </cell>
          <cell r="C593">
            <v>200</v>
          </cell>
          <cell r="D593">
            <v>150</v>
          </cell>
          <cell r="E593">
            <v>2.5</v>
          </cell>
          <cell r="G593">
            <v>18.96</v>
          </cell>
          <cell r="H593">
            <v>14.92</v>
          </cell>
          <cell r="I593">
            <v>1155.1600000000001</v>
          </cell>
          <cell r="J593">
            <v>259.33999999999997</v>
          </cell>
        </row>
        <row r="594">
          <cell r="A594">
            <v>582</v>
          </cell>
          <cell r="B594" t="str">
            <v>2PHR C200x150x3.0</v>
          </cell>
          <cell r="C594">
            <v>200</v>
          </cell>
          <cell r="D594">
            <v>150</v>
          </cell>
          <cell r="E594">
            <v>3</v>
          </cell>
          <cell r="G594">
            <v>22.51</v>
          </cell>
          <cell r="H594">
            <v>17.71</v>
          </cell>
          <cell r="I594">
            <v>1357.5</v>
          </cell>
          <cell r="J594">
            <v>306.01</v>
          </cell>
        </row>
        <row r="595">
          <cell r="A595">
            <v>583</v>
          </cell>
          <cell r="B595" t="str">
            <v>2PHR C250x170x1.5</v>
          </cell>
          <cell r="C595">
            <v>250</v>
          </cell>
          <cell r="D595">
            <v>170</v>
          </cell>
          <cell r="E595">
            <v>1.5</v>
          </cell>
          <cell r="G595">
            <v>14.03</v>
          </cell>
          <cell r="H595">
            <v>11.04</v>
          </cell>
          <cell r="I595">
            <v>1339.41</v>
          </cell>
          <cell r="J595">
            <v>242.71</v>
          </cell>
        </row>
        <row r="596">
          <cell r="A596">
            <v>584</v>
          </cell>
          <cell r="B596" t="str">
            <v>2PHR C250x170x2.0</v>
          </cell>
          <cell r="C596">
            <v>250</v>
          </cell>
          <cell r="D596">
            <v>170</v>
          </cell>
          <cell r="E596">
            <v>2</v>
          </cell>
          <cell r="G596">
            <v>18.54</v>
          </cell>
          <cell r="H596">
            <v>14.59</v>
          </cell>
          <cell r="I596">
            <v>1756.07</v>
          </cell>
          <cell r="J596">
            <v>319.14</v>
          </cell>
        </row>
        <row r="597">
          <cell r="A597">
            <v>585</v>
          </cell>
          <cell r="B597" t="str">
            <v>2PHR C250x170x2.5</v>
          </cell>
          <cell r="C597">
            <v>250</v>
          </cell>
          <cell r="D597">
            <v>170</v>
          </cell>
          <cell r="E597">
            <v>2.5</v>
          </cell>
          <cell r="G597">
            <v>22.96</v>
          </cell>
          <cell r="H597">
            <v>18.07</v>
          </cell>
          <cell r="I597">
            <v>2157.9499999999998</v>
          </cell>
          <cell r="J597">
            <v>393.36</v>
          </cell>
        </row>
        <row r="598">
          <cell r="A598">
            <v>586</v>
          </cell>
          <cell r="B598" t="str">
            <v>2PHR C250x170x3.0</v>
          </cell>
          <cell r="C598">
            <v>250</v>
          </cell>
          <cell r="D598">
            <v>170</v>
          </cell>
          <cell r="E598">
            <v>3</v>
          </cell>
          <cell r="G598">
            <v>27.31</v>
          </cell>
          <cell r="H598">
            <v>21.49</v>
          </cell>
          <cell r="I598">
            <v>2545.14</v>
          </cell>
          <cell r="J598">
            <v>465.37</v>
          </cell>
        </row>
        <row r="599">
          <cell r="A599">
            <v>587</v>
          </cell>
          <cell r="B599" t="str">
            <v>2PHR C300x170x1.5</v>
          </cell>
          <cell r="C599">
            <v>300</v>
          </cell>
          <cell r="D599">
            <v>170</v>
          </cell>
          <cell r="E599">
            <v>1.5</v>
          </cell>
          <cell r="G599">
            <v>15.53</v>
          </cell>
          <cell r="H599">
            <v>12.22</v>
          </cell>
          <cell r="I599">
            <v>2057.37</v>
          </cell>
          <cell r="J599">
            <v>242.75</v>
          </cell>
        </row>
        <row r="600">
          <cell r="A600">
            <v>588</v>
          </cell>
          <cell r="B600" t="str">
            <v>2PHR C300x170x2.0</v>
          </cell>
          <cell r="C600">
            <v>300</v>
          </cell>
          <cell r="D600">
            <v>170</v>
          </cell>
          <cell r="E600">
            <v>2</v>
          </cell>
          <cell r="G600">
            <v>20.54</v>
          </cell>
          <cell r="H600">
            <v>16.16</v>
          </cell>
          <cell r="I600">
            <v>2701.16</v>
          </cell>
          <cell r="J600">
            <v>319.22000000000003</v>
          </cell>
        </row>
        <row r="601">
          <cell r="A601">
            <v>589</v>
          </cell>
          <cell r="B601" t="str">
            <v>2PHR C300x170x2.5</v>
          </cell>
          <cell r="C601">
            <v>300</v>
          </cell>
          <cell r="D601">
            <v>170</v>
          </cell>
          <cell r="E601">
            <v>2.5</v>
          </cell>
          <cell r="G601">
            <v>25.46</v>
          </cell>
          <cell r="H601">
            <v>20.04</v>
          </cell>
          <cell r="I601">
            <v>3324.1</v>
          </cell>
          <cell r="J601">
            <v>393.51</v>
          </cell>
        </row>
        <row r="602">
          <cell r="A602">
            <v>590</v>
          </cell>
          <cell r="B602" t="str">
            <v>2PHR C300x170x3.0</v>
          </cell>
          <cell r="C602">
            <v>300</v>
          </cell>
          <cell r="D602">
            <v>170</v>
          </cell>
          <cell r="E602">
            <v>3</v>
          </cell>
          <cell r="G602">
            <v>30.31</v>
          </cell>
          <cell r="H602">
            <v>23.85</v>
          </cell>
          <cell r="I602">
            <v>3926.29</v>
          </cell>
          <cell r="J602">
            <v>465.64</v>
          </cell>
        </row>
        <row r="603">
          <cell r="A603">
            <v>591</v>
          </cell>
          <cell r="B603" t="str">
            <v>2PHR C350x170x2.0</v>
          </cell>
          <cell r="C603">
            <v>350</v>
          </cell>
          <cell r="D603">
            <v>170</v>
          </cell>
          <cell r="E603">
            <v>2</v>
          </cell>
          <cell r="G603">
            <v>22.54</v>
          </cell>
          <cell r="H603">
            <v>17.739999999999998</v>
          </cell>
          <cell r="I603">
            <v>3903.07</v>
          </cell>
          <cell r="J603">
            <v>319.3</v>
          </cell>
        </row>
        <row r="604">
          <cell r="A604">
            <v>592</v>
          </cell>
          <cell r="B604" t="str">
            <v>2PHR C350x170x2.5</v>
          </cell>
          <cell r="C604">
            <v>350</v>
          </cell>
          <cell r="D604">
            <v>170</v>
          </cell>
          <cell r="E604">
            <v>2.5</v>
          </cell>
          <cell r="G604">
            <v>27.96</v>
          </cell>
          <cell r="H604">
            <v>22.01</v>
          </cell>
          <cell r="I604">
            <v>4808.68</v>
          </cell>
          <cell r="J604">
            <v>393.67</v>
          </cell>
        </row>
        <row r="605">
          <cell r="A605">
            <v>593</v>
          </cell>
          <cell r="B605" t="str">
            <v>2PHR C350x170x3.0</v>
          </cell>
          <cell r="C605">
            <v>350</v>
          </cell>
          <cell r="D605">
            <v>170</v>
          </cell>
          <cell r="E605">
            <v>3</v>
          </cell>
          <cell r="G605">
            <v>33.31</v>
          </cell>
          <cell r="H605">
            <v>26.21</v>
          </cell>
          <cell r="I605">
            <v>5686.44</v>
          </cell>
          <cell r="J605">
            <v>465.91</v>
          </cell>
        </row>
        <row r="606">
          <cell r="A606">
            <v>594</v>
          </cell>
          <cell r="B606" t="str">
            <v>2PHR C400x170x2.0</v>
          </cell>
          <cell r="C606">
            <v>400</v>
          </cell>
          <cell r="D606">
            <v>170</v>
          </cell>
          <cell r="E606">
            <v>2</v>
          </cell>
          <cell r="G606">
            <v>24.54</v>
          </cell>
          <cell r="H606">
            <v>19.309999999999999</v>
          </cell>
          <cell r="I606">
            <v>5386.83</v>
          </cell>
          <cell r="J606">
            <v>319.38</v>
          </cell>
        </row>
        <row r="607">
          <cell r="A607">
            <v>595</v>
          </cell>
          <cell r="B607" t="str">
            <v>2PHR C400x170x2.5</v>
          </cell>
          <cell r="C607">
            <v>400</v>
          </cell>
          <cell r="D607">
            <v>170</v>
          </cell>
          <cell r="E607">
            <v>2.5</v>
          </cell>
          <cell r="G607">
            <v>30.46</v>
          </cell>
          <cell r="H607">
            <v>23.97</v>
          </cell>
          <cell r="I607">
            <v>6642.97</v>
          </cell>
          <cell r="J607">
            <v>393.82</v>
          </cell>
        </row>
        <row r="608">
          <cell r="A608">
            <v>596</v>
          </cell>
          <cell r="B608" t="str">
            <v>2PHR C400x170x3.0</v>
          </cell>
          <cell r="C608">
            <v>400</v>
          </cell>
          <cell r="D608">
            <v>170</v>
          </cell>
          <cell r="E608">
            <v>3</v>
          </cell>
          <cell r="G608">
            <v>36.31</v>
          </cell>
          <cell r="H608">
            <v>28.57</v>
          </cell>
          <cell r="I608">
            <v>7863.14</v>
          </cell>
          <cell r="J608">
            <v>466.18</v>
          </cell>
        </row>
        <row r="609">
          <cell r="A609">
            <v>597</v>
          </cell>
          <cell r="B609" t="str">
            <v>2PHR C400x170x4.0</v>
          </cell>
          <cell r="C609">
            <v>400</v>
          </cell>
          <cell r="D609">
            <v>170</v>
          </cell>
          <cell r="E609">
            <v>4</v>
          </cell>
          <cell r="G609">
            <v>47.75</v>
          </cell>
          <cell r="H609">
            <v>37.58</v>
          </cell>
          <cell r="I609">
            <v>10196.02</v>
          </cell>
          <cell r="J609">
            <v>604.78</v>
          </cell>
        </row>
        <row r="610">
          <cell r="A610">
            <v>598</v>
          </cell>
          <cell r="B610" t="str">
            <v>2PHR C450x170x2.0</v>
          </cell>
          <cell r="C610">
            <v>450</v>
          </cell>
          <cell r="D610">
            <v>170</v>
          </cell>
          <cell r="E610">
            <v>2</v>
          </cell>
          <cell r="G610">
            <v>26.54</v>
          </cell>
          <cell r="H610">
            <v>20.88</v>
          </cell>
          <cell r="I610">
            <v>7177.45</v>
          </cell>
          <cell r="J610">
            <v>319.45999999999998</v>
          </cell>
        </row>
        <row r="611">
          <cell r="A611">
            <v>599</v>
          </cell>
          <cell r="B611" t="str">
            <v>2PHR C450x170x2.5</v>
          </cell>
          <cell r="C611">
            <v>450</v>
          </cell>
          <cell r="D611">
            <v>170</v>
          </cell>
          <cell r="E611">
            <v>2.5</v>
          </cell>
          <cell r="G611">
            <v>32.96</v>
          </cell>
          <cell r="H611">
            <v>25.94</v>
          </cell>
          <cell r="I611">
            <v>8858.25</v>
          </cell>
          <cell r="J611">
            <v>393.98</v>
          </cell>
        </row>
        <row r="612">
          <cell r="A612">
            <v>600</v>
          </cell>
          <cell r="B612" t="str">
            <v>2PHR C450x170x3.0</v>
          </cell>
          <cell r="C612">
            <v>450</v>
          </cell>
          <cell r="D612">
            <v>170</v>
          </cell>
          <cell r="E612">
            <v>3</v>
          </cell>
          <cell r="G612">
            <v>39.31</v>
          </cell>
          <cell r="H612">
            <v>30.93</v>
          </cell>
          <cell r="I612">
            <v>10493.91</v>
          </cell>
          <cell r="J612">
            <v>466.45</v>
          </cell>
        </row>
        <row r="613">
          <cell r="A613">
            <v>601</v>
          </cell>
          <cell r="B613" t="str">
            <v>2PHR C450x170x4.0</v>
          </cell>
          <cell r="C613">
            <v>450</v>
          </cell>
          <cell r="D613">
            <v>170</v>
          </cell>
          <cell r="E613">
            <v>4</v>
          </cell>
          <cell r="G613">
            <v>51.75</v>
          </cell>
          <cell r="H613">
            <v>40.72</v>
          </cell>
          <cell r="I613">
            <v>13630.32</v>
          </cell>
          <cell r="J613">
            <v>605.41999999999996</v>
          </cell>
        </row>
        <row r="614">
          <cell r="A614">
            <v>602</v>
          </cell>
          <cell r="B614" t="str">
            <v>PERFIL ACESCO</v>
          </cell>
        </row>
        <row r="615">
          <cell r="A615">
            <v>603</v>
          </cell>
          <cell r="B615" t="str">
            <v>PHR C100x50x1.2</v>
          </cell>
          <cell r="C615">
            <v>100</v>
          </cell>
          <cell r="D615">
            <v>50</v>
          </cell>
          <cell r="E615">
            <v>1.2</v>
          </cell>
          <cell r="G615">
            <v>258.7</v>
          </cell>
          <cell r="H615">
            <v>2.0299999999999998</v>
          </cell>
          <cell r="I615">
            <v>41.528199999999998</v>
          </cell>
          <cell r="J615">
            <v>9.0840999999999994</v>
          </cell>
        </row>
        <row r="616">
          <cell r="A616">
            <v>604</v>
          </cell>
          <cell r="B616" t="str">
            <v>PHR C100x50x1.5</v>
          </cell>
          <cell r="C616">
            <v>100</v>
          </cell>
          <cell r="D616">
            <v>50</v>
          </cell>
          <cell r="E616">
            <v>1.5</v>
          </cell>
          <cell r="G616">
            <v>321.19</v>
          </cell>
          <cell r="H616">
            <v>2.5299999999999998</v>
          </cell>
          <cell r="I616">
            <v>51.182200000000002</v>
          </cell>
          <cell r="J616">
            <v>11.108499999999999</v>
          </cell>
        </row>
        <row r="617">
          <cell r="A617">
            <v>605</v>
          </cell>
          <cell r="B617" t="str">
            <v>PHR C100x50x2.0</v>
          </cell>
          <cell r="C617">
            <v>100</v>
          </cell>
          <cell r="D617">
            <v>50</v>
          </cell>
          <cell r="E617">
            <v>2</v>
          </cell>
          <cell r="G617">
            <v>423.4</v>
          </cell>
          <cell r="H617">
            <v>3.38</v>
          </cell>
          <cell r="I617">
            <v>66.644800000000004</v>
          </cell>
          <cell r="J617">
            <v>14.274800000000001</v>
          </cell>
        </row>
        <row r="618">
          <cell r="A618">
            <v>606</v>
          </cell>
          <cell r="B618" t="str">
            <v>PHR C100x50x2.5</v>
          </cell>
          <cell r="C618">
            <v>100</v>
          </cell>
          <cell r="D618">
            <v>50</v>
          </cell>
          <cell r="E618">
            <v>2.5</v>
          </cell>
          <cell r="G618">
            <v>523.16999999999996</v>
          </cell>
          <cell r="H618">
            <v>4.22</v>
          </cell>
          <cell r="I618">
            <v>81.338499999999996</v>
          </cell>
          <cell r="J618">
            <v>17.1906</v>
          </cell>
        </row>
        <row r="619">
          <cell r="A619">
            <v>607</v>
          </cell>
          <cell r="B619" t="str">
            <v>PHR C100x50x3.0</v>
          </cell>
          <cell r="C619">
            <v>100</v>
          </cell>
          <cell r="D619">
            <v>50</v>
          </cell>
          <cell r="E619">
            <v>3</v>
          </cell>
          <cell r="G619">
            <v>620.52</v>
          </cell>
          <cell r="H619">
            <v>5.0599999999999996</v>
          </cell>
          <cell r="I619">
            <v>95.281300000000002</v>
          </cell>
          <cell r="J619">
            <v>19.866499999999998</v>
          </cell>
        </row>
        <row r="620">
          <cell r="A620">
            <v>608</v>
          </cell>
          <cell r="B620" t="str">
            <v>PHR C120x60x1.2</v>
          </cell>
          <cell r="C620">
            <v>120</v>
          </cell>
          <cell r="D620">
            <v>60</v>
          </cell>
          <cell r="E620">
            <v>1.2</v>
          </cell>
          <cell r="G620">
            <v>306.7</v>
          </cell>
          <cell r="H620">
            <v>2.4500000000000002</v>
          </cell>
          <cell r="I620">
            <v>71.848699999999994</v>
          </cell>
          <cell r="J620">
            <v>15.0357</v>
          </cell>
        </row>
        <row r="621">
          <cell r="A621">
            <v>609</v>
          </cell>
          <cell r="B621" t="str">
            <v>PHR C120x60x1.5</v>
          </cell>
          <cell r="C621">
            <v>120</v>
          </cell>
          <cell r="D621">
            <v>60</v>
          </cell>
          <cell r="E621">
            <v>1.5</v>
          </cell>
          <cell r="G621">
            <v>381.19</v>
          </cell>
          <cell r="H621">
            <v>3.06</v>
          </cell>
          <cell r="I621">
            <v>88.752099999999999</v>
          </cell>
          <cell r="J621">
            <v>18.4436</v>
          </cell>
        </row>
        <row r="622">
          <cell r="A622">
            <v>610</v>
          </cell>
          <cell r="B622" t="str">
            <v>PHR C120x60x2.0</v>
          </cell>
          <cell r="C622">
            <v>120</v>
          </cell>
          <cell r="D622">
            <v>60</v>
          </cell>
          <cell r="E622">
            <v>2</v>
          </cell>
          <cell r="G622">
            <v>503.4</v>
          </cell>
          <cell r="H622">
            <v>4.08</v>
          </cell>
          <cell r="I622">
            <v>116.00700000000001</v>
          </cell>
          <cell r="J622">
            <v>23.825299999999999</v>
          </cell>
        </row>
        <row r="623">
          <cell r="A623">
            <v>611</v>
          </cell>
          <cell r="B623" t="str">
            <v>PHR C120x60x2.5</v>
          </cell>
          <cell r="C623">
            <v>120</v>
          </cell>
          <cell r="D623">
            <v>60</v>
          </cell>
          <cell r="E623">
            <v>2.5</v>
          </cell>
          <cell r="G623">
            <v>623.16999999999996</v>
          </cell>
          <cell r="H623">
            <v>5.0999999999999996</v>
          </cell>
          <cell r="I623">
            <v>142.339</v>
          </cell>
          <cell r="J623">
            <v>28.845400000000001</v>
          </cell>
        </row>
        <row r="624">
          <cell r="A624">
            <v>612</v>
          </cell>
          <cell r="B624" t="str">
            <v>PHR C120x60x3.0</v>
          </cell>
          <cell r="C624">
            <v>120</v>
          </cell>
          <cell r="D624">
            <v>60</v>
          </cell>
          <cell r="E624">
            <v>3</v>
          </cell>
          <cell r="G624">
            <v>740.52</v>
          </cell>
          <cell r="H624">
            <v>6.12</v>
          </cell>
          <cell r="I624">
            <v>167.15440000000001</v>
          </cell>
          <cell r="J624">
            <v>33.516399999999997</v>
          </cell>
        </row>
        <row r="625">
          <cell r="A625">
            <v>613</v>
          </cell>
          <cell r="B625" t="str">
            <v>PHR C150x50x1.2</v>
          </cell>
          <cell r="C625">
            <v>150</v>
          </cell>
          <cell r="D625">
            <v>50</v>
          </cell>
          <cell r="E625">
            <v>1.2</v>
          </cell>
          <cell r="G625">
            <v>323.5</v>
          </cell>
          <cell r="H625">
            <v>2.52</v>
          </cell>
          <cell r="I625">
            <v>108.58110000000001</v>
          </cell>
          <cell r="J625">
            <v>11.0007</v>
          </cell>
        </row>
        <row r="626">
          <cell r="A626">
            <v>614</v>
          </cell>
          <cell r="B626" t="str">
            <v>PHR C150x50x1.5</v>
          </cell>
          <cell r="C626">
            <v>150</v>
          </cell>
          <cell r="D626">
            <v>50</v>
          </cell>
          <cell r="E626">
            <v>1.5</v>
          </cell>
          <cell r="G626">
            <v>402.19</v>
          </cell>
          <cell r="H626">
            <v>3.16</v>
          </cell>
          <cell r="I626">
            <v>134.22239999999999</v>
          </cell>
          <cell r="J626">
            <v>13.4651</v>
          </cell>
        </row>
        <row r="627">
          <cell r="A627">
            <v>615</v>
          </cell>
          <cell r="B627" t="str">
            <v>PHR C150x50x2.0</v>
          </cell>
          <cell r="C627">
            <v>150</v>
          </cell>
          <cell r="D627">
            <v>50</v>
          </cell>
          <cell r="E627">
            <v>2</v>
          </cell>
          <cell r="G627">
            <v>531.4</v>
          </cell>
          <cell r="H627">
            <v>4.21</v>
          </cell>
          <cell r="I627">
            <v>175.64949999999999</v>
          </cell>
          <cell r="J627">
            <v>17.331399999999999</v>
          </cell>
        </row>
        <row r="628">
          <cell r="A628">
            <v>616</v>
          </cell>
          <cell r="B628" t="str">
            <v>PHR C150x50x2.5</v>
          </cell>
          <cell r="C628">
            <v>150</v>
          </cell>
          <cell r="D628">
            <v>50</v>
          </cell>
          <cell r="E628">
            <v>2.5</v>
          </cell>
          <cell r="G628">
            <v>658.17</v>
          </cell>
          <cell r="H628">
            <v>5.26</v>
          </cell>
          <cell r="I628">
            <v>215.46369999999999</v>
          </cell>
          <cell r="J628">
            <v>20.9069</v>
          </cell>
        </row>
        <row r="629">
          <cell r="A629">
            <v>617</v>
          </cell>
          <cell r="B629" t="str">
            <v>PHR C150x50x3.0</v>
          </cell>
          <cell r="C629">
            <v>150</v>
          </cell>
          <cell r="D629">
            <v>50</v>
          </cell>
          <cell r="E629">
            <v>3</v>
          </cell>
          <cell r="G629">
            <v>782.52</v>
          </cell>
          <cell r="H629">
            <v>6.31</v>
          </cell>
          <cell r="I629">
            <v>253.69120000000001</v>
          </cell>
          <cell r="J629">
            <v>24.203199999999999</v>
          </cell>
        </row>
        <row r="630">
          <cell r="A630">
            <v>618</v>
          </cell>
          <cell r="B630" t="str">
            <v>PHR C160x60x1.2</v>
          </cell>
          <cell r="C630">
            <v>160</v>
          </cell>
          <cell r="D630">
            <v>60</v>
          </cell>
          <cell r="E630">
            <v>1.2</v>
          </cell>
          <cell r="G630">
            <v>366.7</v>
          </cell>
          <cell r="H630">
            <v>2.86</v>
          </cell>
          <cell r="I630">
            <v>144.3477</v>
          </cell>
          <cell r="J630">
            <v>18.622</v>
          </cell>
        </row>
        <row r="631">
          <cell r="A631">
            <v>619</v>
          </cell>
          <cell r="B631" t="str">
            <v>PHR C160x60x1.5</v>
          </cell>
          <cell r="C631">
            <v>160</v>
          </cell>
          <cell r="D631">
            <v>60</v>
          </cell>
          <cell r="E631">
            <v>1.5</v>
          </cell>
          <cell r="G631">
            <v>456.19</v>
          </cell>
          <cell r="H631">
            <v>3.58</v>
          </cell>
          <cell r="I631">
            <v>178.67150000000001</v>
          </cell>
          <cell r="J631">
            <v>22.875699999999998</v>
          </cell>
        </row>
        <row r="632">
          <cell r="A632">
            <v>620</v>
          </cell>
          <cell r="B632" t="str">
            <v>PHR C160x60x2.0</v>
          </cell>
          <cell r="C632">
            <v>160</v>
          </cell>
          <cell r="D632">
            <v>60</v>
          </cell>
          <cell r="E632">
            <v>2</v>
          </cell>
          <cell r="G632">
            <v>603.4</v>
          </cell>
          <cell r="H632">
            <v>4.7699999999999996</v>
          </cell>
          <cell r="I632">
            <v>234.34139999999999</v>
          </cell>
          <cell r="J632">
            <v>29.6234</v>
          </cell>
        </row>
        <row r="633">
          <cell r="A633">
            <v>621</v>
          </cell>
          <cell r="B633" t="str">
            <v>PHR C160x60x2.5</v>
          </cell>
          <cell r="C633">
            <v>160</v>
          </cell>
          <cell r="D633">
            <v>60</v>
          </cell>
          <cell r="E633">
            <v>2.5</v>
          </cell>
          <cell r="G633">
            <v>748.17</v>
          </cell>
          <cell r="H633">
            <v>5.97</v>
          </cell>
          <cell r="I633">
            <v>288.11489999999998</v>
          </cell>
          <cell r="J633">
            <v>35.9557</v>
          </cell>
        </row>
        <row r="634">
          <cell r="A634">
            <v>622</v>
          </cell>
          <cell r="B634" t="str">
            <v>PHR C160x60x3.0</v>
          </cell>
          <cell r="C634">
            <v>160</v>
          </cell>
          <cell r="D634">
            <v>60</v>
          </cell>
          <cell r="E634">
            <v>3</v>
          </cell>
          <cell r="G634">
            <v>890.52</v>
          </cell>
          <cell r="H634">
            <v>7.16</v>
          </cell>
          <cell r="I634">
            <v>340.02080000000001</v>
          </cell>
          <cell r="J634">
            <v>41.886600000000001</v>
          </cell>
        </row>
        <row r="635">
          <cell r="A635">
            <v>623</v>
          </cell>
          <cell r="B635" t="str">
            <v>PHR C220x80x1.2</v>
          </cell>
          <cell r="C635">
            <v>220</v>
          </cell>
          <cell r="D635">
            <v>80</v>
          </cell>
          <cell r="E635">
            <v>1.2</v>
          </cell>
          <cell r="G635">
            <v>486.7</v>
          </cell>
          <cell r="H635">
            <v>3.82</v>
          </cell>
          <cell r="I635">
            <v>363.49529999999999</v>
          </cell>
          <cell r="J635">
            <v>41.026499999999999</v>
          </cell>
        </row>
        <row r="636">
          <cell r="A636">
            <v>624</v>
          </cell>
          <cell r="B636" t="str">
            <v>PHR C220x80x1.5</v>
          </cell>
          <cell r="C636">
            <v>220</v>
          </cell>
          <cell r="D636">
            <v>80</v>
          </cell>
          <cell r="E636">
            <v>1.5</v>
          </cell>
          <cell r="G636">
            <v>606.19000000000005</v>
          </cell>
          <cell r="H636">
            <v>4.78</v>
          </cell>
          <cell r="I636">
            <v>451.02519999999998</v>
          </cell>
          <cell r="J636">
            <v>50.582299999999996</v>
          </cell>
        </row>
        <row r="637">
          <cell r="A637">
            <v>625</v>
          </cell>
          <cell r="B637" t="str">
            <v>PHR C220x80x2.0</v>
          </cell>
          <cell r="C637">
            <v>220</v>
          </cell>
          <cell r="D637">
            <v>80</v>
          </cell>
          <cell r="E637">
            <v>2</v>
          </cell>
          <cell r="G637">
            <v>803.4</v>
          </cell>
          <cell r="H637">
            <v>6.37</v>
          </cell>
          <cell r="I637">
            <v>593.97829999999999</v>
          </cell>
          <cell r="J637">
            <v>65.905900000000003</v>
          </cell>
        </row>
        <row r="638">
          <cell r="A638">
            <v>626</v>
          </cell>
          <cell r="B638" t="str">
            <v>PHR C220x80x2.5</v>
          </cell>
          <cell r="C638">
            <v>220</v>
          </cell>
          <cell r="D638">
            <v>80</v>
          </cell>
          <cell r="E638">
            <v>2.5</v>
          </cell>
          <cell r="G638">
            <v>998.17</v>
          </cell>
          <cell r="H638">
            <v>7.97</v>
          </cell>
          <cell r="I638">
            <v>733.30240000000003</v>
          </cell>
          <cell r="J638">
            <v>80.4923</v>
          </cell>
        </row>
        <row r="639">
          <cell r="A639">
            <v>627</v>
          </cell>
          <cell r="B639" t="str">
            <v>PHR C220x80x3.0</v>
          </cell>
          <cell r="C639">
            <v>220</v>
          </cell>
          <cell r="D639">
            <v>80</v>
          </cell>
          <cell r="E639">
            <v>3</v>
          </cell>
          <cell r="G639">
            <v>1190.5</v>
          </cell>
          <cell r="H639">
            <v>9.56</v>
          </cell>
          <cell r="I639">
            <v>869.03719999999998</v>
          </cell>
          <cell r="J639">
            <v>94.360299999999995</v>
          </cell>
        </row>
        <row r="640">
          <cell r="A640">
            <v>628</v>
          </cell>
          <cell r="B640" t="str">
            <v>PHR C305x80x1.5</v>
          </cell>
          <cell r="C640">
            <v>305</v>
          </cell>
          <cell r="D640">
            <v>80</v>
          </cell>
          <cell r="E640">
            <v>1.5</v>
          </cell>
          <cell r="G640">
            <v>748.69</v>
          </cell>
          <cell r="H640">
            <v>5.86</v>
          </cell>
          <cell r="I640">
            <v>999.46090000000004</v>
          </cell>
          <cell r="J640">
            <v>60.959600000000002</v>
          </cell>
        </row>
        <row r="641">
          <cell r="A641">
            <v>629</v>
          </cell>
          <cell r="B641" t="str">
            <v>PHR C305x80x2.0</v>
          </cell>
          <cell r="C641">
            <v>305</v>
          </cell>
          <cell r="D641">
            <v>80</v>
          </cell>
          <cell r="E641">
            <v>2</v>
          </cell>
          <cell r="G641">
            <v>993.4</v>
          </cell>
          <cell r="H641">
            <v>7.82</v>
          </cell>
          <cell r="I641">
            <v>1319.2153000000001</v>
          </cell>
          <cell r="J641">
            <v>79.522900000000007</v>
          </cell>
        </row>
        <row r="642">
          <cell r="A642">
            <v>630</v>
          </cell>
          <cell r="B642" t="str">
            <v>PHR C305x80x2.5</v>
          </cell>
          <cell r="C642">
            <v>305</v>
          </cell>
          <cell r="D642">
            <v>80</v>
          </cell>
          <cell r="E642">
            <v>2.5</v>
          </cell>
          <cell r="G642">
            <v>1235.7</v>
          </cell>
          <cell r="H642">
            <v>9.77</v>
          </cell>
          <cell r="I642">
            <v>1632.3594000000001</v>
          </cell>
          <cell r="J642">
            <v>97.243600000000001</v>
          </cell>
        </row>
        <row r="643">
          <cell r="A643">
            <v>631</v>
          </cell>
          <cell r="B643" t="str">
            <v>PHR C305x80x3.0</v>
          </cell>
          <cell r="C643">
            <v>305</v>
          </cell>
          <cell r="D643">
            <v>80</v>
          </cell>
          <cell r="E643">
            <v>3</v>
          </cell>
          <cell r="G643">
            <v>1475.5</v>
          </cell>
          <cell r="H643">
            <v>11.83</v>
          </cell>
          <cell r="I643">
            <v>1938.9458</v>
          </cell>
          <cell r="J643">
            <v>114.14190000000001</v>
          </cell>
        </row>
        <row r="644">
          <cell r="A644">
            <v>632</v>
          </cell>
          <cell r="B644" t="str">
            <v>PHR C355x110x2.0</v>
          </cell>
          <cell r="C644">
            <v>355</v>
          </cell>
          <cell r="D644">
            <v>110</v>
          </cell>
          <cell r="E644">
            <v>2</v>
          </cell>
          <cell r="G644">
            <v>1213.4000000000001</v>
          </cell>
          <cell r="H644">
            <v>9.5</v>
          </cell>
          <cell r="I644">
            <v>2274.3454000000002</v>
          </cell>
          <cell r="J644">
            <v>180.26259999999999</v>
          </cell>
        </row>
        <row r="645">
          <cell r="A645">
            <v>633</v>
          </cell>
          <cell r="B645" t="str">
            <v>PHR C355x110x2.5</v>
          </cell>
          <cell r="C645">
            <v>355</v>
          </cell>
          <cell r="D645">
            <v>110</v>
          </cell>
          <cell r="E645">
            <v>2.5</v>
          </cell>
          <cell r="G645">
            <v>1510.7</v>
          </cell>
          <cell r="H645">
            <v>11.87</v>
          </cell>
          <cell r="I645">
            <v>2819.5212000000001</v>
          </cell>
          <cell r="J645">
            <v>221.5429</v>
          </cell>
        </row>
        <row r="646">
          <cell r="A646">
            <v>634</v>
          </cell>
          <cell r="B646" t="str">
            <v>PHR C355x110x3.0</v>
          </cell>
          <cell r="C646">
            <v>355</v>
          </cell>
          <cell r="D646">
            <v>110</v>
          </cell>
          <cell r="E646">
            <v>3</v>
          </cell>
          <cell r="G646">
            <v>1805.5</v>
          </cell>
          <cell r="H646">
            <v>14.25</v>
          </cell>
          <cell r="I646">
            <v>3355.4587999999999</v>
          </cell>
          <cell r="J646">
            <v>261.36439999999999</v>
          </cell>
        </row>
        <row r="647">
          <cell r="A647">
            <v>635</v>
          </cell>
          <cell r="B647" t="str">
            <v>PAG C100x50x1.2</v>
          </cell>
          <cell r="C647">
            <v>100</v>
          </cell>
          <cell r="D647">
            <v>50</v>
          </cell>
          <cell r="E647">
            <v>1.2</v>
          </cell>
          <cell r="G647">
            <v>250.31</v>
          </cell>
          <cell r="H647">
            <v>2</v>
          </cell>
          <cell r="I647">
            <v>40.2194</v>
          </cell>
          <cell r="J647">
            <v>8.8070000000000004</v>
          </cell>
        </row>
        <row r="648">
          <cell r="A648">
            <v>636</v>
          </cell>
          <cell r="B648" t="str">
            <v>PAG C100x50x1.9</v>
          </cell>
          <cell r="C648">
            <v>100</v>
          </cell>
          <cell r="D648">
            <v>50</v>
          </cell>
          <cell r="E648">
            <v>1.5</v>
          </cell>
          <cell r="G648">
            <v>312.91000000000003</v>
          </cell>
          <cell r="H648">
            <v>2.5</v>
          </cell>
          <cell r="I648">
            <v>49.911499999999997</v>
          </cell>
          <cell r="J648">
            <v>10.843999999999999</v>
          </cell>
        </row>
        <row r="649">
          <cell r="A649">
            <v>637</v>
          </cell>
          <cell r="B649" t="str">
            <v>PAG C100x50x1.9</v>
          </cell>
          <cell r="C649">
            <v>100</v>
          </cell>
          <cell r="D649">
            <v>50</v>
          </cell>
          <cell r="E649">
            <v>1.9</v>
          </cell>
          <cell r="G649">
            <v>397.06</v>
          </cell>
          <cell r="H649">
            <v>3.19</v>
          </cell>
          <cell r="I649">
            <v>62.699199999999998</v>
          </cell>
          <cell r="J649">
            <v>13.476000000000001</v>
          </cell>
        </row>
        <row r="650">
          <cell r="A650">
            <v>638</v>
          </cell>
          <cell r="B650" t="str">
            <v>PAG C120x60x1.2</v>
          </cell>
          <cell r="C650">
            <v>120</v>
          </cell>
          <cell r="D650">
            <v>60</v>
          </cell>
          <cell r="E650">
            <v>1.2</v>
          </cell>
          <cell r="G650">
            <v>296.70999999999998</v>
          </cell>
          <cell r="H650">
            <v>2.1</v>
          </cell>
          <cell r="I650">
            <v>69.563400000000001</v>
          </cell>
          <cell r="J650">
            <v>14.5709</v>
          </cell>
        </row>
        <row r="651">
          <cell r="A651">
            <v>639</v>
          </cell>
          <cell r="B651" t="str">
            <v>PAG C120x60x1.5</v>
          </cell>
          <cell r="C651">
            <v>120</v>
          </cell>
          <cell r="D651">
            <v>60</v>
          </cell>
          <cell r="E651">
            <v>1.5</v>
          </cell>
          <cell r="G651">
            <v>371.31</v>
          </cell>
          <cell r="H651">
            <v>3.03</v>
          </cell>
          <cell r="I651">
            <v>86.522400000000005</v>
          </cell>
          <cell r="J651">
            <v>17.997</v>
          </cell>
        </row>
        <row r="652">
          <cell r="A652">
            <v>640</v>
          </cell>
          <cell r="B652" t="str">
            <v>PAG C120x60x1.9</v>
          </cell>
          <cell r="C652">
            <v>120</v>
          </cell>
          <cell r="D652">
            <v>60</v>
          </cell>
          <cell r="E652">
            <v>1.9</v>
          </cell>
          <cell r="G652">
            <v>471.86</v>
          </cell>
          <cell r="H652">
            <v>3.86</v>
          </cell>
          <cell r="I652">
            <v>109.0301</v>
          </cell>
          <cell r="J652">
            <v>22.461400000000001</v>
          </cell>
        </row>
        <row r="653">
          <cell r="A653">
            <v>641</v>
          </cell>
          <cell r="B653" t="str">
            <v>PAG C150x50x1.2</v>
          </cell>
          <cell r="C653">
            <v>150</v>
          </cell>
          <cell r="D653">
            <v>50</v>
          </cell>
          <cell r="E653">
            <v>1.2</v>
          </cell>
          <cell r="G653">
            <v>312.95</v>
          </cell>
          <cell r="H653">
            <v>2.4900000000000002</v>
          </cell>
          <cell r="I653">
            <v>105.1174</v>
          </cell>
          <cell r="J653">
            <v>10.6637</v>
          </cell>
        </row>
        <row r="654">
          <cell r="A654">
            <v>642</v>
          </cell>
          <cell r="B654" t="str">
            <v>PAG C150x50x1.5</v>
          </cell>
          <cell r="C654">
            <v>150</v>
          </cell>
          <cell r="D654">
            <v>50</v>
          </cell>
          <cell r="E654">
            <v>1.5</v>
          </cell>
          <cell r="G654">
            <v>391.75</v>
          </cell>
          <cell r="H654">
            <v>3.12</v>
          </cell>
          <cell r="I654">
            <v>130.83779999999999</v>
          </cell>
          <cell r="J654">
            <v>13.142799999999999</v>
          </cell>
        </row>
        <row r="655">
          <cell r="A655">
            <v>643</v>
          </cell>
          <cell r="B655" t="str">
            <v>PAG C150x50x1.9</v>
          </cell>
          <cell r="C655">
            <v>150</v>
          </cell>
          <cell r="D655">
            <v>50</v>
          </cell>
          <cell r="E655">
            <v>1.9</v>
          </cell>
          <cell r="G655">
            <v>498.04</v>
          </cell>
          <cell r="H655">
            <v>3.98</v>
          </cell>
          <cell r="I655">
            <v>165.03399999999999</v>
          </cell>
          <cell r="J655">
            <v>16.354600000000001</v>
          </cell>
        </row>
        <row r="656">
          <cell r="A656">
            <v>644</v>
          </cell>
          <cell r="B656" t="str">
            <v>PAG C160x60x1.2</v>
          </cell>
          <cell r="C656">
            <v>160</v>
          </cell>
          <cell r="D656">
            <v>60</v>
          </cell>
          <cell r="E656">
            <v>1.2</v>
          </cell>
          <cell r="G656">
            <v>354.7</v>
          </cell>
          <cell r="H656">
            <v>2.82</v>
          </cell>
          <cell r="I656">
            <v>139.71850000000001</v>
          </cell>
          <cell r="J656">
            <v>18.042999999999999</v>
          </cell>
        </row>
        <row r="657">
          <cell r="A657">
            <v>645</v>
          </cell>
          <cell r="B657" t="str">
            <v>PAG C160x60x1.5</v>
          </cell>
          <cell r="C657">
            <v>160</v>
          </cell>
          <cell r="D657">
            <v>60</v>
          </cell>
          <cell r="E657">
            <v>1.5</v>
          </cell>
          <cell r="G657">
            <v>444.31</v>
          </cell>
          <cell r="H657">
            <v>3.54</v>
          </cell>
          <cell r="I657">
            <v>174.1352</v>
          </cell>
          <cell r="J657">
            <v>22.317599999999999</v>
          </cell>
        </row>
        <row r="658">
          <cell r="A658">
            <v>646</v>
          </cell>
          <cell r="B658" t="str">
            <v>PAG C160x60x1.9</v>
          </cell>
          <cell r="C658">
            <v>160</v>
          </cell>
          <cell r="D658">
            <v>60</v>
          </cell>
          <cell r="E658">
            <v>1.9</v>
          </cell>
          <cell r="G658">
            <v>565.36</v>
          </cell>
          <cell r="H658">
            <v>4.5199999999999996</v>
          </cell>
          <cell r="I658">
            <v>220.05070000000001</v>
          </cell>
          <cell r="J658">
            <v>27.909500000000001</v>
          </cell>
        </row>
        <row r="659">
          <cell r="A659">
            <v>647</v>
          </cell>
          <cell r="B659" t="str">
            <v>PAG C220x80x1.2</v>
          </cell>
          <cell r="C659">
            <v>220</v>
          </cell>
          <cell r="D659">
            <v>80</v>
          </cell>
          <cell r="E659">
            <v>1.2</v>
          </cell>
          <cell r="G659">
            <v>470.7</v>
          </cell>
          <cell r="H659">
            <v>3.77</v>
          </cell>
          <cell r="I659">
            <v>351.7244</v>
          </cell>
          <cell r="J659">
            <v>39.7316</v>
          </cell>
        </row>
        <row r="660">
          <cell r="A660">
            <v>648</v>
          </cell>
          <cell r="B660" t="str">
            <v>PAG C220x80x1.5</v>
          </cell>
          <cell r="C660">
            <v>220</v>
          </cell>
          <cell r="D660">
            <v>80</v>
          </cell>
          <cell r="E660">
            <v>1.5</v>
          </cell>
          <cell r="G660">
            <v>590.30999999999995</v>
          </cell>
          <cell r="H660">
            <v>4.7300000000000004</v>
          </cell>
          <cell r="I660">
            <v>439.43099999999998</v>
          </cell>
          <cell r="J660">
            <v>49.323999999999998</v>
          </cell>
        </row>
        <row r="661">
          <cell r="A661">
            <v>649</v>
          </cell>
          <cell r="B661" t="str">
            <v>PAG C220x80x1.9</v>
          </cell>
          <cell r="C661">
            <v>220</v>
          </cell>
          <cell r="D661">
            <v>80</v>
          </cell>
          <cell r="E661">
            <v>1.9</v>
          </cell>
          <cell r="G661">
            <v>752.36</v>
          </cell>
          <cell r="H661">
            <v>6.03</v>
          </cell>
          <cell r="I661">
            <v>557.16110000000003</v>
          </cell>
          <cell r="J661">
            <v>61.933399999999999</v>
          </cell>
        </row>
        <row r="662">
          <cell r="A662">
            <v>650</v>
          </cell>
          <cell r="B662" t="str">
            <v>PAG C305x80x1.5</v>
          </cell>
          <cell r="C662">
            <v>305</v>
          </cell>
          <cell r="D662">
            <v>80</v>
          </cell>
          <cell r="E662">
            <v>1.5</v>
          </cell>
          <cell r="G662">
            <v>729.01</v>
          </cell>
          <cell r="H662">
            <v>5.8</v>
          </cell>
          <cell r="I662">
            <v>973.59360000000004</v>
          </cell>
          <cell r="J662">
            <v>59.4375</v>
          </cell>
        </row>
        <row r="663">
          <cell r="A663">
            <v>651</v>
          </cell>
          <cell r="B663" t="str">
            <v>PAG C305x80x1.9</v>
          </cell>
          <cell r="C663">
            <v>305</v>
          </cell>
          <cell r="D663">
            <v>80</v>
          </cell>
          <cell r="E663">
            <v>1.9</v>
          </cell>
          <cell r="G663">
            <v>930.01</v>
          </cell>
          <cell r="H663">
            <v>7.4</v>
          </cell>
          <cell r="I663">
            <v>1236.7179000000001</v>
          </cell>
          <cell r="J663">
            <v>74.778499999999994</v>
          </cell>
        </row>
        <row r="664">
          <cell r="A664">
            <v>652</v>
          </cell>
          <cell r="B664" t="str">
            <v>PAG C355x80x1.9</v>
          </cell>
          <cell r="C664">
            <v>355</v>
          </cell>
          <cell r="D664">
            <v>80</v>
          </cell>
          <cell r="E664">
            <v>1.9</v>
          </cell>
          <cell r="G664">
            <v>1135.7</v>
          </cell>
          <cell r="H664">
            <v>8.99</v>
          </cell>
          <cell r="I664">
            <v>2131.0785999999998</v>
          </cell>
          <cell r="J664">
            <v>169.28720000000001</v>
          </cell>
        </row>
        <row r="665">
          <cell r="A665">
            <v>653</v>
          </cell>
          <cell r="B665" t="str">
            <v>PHR Z160x60x1.2</v>
          </cell>
          <cell r="C665">
            <v>160</v>
          </cell>
          <cell r="D665">
            <v>60</v>
          </cell>
          <cell r="E665">
            <v>1.2</v>
          </cell>
          <cell r="G665">
            <v>372.24</v>
          </cell>
          <cell r="H665">
            <v>2.86</v>
          </cell>
          <cell r="I665">
            <v>148.54920000000001</v>
          </cell>
          <cell r="J665">
            <v>35.295900000000003</v>
          </cell>
        </row>
        <row r="666">
          <cell r="A666">
            <v>654</v>
          </cell>
          <cell r="B666" t="str">
            <v>PHR Z160x60x1.5</v>
          </cell>
          <cell r="C666">
            <v>160</v>
          </cell>
          <cell r="D666">
            <v>60</v>
          </cell>
          <cell r="E666">
            <v>1.5</v>
          </cell>
          <cell r="G666">
            <v>463.64</v>
          </cell>
          <cell r="H666">
            <v>3.58</v>
          </cell>
          <cell r="I666">
            <v>184.17859999999999</v>
          </cell>
          <cell r="J666">
            <v>43.563000000000002</v>
          </cell>
        </row>
        <row r="667">
          <cell r="A667">
            <v>655</v>
          </cell>
          <cell r="B667" t="str">
            <v>PHR Z160x60x2.0</v>
          </cell>
          <cell r="C667">
            <v>160</v>
          </cell>
          <cell r="D667">
            <v>60</v>
          </cell>
          <cell r="E667">
            <v>2</v>
          </cell>
          <cell r="G667">
            <v>614.5</v>
          </cell>
          <cell r="H667">
            <v>4.7699999999999996</v>
          </cell>
          <cell r="I667">
            <v>242.24629999999999</v>
          </cell>
          <cell r="J667">
            <v>56.862400000000001</v>
          </cell>
        </row>
        <row r="668">
          <cell r="A668">
            <v>656</v>
          </cell>
          <cell r="B668" t="str">
            <v>PHR Z160x60x2.5</v>
          </cell>
          <cell r="C668">
            <v>160</v>
          </cell>
          <cell r="D668">
            <v>60</v>
          </cell>
          <cell r="E668">
            <v>2.5</v>
          </cell>
          <cell r="G668">
            <v>763.51</v>
          </cell>
          <cell r="H668">
            <v>5.97</v>
          </cell>
          <cell r="I668">
            <v>298.69150000000002</v>
          </cell>
          <cell r="J668">
            <v>69.575699999999998</v>
          </cell>
        </row>
        <row r="669">
          <cell r="A669">
            <v>657</v>
          </cell>
          <cell r="B669" t="str">
            <v>PHR Z160x60x3.0</v>
          </cell>
          <cell r="C669">
            <v>160</v>
          </cell>
          <cell r="D669">
            <v>60</v>
          </cell>
          <cell r="E669">
            <v>3</v>
          </cell>
          <cell r="G669">
            <v>910.68</v>
          </cell>
          <cell r="H669">
            <v>7.16</v>
          </cell>
          <cell r="I669">
            <v>353.53789999999998</v>
          </cell>
          <cell r="J669">
            <v>81.716999999999999</v>
          </cell>
        </row>
        <row r="670">
          <cell r="A670">
            <v>658</v>
          </cell>
          <cell r="B670" t="str">
            <v>PHR Z220x80x1.2</v>
          </cell>
          <cell r="C670">
            <v>220</v>
          </cell>
          <cell r="D670">
            <v>80</v>
          </cell>
          <cell r="E670">
            <v>1.2</v>
          </cell>
          <cell r="G670">
            <v>492.24</v>
          </cell>
          <cell r="H670">
            <v>3.82</v>
          </cell>
          <cell r="I670">
            <v>371.15140000000002</v>
          </cell>
          <cell r="J670">
            <v>71.895799999999994</v>
          </cell>
        </row>
        <row r="671">
          <cell r="A671">
            <v>659</v>
          </cell>
          <cell r="B671" t="str">
            <v>PHR Z220x80x1.5</v>
          </cell>
          <cell r="C671">
            <v>220</v>
          </cell>
          <cell r="D671">
            <v>80</v>
          </cell>
          <cell r="E671">
            <v>1.5</v>
          </cell>
          <cell r="G671">
            <v>613.64</v>
          </cell>
          <cell r="H671">
            <v>4.78</v>
          </cell>
          <cell r="I671">
            <v>461.11660000000001</v>
          </cell>
          <cell r="J671">
            <v>88.968500000000006</v>
          </cell>
        </row>
        <row r="672">
          <cell r="A672">
            <v>660</v>
          </cell>
          <cell r="B672" t="str">
            <v>PHR Z220x80x2.0</v>
          </cell>
          <cell r="C672">
            <v>220</v>
          </cell>
          <cell r="D672">
            <v>80</v>
          </cell>
          <cell r="E672">
            <v>2</v>
          </cell>
          <cell r="G672">
            <v>814.5</v>
          </cell>
          <cell r="H672">
            <v>6.37</v>
          </cell>
          <cell r="I672">
            <v>608.58460000000002</v>
          </cell>
          <cell r="J672">
            <v>116.64279999999999</v>
          </cell>
        </row>
        <row r="673">
          <cell r="A673">
            <v>661</v>
          </cell>
          <cell r="B673" t="str">
            <v>PHR Z220x80x2.5</v>
          </cell>
          <cell r="C673">
            <v>220</v>
          </cell>
          <cell r="D673">
            <v>80</v>
          </cell>
          <cell r="E673">
            <v>2.5</v>
          </cell>
          <cell r="G673">
            <v>1013.5</v>
          </cell>
          <cell r="H673">
            <v>7.97</v>
          </cell>
          <cell r="I673">
            <v>752.98879999999997</v>
          </cell>
          <cell r="J673">
            <v>143.35720000000001</v>
          </cell>
        </row>
        <row r="674">
          <cell r="A674">
            <v>662</v>
          </cell>
          <cell r="B674" t="str">
            <v>PHR Z220x80x3.0</v>
          </cell>
          <cell r="C674">
            <v>220</v>
          </cell>
          <cell r="D674">
            <v>80</v>
          </cell>
          <cell r="E674">
            <v>3</v>
          </cell>
          <cell r="G674">
            <v>1210.7</v>
          </cell>
          <cell r="H674">
            <v>9.56</v>
          </cell>
          <cell r="I674">
            <v>894.36239999999998</v>
          </cell>
          <cell r="J674">
            <v>169.1311</v>
          </cell>
        </row>
        <row r="675">
          <cell r="A675">
            <v>663</v>
          </cell>
          <cell r="B675" t="str">
            <v>PHR Z305x80x1.5</v>
          </cell>
          <cell r="C675">
            <v>305</v>
          </cell>
          <cell r="D675">
            <v>80</v>
          </cell>
          <cell r="E675">
            <v>1.5</v>
          </cell>
          <cell r="G675">
            <v>756.14</v>
          </cell>
          <cell r="H675">
            <v>5.86</v>
          </cell>
          <cell r="I675">
            <v>1019.3818</v>
          </cell>
          <cell r="J675">
            <v>101.08159999999999</v>
          </cell>
        </row>
        <row r="676">
          <cell r="A676">
            <v>664</v>
          </cell>
          <cell r="B676" t="str">
            <v>PHR Z305x80x2.0</v>
          </cell>
          <cell r="C676">
            <v>305</v>
          </cell>
          <cell r="D676">
            <v>80</v>
          </cell>
          <cell r="E676">
            <v>2</v>
          </cell>
          <cell r="G676">
            <v>1004.5</v>
          </cell>
          <cell r="H676">
            <v>7.82</v>
          </cell>
          <cell r="I676">
            <v>1348.0558000000001</v>
          </cell>
          <cell r="J676">
            <v>132.62889999999999</v>
          </cell>
        </row>
        <row r="677">
          <cell r="A677">
            <v>665</v>
          </cell>
          <cell r="B677" t="str">
            <v>PHR Z305x80x2.5</v>
          </cell>
          <cell r="C677">
            <v>305</v>
          </cell>
          <cell r="D677">
            <v>80</v>
          </cell>
          <cell r="E677">
            <v>2.5</v>
          </cell>
          <cell r="G677">
            <v>1251</v>
          </cell>
          <cell r="H677">
            <v>9.77</v>
          </cell>
          <cell r="I677">
            <v>1647.2433000000001</v>
          </cell>
          <cell r="J677">
            <v>163.13669999999999</v>
          </cell>
        </row>
        <row r="678">
          <cell r="A678">
            <v>666</v>
          </cell>
          <cell r="B678" t="str">
            <v>PHR Z305x80x3.0</v>
          </cell>
          <cell r="C678">
            <v>305</v>
          </cell>
          <cell r="D678">
            <v>80</v>
          </cell>
          <cell r="E678">
            <v>3</v>
          </cell>
          <cell r="G678">
            <v>1495.7</v>
          </cell>
          <cell r="H678">
            <v>11.73</v>
          </cell>
          <cell r="I678">
            <v>1988.9893999999999</v>
          </cell>
          <cell r="J678">
            <v>192.62430000000001</v>
          </cell>
        </row>
        <row r="679">
          <cell r="A679">
            <v>667</v>
          </cell>
          <cell r="B679" t="str">
            <v>PAG Z160x60x1.2</v>
          </cell>
          <cell r="C679">
            <v>160</v>
          </cell>
          <cell r="D679">
            <v>60</v>
          </cell>
          <cell r="E679">
            <v>1.2</v>
          </cell>
          <cell r="G679">
            <v>360.01</v>
          </cell>
          <cell r="H679">
            <v>2.82</v>
          </cell>
          <cell r="I679">
            <v>143.75360000000001</v>
          </cell>
          <cell r="J679">
            <v>4.1769999999999996</v>
          </cell>
        </row>
        <row r="680">
          <cell r="A680">
            <v>668</v>
          </cell>
          <cell r="B680" t="str">
            <v>PAG Z160x60x1.5</v>
          </cell>
          <cell r="C680">
            <v>160</v>
          </cell>
          <cell r="D680">
            <v>60</v>
          </cell>
          <cell r="E680">
            <v>1.5</v>
          </cell>
          <cell r="G680">
            <v>451.5</v>
          </cell>
          <cell r="H680">
            <v>3.54</v>
          </cell>
          <cell r="I680">
            <v>179.4623</v>
          </cell>
          <cell r="J680">
            <v>42.473300000000002</v>
          </cell>
        </row>
        <row r="681">
          <cell r="A681">
            <v>669</v>
          </cell>
          <cell r="B681" t="str">
            <v>PAG Z160x60x1.9</v>
          </cell>
          <cell r="C681">
            <v>160</v>
          </cell>
          <cell r="D681">
            <v>60</v>
          </cell>
          <cell r="E681">
            <v>1.9</v>
          </cell>
          <cell r="G681">
            <v>575.46</v>
          </cell>
          <cell r="H681">
            <v>4.5199999999999996</v>
          </cell>
          <cell r="I681">
            <v>227.3057</v>
          </cell>
          <cell r="J681">
            <v>53.461500000000001</v>
          </cell>
        </row>
        <row r="682">
          <cell r="A682">
            <v>670</v>
          </cell>
          <cell r="B682" t="str">
            <v>PAG Z220x80x1.2</v>
          </cell>
          <cell r="C682">
            <v>220</v>
          </cell>
          <cell r="D682">
            <v>80</v>
          </cell>
          <cell r="E682">
            <v>1.2</v>
          </cell>
          <cell r="G682">
            <v>476.01</v>
          </cell>
          <cell r="H682">
            <v>3.77</v>
          </cell>
          <cell r="I682">
            <v>359.07150000000001</v>
          </cell>
          <cell r="J682">
            <v>69.592699999999994</v>
          </cell>
        </row>
        <row r="683">
          <cell r="A683">
            <v>671</v>
          </cell>
          <cell r="B683" t="str">
            <v>PAG Z220x80x1.5</v>
          </cell>
          <cell r="C683">
            <v>220</v>
          </cell>
          <cell r="D683">
            <v>80</v>
          </cell>
          <cell r="E683">
            <v>1.5</v>
          </cell>
          <cell r="G683">
            <v>597.5</v>
          </cell>
          <cell r="H683">
            <v>4.7300000000000004</v>
          </cell>
          <cell r="I683">
            <v>449.18579999999997</v>
          </cell>
          <cell r="J683">
            <v>86.712699999999998</v>
          </cell>
        </row>
        <row r="684">
          <cell r="A684">
            <v>672</v>
          </cell>
          <cell r="B684" t="str">
            <v>PAG Z220x80x1.9</v>
          </cell>
          <cell r="C684">
            <v>220</v>
          </cell>
          <cell r="D684">
            <v>80</v>
          </cell>
          <cell r="E684">
            <v>1.9</v>
          </cell>
          <cell r="G684">
            <v>762.46</v>
          </cell>
          <cell r="H684">
            <v>6.03</v>
          </cell>
          <cell r="I684">
            <v>570.53899999999999</v>
          </cell>
          <cell r="J684">
            <v>109.54049999999999</v>
          </cell>
        </row>
        <row r="685">
          <cell r="A685">
            <v>673</v>
          </cell>
          <cell r="B685" t="str">
            <v>PAG Z305x80x1.5</v>
          </cell>
          <cell r="C685">
            <v>305</v>
          </cell>
          <cell r="D685">
            <v>80</v>
          </cell>
          <cell r="E685">
            <v>1.5</v>
          </cell>
          <cell r="G685">
            <v>736.2</v>
          </cell>
          <cell r="H685">
            <v>5.8</v>
          </cell>
          <cell r="I685">
            <v>992.85</v>
          </cell>
          <cell r="J685">
            <v>98.5124</v>
          </cell>
        </row>
        <row r="686">
          <cell r="A686">
            <v>674</v>
          </cell>
          <cell r="B686" t="str">
            <v>PAG Z305x80x1.9</v>
          </cell>
          <cell r="C686">
            <v>305</v>
          </cell>
          <cell r="D686">
            <v>80</v>
          </cell>
          <cell r="E686">
            <v>1.9</v>
          </cell>
          <cell r="G686">
            <v>940.11</v>
          </cell>
          <cell r="H686">
            <v>7.4</v>
          </cell>
          <cell r="I686">
            <v>1263.1301000000001</v>
          </cell>
          <cell r="J686">
            <v>124.5275</v>
          </cell>
        </row>
        <row r="687">
          <cell r="A687">
            <v>675</v>
          </cell>
          <cell r="B687" t="str">
            <v>2PHR C100x50x1.2</v>
          </cell>
          <cell r="C687">
            <v>100</v>
          </cell>
          <cell r="D687">
            <v>100</v>
          </cell>
          <cell r="E687">
            <v>1.2</v>
          </cell>
          <cell r="G687">
            <v>517.41</v>
          </cell>
          <cell r="H687">
            <v>4.05</v>
          </cell>
          <cell r="I687">
            <v>83.056399999999996</v>
          </cell>
          <cell r="J687">
            <v>74.249700000000004</v>
          </cell>
        </row>
        <row r="688">
          <cell r="A688">
            <v>676</v>
          </cell>
          <cell r="B688" t="str">
            <v>2PHR C100x50x1.5</v>
          </cell>
          <cell r="C688">
            <v>100</v>
          </cell>
          <cell r="D688">
            <v>100</v>
          </cell>
          <cell r="E688">
            <v>1.5</v>
          </cell>
          <cell r="G688">
            <v>642.38</v>
          </cell>
          <cell r="H688">
            <v>5.0599999999999996</v>
          </cell>
          <cell r="I688">
            <v>102.3644</v>
          </cell>
          <cell r="J688">
            <v>91.865600000000001</v>
          </cell>
        </row>
        <row r="689">
          <cell r="A689">
            <v>677</v>
          </cell>
          <cell r="B689" t="str">
            <v>2PHR C100x50x2.0</v>
          </cell>
          <cell r="C689">
            <v>100</v>
          </cell>
          <cell r="D689">
            <v>100</v>
          </cell>
          <cell r="E689">
            <v>2</v>
          </cell>
          <cell r="G689">
            <v>846.8</v>
          </cell>
          <cell r="H689">
            <v>6.75</v>
          </cell>
          <cell r="I689">
            <v>133.2895</v>
          </cell>
          <cell r="J689">
            <v>120.4072</v>
          </cell>
        </row>
        <row r="690">
          <cell r="A690">
            <v>678</v>
          </cell>
          <cell r="B690" t="str">
            <v>2PHR C100x50x2.5</v>
          </cell>
          <cell r="C690">
            <v>100</v>
          </cell>
          <cell r="D690">
            <v>100</v>
          </cell>
          <cell r="E690">
            <v>2.5</v>
          </cell>
          <cell r="G690">
            <v>1046.3</v>
          </cell>
          <cell r="H690">
            <v>8.44</v>
          </cell>
          <cell r="I690">
            <v>162.67699999999999</v>
          </cell>
          <cell r="J690">
            <v>147.9443</v>
          </cell>
        </row>
        <row r="691">
          <cell r="A691">
            <v>679</v>
          </cell>
          <cell r="B691" t="str">
            <v>2PHR C100x50x3.0</v>
          </cell>
          <cell r="C691">
            <v>100</v>
          </cell>
          <cell r="D691">
            <v>100</v>
          </cell>
          <cell r="E691">
            <v>3</v>
          </cell>
          <cell r="G691">
            <v>1241</v>
          </cell>
          <cell r="H691">
            <v>10.130000000000001</v>
          </cell>
          <cell r="I691">
            <v>190.56270000000001</v>
          </cell>
          <cell r="J691">
            <v>174.49789999999999</v>
          </cell>
        </row>
        <row r="692">
          <cell r="A692">
            <v>680</v>
          </cell>
          <cell r="B692" t="str">
            <v>2PHR C120x60x1.2</v>
          </cell>
          <cell r="C692">
            <v>120</v>
          </cell>
          <cell r="D692">
            <v>60</v>
          </cell>
          <cell r="E692">
            <v>1.2</v>
          </cell>
          <cell r="G692">
            <v>613.41</v>
          </cell>
          <cell r="H692">
            <v>4.9000000000000004</v>
          </cell>
          <cell r="I692">
            <v>143.69749999999999</v>
          </cell>
          <cell r="J692">
            <v>129.9546</v>
          </cell>
        </row>
        <row r="693">
          <cell r="A693">
            <v>681</v>
          </cell>
          <cell r="B693" t="str">
            <v>2PHR C120x60x1.5</v>
          </cell>
          <cell r="C693">
            <v>120</v>
          </cell>
          <cell r="D693">
            <v>60</v>
          </cell>
          <cell r="E693">
            <v>1.5</v>
          </cell>
          <cell r="G693">
            <v>762.38</v>
          </cell>
          <cell r="H693">
            <v>6.12</v>
          </cell>
          <cell r="I693">
            <v>177.5043</v>
          </cell>
          <cell r="J693">
            <v>161.06780000000001</v>
          </cell>
        </row>
        <row r="694">
          <cell r="A694">
            <v>682</v>
          </cell>
          <cell r="B694" t="str">
            <v>2PHR C120x60x2.0</v>
          </cell>
          <cell r="C694">
            <v>120</v>
          </cell>
          <cell r="D694">
            <v>60</v>
          </cell>
          <cell r="E694">
            <v>2</v>
          </cell>
          <cell r="G694">
            <v>1006.8</v>
          </cell>
          <cell r="H694">
            <v>8.16</v>
          </cell>
          <cell r="I694">
            <v>232.01400000000001</v>
          </cell>
          <cell r="J694">
            <v>211.72810000000001</v>
          </cell>
        </row>
        <row r="695">
          <cell r="A695">
            <v>683</v>
          </cell>
          <cell r="B695" t="str">
            <v>2PHR C120x60x2.5</v>
          </cell>
          <cell r="C695">
            <v>120</v>
          </cell>
          <cell r="D695">
            <v>60</v>
          </cell>
          <cell r="E695">
            <v>2.5</v>
          </cell>
          <cell r="G695">
            <v>1246.3</v>
          </cell>
          <cell r="H695">
            <v>10.210000000000001</v>
          </cell>
          <cell r="I695">
            <v>284.26769999999999</v>
          </cell>
          <cell r="J695">
            <v>260.91680000000002</v>
          </cell>
        </row>
        <row r="696">
          <cell r="A696">
            <v>684</v>
          </cell>
          <cell r="B696" t="str">
            <v>2PHR C120x60x3.0</v>
          </cell>
          <cell r="C696">
            <v>120</v>
          </cell>
          <cell r="D696">
            <v>60</v>
          </cell>
          <cell r="E696">
            <v>3</v>
          </cell>
          <cell r="G696">
            <v>1481</v>
          </cell>
          <cell r="H696">
            <v>12.25</v>
          </cell>
          <cell r="I696">
            <v>334.30880000000002</v>
          </cell>
          <cell r="J696">
            <v>308.65899999999999</v>
          </cell>
        </row>
        <row r="697">
          <cell r="A697">
            <v>685</v>
          </cell>
          <cell r="B697" t="str">
            <v>2PHR C150x50x1.2</v>
          </cell>
          <cell r="C697">
            <v>150</v>
          </cell>
          <cell r="D697">
            <v>50</v>
          </cell>
          <cell r="E697">
            <v>1.2</v>
          </cell>
          <cell r="G697">
            <v>647.01</v>
          </cell>
          <cell r="H697">
            <v>5.05</v>
          </cell>
          <cell r="I697">
            <v>217.16210000000001</v>
          </cell>
          <cell r="J697">
            <v>103.536</v>
          </cell>
        </row>
        <row r="698">
          <cell r="A698">
            <v>686</v>
          </cell>
          <cell r="B698" t="str">
            <v>2PHR C150x50x1.5</v>
          </cell>
          <cell r="C698">
            <v>150</v>
          </cell>
          <cell r="D698">
            <v>50</v>
          </cell>
          <cell r="E698">
            <v>1.5</v>
          </cell>
          <cell r="G698">
            <v>804.38</v>
          </cell>
          <cell r="H698">
            <v>6.31</v>
          </cell>
          <cell r="I698">
            <v>268.44479999999999</v>
          </cell>
          <cell r="J698">
            <v>128.25280000000001</v>
          </cell>
        </row>
        <row r="699">
          <cell r="A699">
            <v>687</v>
          </cell>
          <cell r="B699" t="str">
            <v>2PHR C150x50x2.0</v>
          </cell>
          <cell r="C699">
            <v>150</v>
          </cell>
          <cell r="D699">
            <v>50</v>
          </cell>
          <cell r="E699">
            <v>2</v>
          </cell>
          <cell r="G699">
            <v>1062.8</v>
          </cell>
          <cell r="H699">
            <v>8.42</v>
          </cell>
          <cell r="I699">
            <v>351.29899999999998</v>
          </cell>
          <cell r="J699">
            <v>168.43600000000001</v>
          </cell>
        </row>
        <row r="700">
          <cell r="A700">
            <v>688</v>
          </cell>
          <cell r="B700" t="str">
            <v>2PHR C150x50x2.5</v>
          </cell>
          <cell r="C700">
            <v>150</v>
          </cell>
          <cell r="D700">
            <v>50</v>
          </cell>
          <cell r="E700">
            <v>2.5</v>
          </cell>
          <cell r="G700">
            <v>1316.3</v>
          </cell>
          <cell r="H700">
            <v>10.52</v>
          </cell>
          <cell r="I700">
            <v>430.92739999999998</v>
          </cell>
          <cell r="J700">
            <v>207.37559999999999</v>
          </cell>
        </row>
        <row r="701">
          <cell r="A701">
            <v>689</v>
          </cell>
          <cell r="B701" t="str">
            <v>2PHR C150x50x3.0</v>
          </cell>
          <cell r="C701">
            <v>150</v>
          </cell>
          <cell r="D701">
            <v>50</v>
          </cell>
          <cell r="E701">
            <v>3</v>
          </cell>
          <cell r="G701">
            <v>1565</v>
          </cell>
          <cell r="H701">
            <v>12.62</v>
          </cell>
          <cell r="I701">
            <v>507.38249999999999</v>
          </cell>
          <cell r="J701">
            <v>245.0951</v>
          </cell>
        </row>
        <row r="702">
          <cell r="A702">
            <v>690</v>
          </cell>
          <cell r="B702" t="str">
            <v>2PHR C160x60x1.2</v>
          </cell>
          <cell r="C702">
            <v>160</v>
          </cell>
          <cell r="D702">
            <v>60</v>
          </cell>
          <cell r="E702">
            <v>1.2</v>
          </cell>
          <cell r="G702">
            <v>733.41</v>
          </cell>
          <cell r="H702">
            <v>5.73</v>
          </cell>
          <cell r="I702">
            <v>288.69540000000001</v>
          </cell>
          <cell r="J702">
            <v>163.82919999999999</v>
          </cell>
        </row>
        <row r="703">
          <cell r="A703">
            <v>691</v>
          </cell>
          <cell r="B703" t="str">
            <v>2PHR C160x60x1.5</v>
          </cell>
          <cell r="C703">
            <v>160</v>
          </cell>
          <cell r="D703">
            <v>60</v>
          </cell>
          <cell r="E703">
            <v>1.5</v>
          </cell>
          <cell r="G703">
            <v>912.38</v>
          </cell>
          <cell r="H703">
            <v>7.16</v>
          </cell>
          <cell r="I703">
            <v>357.34309999999999</v>
          </cell>
          <cell r="J703">
            <v>203.19900000000001</v>
          </cell>
        </row>
        <row r="704">
          <cell r="A704">
            <v>692</v>
          </cell>
          <cell r="B704" t="str">
            <v>2PHR C160x60x2.0</v>
          </cell>
          <cell r="C704">
            <v>160</v>
          </cell>
          <cell r="D704">
            <v>60</v>
          </cell>
          <cell r="E704">
            <v>2</v>
          </cell>
          <cell r="G704">
            <v>1206.8</v>
          </cell>
          <cell r="H704">
            <v>9.5500000000000007</v>
          </cell>
          <cell r="I704">
            <v>468.68279999999999</v>
          </cell>
          <cell r="J704">
            <v>267.43470000000002</v>
          </cell>
        </row>
        <row r="705">
          <cell r="A705">
            <v>693</v>
          </cell>
          <cell r="B705" t="str">
            <v>2PHR C160x60x2.5</v>
          </cell>
          <cell r="C705">
            <v>160</v>
          </cell>
          <cell r="D705">
            <v>60</v>
          </cell>
          <cell r="E705">
            <v>2.5</v>
          </cell>
          <cell r="G705">
            <v>1496.3</v>
          </cell>
          <cell r="H705">
            <v>11.93</v>
          </cell>
          <cell r="I705">
            <v>576.22990000000004</v>
          </cell>
          <cell r="J705">
            <v>329.96879999999999</v>
          </cell>
        </row>
        <row r="706">
          <cell r="A706">
            <v>694</v>
          </cell>
          <cell r="B706" t="str">
            <v>2PHR C160x60x3.0</v>
          </cell>
          <cell r="C706">
            <v>160</v>
          </cell>
          <cell r="D706">
            <v>60</v>
          </cell>
          <cell r="E706">
            <v>3</v>
          </cell>
          <cell r="G706">
            <v>1781</v>
          </cell>
          <cell r="H706">
            <v>14.32</v>
          </cell>
          <cell r="I706">
            <v>680.04160000000002</v>
          </cell>
          <cell r="J706">
            <v>390.82909999999998</v>
          </cell>
        </row>
        <row r="707">
          <cell r="A707">
            <v>695</v>
          </cell>
          <cell r="B707" t="str">
            <v>2PHR C220x80x1.2</v>
          </cell>
          <cell r="C707">
            <v>220</v>
          </cell>
          <cell r="D707">
            <v>80</v>
          </cell>
          <cell r="E707">
            <v>1.2</v>
          </cell>
          <cell r="G707">
            <v>973.41</v>
          </cell>
          <cell r="H707">
            <v>7.65</v>
          </cell>
          <cell r="I707">
            <v>726.99059999999997</v>
          </cell>
          <cell r="J707">
            <v>403.72660000000002</v>
          </cell>
        </row>
        <row r="708">
          <cell r="A708">
            <v>696</v>
          </cell>
          <cell r="B708" t="str">
            <v>2PHR C220x80x1.5</v>
          </cell>
          <cell r="C708">
            <v>220</v>
          </cell>
          <cell r="D708">
            <v>80</v>
          </cell>
          <cell r="E708">
            <v>1.5</v>
          </cell>
          <cell r="G708">
            <v>1212.4000000000001</v>
          </cell>
          <cell r="H708">
            <v>9.56</v>
          </cell>
          <cell r="I708">
            <v>902.05039999999997</v>
          </cell>
          <cell r="J708">
            <v>501.75940000000003</v>
          </cell>
        </row>
        <row r="709">
          <cell r="A709">
            <v>697</v>
          </cell>
          <cell r="B709" t="str">
            <v>2PHR C220x80x2.0</v>
          </cell>
          <cell r="C709">
            <v>220</v>
          </cell>
          <cell r="D709">
            <v>80</v>
          </cell>
          <cell r="E709">
            <v>2</v>
          </cell>
          <cell r="G709">
            <v>1606.8</v>
          </cell>
          <cell r="H709">
            <v>12.75</v>
          </cell>
          <cell r="I709">
            <v>1187.9564</v>
          </cell>
          <cell r="J709">
            <v>662.61099999999999</v>
          </cell>
        </row>
        <row r="710">
          <cell r="A710">
            <v>698</v>
          </cell>
          <cell r="B710" t="str">
            <v>2PHR C220x80x2.5</v>
          </cell>
          <cell r="C710">
            <v>220</v>
          </cell>
          <cell r="D710">
            <v>80</v>
          </cell>
          <cell r="E710">
            <v>2.5</v>
          </cell>
          <cell r="G710">
            <v>1996.3</v>
          </cell>
          <cell r="H710">
            <v>15.94</v>
          </cell>
          <cell r="I710">
            <v>1466.6047000000001</v>
          </cell>
          <cell r="J710">
            <v>820.32489999999996</v>
          </cell>
        </row>
        <row r="711">
          <cell r="A711">
            <v>699</v>
          </cell>
          <cell r="B711" t="str">
            <v>2PHR C220x80x3.0</v>
          </cell>
          <cell r="C711">
            <v>220</v>
          </cell>
          <cell r="D711">
            <v>80</v>
          </cell>
          <cell r="E711">
            <v>3</v>
          </cell>
          <cell r="G711">
            <v>2381</v>
          </cell>
          <cell r="H711">
            <v>19.12</v>
          </cell>
          <cell r="I711">
            <v>1738.0745999999999</v>
          </cell>
          <cell r="J711">
            <v>974.9384</v>
          </cell>
        </row>
        <row r="712">
          <cell r="A712">
            <v>700</v>
          </cell>
          <cell r="B712" t="str">
            <v>2PHR C305x80x1.5</v>
          </cell>
          <cell r="C712">
            <v>305</v>
          </cell>
          <cell r="D712">
            <v>80</v>
          </cell>
          <cell r="E712">
            <v>1.5</v>
          </cell>
          <cell r="G712">
            <v>1497.4</v>
          </cell>
          <cell r="H712">
            <v>11.73</v>
          </cell>
          <cell r="I712">
            <v>1998.9218000000001</v>
          </cell>
          <cell r="J712">
            <v>661.92079999999999</v>
          </cell>
        </row>
        <row r="713">
          <cell r="A713">
            <v>701</v>
          </cell>
          <cell r="B713" t="str">
            <v>2PHR C305x80x2.0</v>
          </cell>
          <cell r="C713">
            <v>305</v>
          </cell>
          <cell r="D713">
            <v>80</v>
          </cell>
          <cell r="E713">
            <v>2</v>
          </cell>
          <cell r="G713">
            <v>1986.8</v>
          </cell>
          <cell r="H713">
            <v>15.64</v>
          </cell>
          <cell r="I713">
            <v>2638.4306000000001</v>
          </cell>
          <cell r="J713">
            <v>874.82169999999996</v>
          </cell>
        </row>
        <row r="714">
          <cell r="A714">
            <v>702</v>
          </cell>
          <cell r="B714" t="str">
            <v>2PHR C305x80x2.5</v>
          </cell>
          <cell r="C714">
            <v>305</v>
          </cell>
          <cell r="D714">
            <v>80</v>
          </cell>
          <cell r="E714">
            <v>2.5</v>
          </cell>
          <cell r="G714">
            <v>2471.3000000000002</v>
          </cell>
          <cell r="H714">
            <v>19.55</v>
          </cell>
          <cell r="I714">
            <v>3264.7188000000001</v>
          </cell>
          <cell r="J714">
            <v>1083.9241999999999</v>
          </cell>
        </row>
        <row r="715">
          <cell r="A715">
            <v>703</v>
          </cell>
          <cell r="B715" t="str">
            <v>2PHR C305x80x3.0</v>
          </cell>
          <cell r="C715">
            <v>305</v>
          </cell>
          <cell r="D715">
            <v>80</v>
          </cell>
          <cell r="E715">
            <v>3</v>
          </cell>
          <cell r="G715">
            <v>2951</v>
          </cell>
          <cell r="H715">
            <v>26.46</v>
          </cell>
          <cell r="I715">
            <v>3877.8915999999999</v>
          </cell>
          <cell r="J715">
            <v>1289.2696000000001</v>
          </cell>
        </row>
        <row r="716">
          <cell r="A716">
            <v>704</v>
          </cell>
          <cell r="B716" t="str">
            <v>2PHR C355x110x2.0</v>
          </cell>
          <cell r="C716">
            <v>355</v>
          </cell>
          <cell r="D716">
            <v>110</v>
          </cell>
          <cell r="E716">
            <v>2</v>
          </cell>
          <cell r="G716">
            <v>2426.8000000000002</v>
          </cell>
          <cell r="H716">
            <v>19</v>
          </cell>
          <cell r="I716">
            <v>4548.6912000000002</v>
          </cell>
          <cell r="J716">
            <v>1998.155</v>
          </cell>
        </row>
        <row r="717">
          <cell r="A717">
            <v>705</v>
          </cell>
          <cell r="B717" t="str">
            <v>2PHR C355x110x2.5</v>
          </cell>
          <cell r="C717">
            <v>355</v>
          </cell>
          <cell r="D717">
            <v>110</v>
          </cell>
          <cell r="E717">
            <v>2.5</v>
          </cell>
          <cell r="G717">
            <v>3021.3</v>
          </cell>
          <cell r="H717">
            <v>23.75</v>
          </cell>
          <cell r="I717">
            <v>5639.0424000000003</v>
          </cell>
          <cell r="J717">
            <v>2481.8040000000001</v>
          </cell>
        </row>
        <row r="718">
          <cell r="A718">
            <v>706</v>
          </cell>
          <cell r="B718" t="str">
            <v>2PHR C355x110x3.0</v>
          </cell>
          <cell r="C718">
            <v>355</v>
          </cell>
          <cell r="D718">
            <v>110</v>
          </cell>
          <cell r="E718">
            <v>3</v>
          </cell>
          <cell r="G718">
            <v>3611</v>
          </cell>
          <cell r="H718">
            <v>28.5</v>
          </cell>
          <cell r="I718">
            <v>6710.9175999999998</v>
          </cell>
          <cell r="J718">
            <v>2957.47</v>
          </cell>
        </row>
        <row r="719">
          <cell r="A719">
            <v>707</v>
          </cell>
          <cell r="B719" t="str">
            <v>2PAG C100x50x1.2</v>
          </cell>
          <cell r="C719">
            <v>100</v>
          </cell>
          <cell r="D719">
            <v>100</v>
          </cell>
          <cell r="E719">
            <v>1.2</v>
          </cell>
          <cell r="G719">
            <v>500.61</v>
          </cell>
          <cell r="H719">
            <v>3.99</v>
          </cell>
          <cell r="I719">
            <v>80.438699999999997</v>
          </cell>
          <cell r="J719">
            <v>71.872799999999998</v>
          </cell>
        </row>
        <row r="720">
          <cell r="A720">
            <v>708</v>
          </cell>
          <cell r="B720" t="str">
            <v>2PAG C100x50x1.5</v>
          </cell>
          <cell r="C720">
            <v>100</v>
          </cell>
          <cell r="D720">
            <v>100</v>
          </cell>
          <cell r="E720">
            <v>1.5</v>
          </cell>
          <cell r="G720">
            <v>625.82000000000005</v>
          </cell>
          <cell r="H720">
            <v>5.01</v>
          </cell>
          <cell r="I720">
            <v>99.822999999999993</v>
          </cell>
          <cell r="J720">
            <v>89.538300000000007</v>
          </cell>
        </row>
        <row r="721">
          <cell r="A721">
            <v>709</v>
          </cell>
          <cell r="B721" t="str">
            <v>2PAG C100x50x1.9</v>
          </cell>
          <cell r="C721">
            <v>100</v>
          </cell>
          <cell r="D721">
            <v>100</v>
          </cell>
          <cell r="E721">
            <v>1.9</v>
          </cell>
          <cell r="G721">
            <v>794.12</v>
          </cell>
          <cell r="H721">
            <v>6.39</v>
          </cell>
          <cell r="I721">
            <v>125.3984</v>
          </cell>
          <cell r="J721">
            <v>130.0838</v>
          </cell>
        </row>
        <row r="722">
          <cell r="A722">
            <v>710</v>
          </cell>
          <cell r="B722" t="str">
            <v>2PAG C120x60x1.2</v>
          </cell>
          <cell r="C722">
            <v>120</v>
          </cell>
          <cell r="D722">
            <v>10</v>
          </cell>
          <cell r="E722">
            <v>1.2</v>
          </cell>
          <cell r="G722">
            <v>593.41</v>
          </cell>
          <cell r="H722">
            <v>4.83</v>
          </cell>
          <cell r="I722">
            <v>139.12690000000001</v>
          </cell>
          <cell r="J722">
            <v>125.76519999999999</v>
          </cell>
        </row>
        <row r="723">
          <cell r="A723">
            <v>711</v>
          </cell>
          <cell r="B723" t="str">
            <v>2PAG C120x60x1.5</v>
          </cell>
          <cell r="C723">
            <v>120</v>
          </cell>
          <cell r="D723">
            <v>120</v>
          </cell>
          <cell r="E723">
            <v>1.5</v>
          </cell>
          <cell r="G723">
            <v>742.62</v>
          </cell>
          <cell r="H723">
            <v>6.05</v>
          </cell>
          <cell r="I723">
            <v>173.04480000000001</v>
          </cell>
          <cell r="J723">
            <v>156.95070000000001</v>
          </cell>
        </row>
        <row r="724">
          <cell r="A724">
            <v>712</v>
          </cell>
          <cell r="B724" t="str">
            <v>2PAG C120x60x1.9</v>
          </cell>
          <cell r="C724">
            <v>120</v>
          </cell>
          <cell r="D724">
            <v>120</v>
          </cell>
          <cell r="E724">
            <v>1.9</v>
          </cell>
          <cell r="G724">
            <v>943.72</v>
          </cell>
          <cell r="H724">
            <v>7.73</v>
          </cell>
          <cell r="I724">
            <v>218.06020000000001</v>
          </cell>
          <cell r="J724">
            <v>198.69900000000001</v>
          </cell>
        </row>
        <row r="725">
          <cell r="A725">
            <v>713</v>
          </cell>
          <cell r="B725" t="str">
            <v>2PAG C150x50x1.2</v>
          </cell>
          <cell r="C725">
            <v>150</v>
          </cell>
          <cell r="D725">
            <v>100</v>
          </cell>
          <cell r="E725">
            <v>1.2</v>
          </cell>
          <cell r="G725">
            <v>709.41</v>
          </cell>
          <cell r="H725">
            <v>5.65</v>
          </cell>
          <cell r="I725">
            <v>279.43700000000001</v>
          </cell>
          <cell r="J725">
            <v>158.5325</v>
          </cell>
        </row>
        <row r="726">
          <cell r="A726">
            <v>714</v>
          </cell>
          <cell r="B726" t="str">
            <v>2PAG C150x50x1.5</v>
          </cell>
          <cell r="C726">
            <v>150</v>
          </cell>
          <cell r="D726">
            <v>100</v>
          </cell>
          <cell r="E726">
            <v>1.5</v>
          </cell>
          <cell r="G726">
            <v>888.62</v>
          </cell>
          <cell r="H726">
            <v>7.08</v>
          </cell>
          <cell r="I726">
            <v>348.27030000000002</v>
          </cell>
          <cell r="J726">
            <v>197.98580000000001</v>
          </cell>
        </row>
        <row r="727">
          <cell r="A727">
            <v>715</v>
          </cell>
          <cell r="B727" t="str">
            <v>2PAG C150x50x1.9</v>
          </cell>
          <cell r="C727">
            <v>150</v>
          </cell>
          <cell r="D727">
            <v>100</v>
          </cell>
          <cell r="E727">
            <v>1.9</v>
          </cell>
          <cell r="G727">
            <v>1130.7</v>
          </cell>
          <cell r="H727">
            <v>9.0299999999999994</v>
          </cell>
          <cell r="I727">
            <v>440.10140000000001</v>
          </cell>
          <cell r="J727">
            <v>250.89830000000001</v>
          </cell>
        </row>
        <row r="728">
          <cell r="A728">
            <v>716</v>
          </cell>
          <cell r="B728" t="str">
            <v>2PAG C220x80x1.2</v>
          </cell>
          <cell r="C728">
            <v>220</v>
          </cell>
          <cell r="D728">
            <v>160</v>
          </cell>
          <cell r="E728">
            <v>1.2</v>
          </cell>
          <cell r="G728">
            <v>941.41</v>
          </cell>
          <cell r="H728">
            <v>7.54</v>
          </cell>
          <cell r="I728">
            <v>703.44880000000001</v>
          </cell>
          <cell r="J728">
            <v>390.56889999999999</v>
          </cell>
        </row>
        <row r="729">
          <cell r="A729">
            <v>717</v>
          </cell>
          <cell r="B729" t="str">
            <v>2PAG C220x80x1.5</v>
          </cell>
          <cell r="C729">
            <v>220</v>
          </cell>
          <cell r="D729">
            <v>160</v>
          </cell>
          <cell r="E729">
            <v>1.5</v>
          </cell>
          <cell r="G729">
            <v>1180.5999999999999</v>
          </cell>
          <cell r="H729">
            <v>9.4499999999999993</v>
          </cell>
          <cell r="I729">
            <v>878.86199999999997</v>
          </cell>
          <cell r="J729">
            <v>488.75459999999998</v>
          </cell>
        </row>
        <row r="730">
          <cell r="A730">
            <v>718</v>
          </cell>
          <cell r="B730" t="str">
            <v>2PAG C220x80x1.9</v>
          </cell>
          <cell r="C730">
            <v>220</v>
          </cell>
          <cell r="D730">
            <v>160</v>
          </cell>
          <cell r="E730">
            <v>1.9</v>
          </cell>
          <cell r="G730">
            <v>1504.7</v>
          </cell>
          <cell r="H730">
            <v>12.07</v>
          </cell>
          <cell r="I730">
            <v>1114.3222000000001</v>
          </cell>
          <cell r="J730">
            <v>621.09310000000005</v>
          </cell>
        </row>
        <row r="731">
          <cell r="A731">
            <v>719</v>
          </cell>
          <cell r="B731" t="str">
            <v>2PAG C305x80x1.5</v>
          </cell>
          <cell r="C731">
            <v>305</v>
          </cell>
          <cell r="D731">
            <v>160</v>
          </cell>
          <cell r="E731">
            <v>1.5</v>
          </cell>
          <cell r="G731">
            <v>1458</v>
          </cell>
          <cell r="H731">
            <v>11.59</v>
          </cell>
          <cell r="I731">
            <v>1947.1872000000001</v>
          </cell>
          <cell r="J731">
            <v>644.72349999999994</v>
          </cell>
        </row>
        <row r="732">
          <cell r="A732">
            <v>720</v>
          </cell>
          <cell r="B732" t="str">
            <v>2PAG C305x80x1.9</v>
          </cell>
          <cell r="C732">
            <v>305</v>
          </cell>
          <cell r="D732">
            <v>160</v>
          </cell>
          <cell r="E732">
            <v>1.9</v>
          </cell>
          <cell r="G732">
            <v>1860</v>
          </cell>
          <cell r="H732">
            <v>14.8</v>
          </cell>
          <cell r="I732">
            <v>2473.4358000000002</v>
          </cell>
          <cell r="J732">
            <v>819.84900000000005</v>
          </cell>
        </row>
        <row r="733">
          <cell r="A733">
            <v>721</v>
          </cell>
          <cell r="B733" t="str">
            <v>2PAG C355x110x1.9</v>
          </cell>
          <cell r="C733">
            <v>355</v>
          </cell>
          <cell r="D733">
            <v>220</v>
          </cell>
          <cell r="E733">
            <v>1.9</v>
          </cell>
          <cell r="G733">
            <v>2271.4</v>
          </cell>
          <cell r="H733">
            <v>17.98</v>
          </cell>
          <cell r="I733">
            <v>4262.1584000000003</v>
          </cell>
          <cell r="J733">
            <v>1871.5170000000001</v>
          </cell>
        </row>
        <row r="734">
          <cell r="A734">
            <v>722</v>
          </cell>
          <cell r="B734" t="str">
            <v>PERFIL CORPACERO</v>
          </cell>
        </row>
        <row r="735">
          <cell r="A735">
            <v>723</v>
          </cell>
          <cell r="B735" t="str">
            <v>P-6-18-G x 1.2</v>
          </cell>
          <cell r="C735">
            <v>152.4</v>
          </cell>
          <cell r="D735">
            <v>63.5</v>
          </cell>
          <cell r="E735">
            <v>1.2</v>
          </cell>
          <cell r="G735">
            <v>3.75</v>
          </cell>
          <cell r="H735">
            <v>3.02</v>
          </cell>
          <cell r="I735">
            <v>139.66999999999999</v>
          </cell>
          <cell r="J735">
            <v>21.87</v>
          </cell>
        </row>
        <row r="736">
          <cell r="A736">
            <v>724</v>
          </cell>
          <cell r="B736" t="str">
            <v>P-6-18-N x 1.2</v>
          </cell>
          <cell r="C736">
            <v>152.4</v>
          </cell>
          <cell r="D736">
            <v>63.5</v>
          </cell>
          <cell r="E736">
            <v>1.2</v>
          </cell>
          <cell r="G736">
            <v>3.75</v>
          </cell>
          <cell r="H736">
            <v>2.94</v>
          </cell>
          <cell r="I736">
            <v>139.66999999999999</v>
          </cell>
          <cell r="J736">
            <v>21.87</v>
          </cell>
        </row>
        <row r="737">
          <cell r="A737">
            <v>725</v>
          </cell>
          <cell r="B737" t="str">
            <v>P-6-16-G x 1.5</v>
          </cell>
          <cell r="C737">
            <v>152.4</v>
          </cell>
          <cell r="D737">
            <v>63.5</v>
          </cell>
          <cell r="E737">
            <v>1.5</v>
          </cell>
          <cell r="G737">
            <v>4.67</v>
          </cell>
          <cell r="H737">
            <v>3.75</v>
          </cell>
          <cell r="I737">
            <v>173.15</v>
          </cell>
          <cell r="J737">
            <v>26.94</v>
          </cell>
        </row>
        <row r="738">
          <cell r="A738">
            <v>726</v>
          </cell>
          <cell r="B738" t="str">
            <v>P-6-16-N x 1.5</v>
          </cell>
          <cell r="C738">
            <v>152.4</v>
          </cell>
          <cell r="D738">
            <v>63.5</v>
          </cell>
          <cell r="E738">
            <v>1.5</v>
          </cell>
          <cell r="G738">
            <v>4.67</v>
          </cell>
          <cell r="H738">
            <v>3.67</v>
          </cell>
          <cell r="I738">
            <v>173.15</v>
          </cell>
          <cell r="J738">
            <v>26.94</v>
          </cell>
        </row>
        <row r="739">
          <cell r="A739">
            <v>727</v>
          </cell>
          <cell r="B739" t="str">
            <v>P-6-14-G x 2.0</v>
          </cell>
          <cell r="C739">
            <v>152.4</v>
          </cell>
          <cell r="D739">
            <v>63.5</v>
          </cell>
          <cell r="E739">
            <v>2</v>
          </cell>
          <cell r="G739">
            <v>6.19</v>
          </cell>
          <cell r="H739">
            <v>4.9400000000000004</v>
          </cell>
          <cell r="I739">
            <v>227.7</v>
          </cell>
          <cell r="J739">
            <v>35.049999999999997</v>
          </cell>
        </row>
        <row r="740">
          <cell r="A740">
            <v>728</v>
          </cell>
          <cell r="B740" t="str">
            <v>P-6-14-N x 2.0</v>
          </cell>
          <cell r="C740">
            <v>152.4</v>
          </cell>
          <cell r="D740">
            <v>63.5</v>
          </cell>
          <cell r="E740">
            <v>2</v>
          </cell>
          <cell r="G740">
            <v>6.19</v>
          </cell>
          <cell r="H740">
            <v>4.8600000000000003</v>
          </cell>
          <cell r="I740">
            <v>227.7</v>
          </cell>
          <cell r="J740">
            <v>35.049999999999997</v>
          </cell>
        </row>
        <row r="741">
          <cell r="A741">
            <v>729</v>
          </cell>
          <cell r="B741" t="str">
            <v>P-6-12-G x 2.5</v>
          </cell>
          <cell r="C741">
            <v>152.4</v>
          </cell>
          <cell r="D741">
            <v>63.5</v>
          </cell>
          <cell r="E741">
            <v>2.5</v>
          </cell>
          <cell r="G741">
            <v>8.1300000000000008</v>
          </cell>
          <cell r="H741">
            <v>6.46</v>
          </cell>
          <cell r="I741">
            <v>296.31</v>
          </cell>
          <cell r="J741">
            <v>45.02</v>
          </cell>
        </row>
        <row r="742">
          <cell r="A742">
            <v>730</v>
          </cell>
          <cell r="B742" t="str">
            <v>P-6-12-N x 2.5</v>
          </cell>
          <cell r="C742">
            <v>152.4</v>
          </cell>
          <cell r="D742">
            <v>63.5</v>
          </cell>
          <cell r="E742">
            <v>2.5</v>
          </cell>
          <cell r="G742">
            <v>8.1300000000000008</v>
          </cell>
          <cell r="H742">
            <v>6.38</v>
          </cell>
          <cell r="I742">
            <v>296.31</v>
          </cell>
          <cell r="J742">
            <v>45.02</v>
          </cell>
        </row>
        <row r="743">
          <cell r="A743">
            <v>731</v>
          </cell>
          <cell r="B743" t="str">
            <v>P-6-11-G x 3.0</v>
          </cell>
          <cell r="C743">
            <v>152.4</v>
          </cell>
          <cell r="D743">
            <v>63.5</v>
          </cell>
          <cell r="E743">
            <v>3</v>
          </cell>
          <cell r="G743">
            <v>9.76</v>
          </cell>
          <cell r="H743">
            <v>7.74</v>
          </cell>
          <cell r="I743">
            <v>355.57</v>
          </cell>
          <cell r="J743">
            <v>54.02</v>
          </cell>
        </row>
        <row r="744">
          <cell r="A744">
            <v>732</v>
          </cell>
          <cell r="B744" t="str">
            <v>P-6-11-N x 3.0</v>
          </cell>
          <cell r="C744">
            <v>152.4</v>
          </cell>
          <cell r="D744">
            <v>63.5</v>
          </cell>
          <cell r="E744">
            <v>3</v>
          </cell>
          <cell r="G744">
            <v>9.76</v>
          </cell>
          <cell r="H744">
            <v>7.66</v>
          </cell>
          <cell r="I744">
            <v>355.57</v>
          </cell>
          <cell r="J744">
            <v>54.02</v>
          </cell>
        </row>
        <row r="745">
          <cell r="A745">
            <v>733</v>
          </cell>
          <cell r="B745" t="str">
            <v>P-8-18-G x 1.2</v>
          </cell>
          <cell r="C745">
            <v>203.2</v>
          </cell>
          <cell r="D745">
            <v>63.5</v>
          </cell>
          <cell r="E745">
            <v>1.2</v>
          </cell>
          <cell r="G745">
            <v>4.3600000000000003</v>
          </cell>
          <cell r="H745">
            <v>3.33</v>
          </cell>
          <cell r="I745">
            <v>272.39</v>
          </cell>
          <cell r="J745">
            <v>23.91</v>
          </cell>
        </row>
        <row r="746">
          <cell r="A746">
            <v>734</v>
          </cell>
          <cell r="B746" t="str">
            <v>P-8-18-N x 1.2</v>
          </cell>
          <cell r="C746">
            <v>203.2</v>
          </cell>
          <cell r="D746">
            <v>63.5</v>
          </cell>
          <cell r="E746">
            <v>1.2</v>
          </cell>
          <cell r="G746">
            <v>4.3600000000000003</v>
          </cell>
          <cell r="H746">
            <v>3.25</v>
          </cell>
          <cell r="I746">
            <v>272.39</v>
          </cell>
          <cell r="J746">
            <v>23.91</v>
          </cell>
        </row>
        <row r="747">
          <cell r="A747">
            <v>735</v>
          </cell>
          <cell r="B747" t="str">
            <v>P-8-16-G x 1.5</v>
          </cell>
          <cell r="C747">
            <v>203.2</v>
          </cell>
          <cell r="D747">
            <v>63.5</v>
          </cell>
          <cell r="E747">
            <v>1.5</v>
          </cell>
          <cell r="G747">
            <v>5.43</v>
          </cell>
          <cell r="H747">
            <v>4.1399999999999997</v>
          </cell>
          <cell r="I747">
            <v>338.1</v>
          </cell>
          <cell r="J747">
            <v>29.44</v>
          </cell>
        </row>
        <row r="748">
          <cell r="A748">
            <v>736</v>
          </cell>
          <cell r="B748" t="str">
            <v>P-8-16-N x 1.5</v>
          </cell>
          <cell r="C748">
            <v>203.2</v>
          </cell>
          <cell r="D748">
            <v>63.5</v>
          </cell>
          <cell r="E748">
            <v>1.5</v>
          </cell>
          <cell r="G748">
            <v>5.43</v>
          </cell>
          <cell r="H748">
            <v>4.07</v>
          </cell>
          <cell r="I748">
            <v>338.1</v>
          </cell>
          <cell r="J748">
            <v>29.44</v>
          </cell>
        </row>
        <row r="749">
          <cell r="A749">
            <v>737</v>
          </cell>
          <cell r="B749" t="str">
            <v>P-8-14-G x 2.0</v>
          </cell>
          <cell r="C749">
            <v>203.2</v>
          </cell>
          <cell r="D749">
            <v>63.5</v>
          </cell>
          <cell r="E749">
            <v>2</v>
          </cell>
          <cell r="G749">
            <v>7.21</v>
          </cell>
          <cell r="H749">
            <v>5.5</v>
          </cell>
          <cell r="I749">
            <v>445.54</v>
          </cell>
          <cell r="J749">
            <v>38.299999999999997</v>
          </cell>
        </row>
        <row r="750">
          <cell r="A750">
            <v>738</v>
          </cell>
          <cell r="B750" t="str">
            <v>P-8-14-N x 2.0</v>
          </cell>
          <cell r="C750">
            <v>203.2</v>
          </cell>
          <cell r="D750">
            <v>63.5</v>
          </cell>
          <cell r="E750">
            <v>2</v>
          </cell>
          <cell r="G750">
            <v>7.21</v>
          </cell>
          <cell r="H750">
            <v>4.42</v>
          </cell>
          <cell r="I750">
            <v>445.54</v>
          </cell>
          <cell r="J750">
            <v>38.299999999999997</v>
          </cell>
        </row>
        <row r="751">
          <cell r="A751">
            <v>739</v>
          </cell>
          <cell r="B751" t="str">
            <v>P-8-12-G x 2.5</v>
          </cell>
          <cell r="C751">
            <v>203.2</v>
          </cell>
          <cell r="D751">
            <v>63.5</v>
          </cell>
          <cell r="E751">
            <v>2.5</v>
          </cell>
          <cell r="G751">
            <v>9.48</v>
          </cell>
          <cell r="H751">
            <v>6.85</v>
          </cell>
          <cell r="I751">
            <v>581.36</v>
          </cell>
          <cell r="J751">
            <v>49.24</v>
          </cell>
        </row>
        <row r="752">
          <cell r="A752">
            <v>740</v>
          </cell>
          <cell r="B752" t="str">
            <v>P-8-12-N x 2.5</v>
          </cell>
          <cell r="C752">
            <v>203.2</v>
          </cell>
          <cell r="D752">
            <v>63.5</v>
          </cell>
          <cell r="E752">
            <v>2.5</v>
          </cell>
          <cell r="G752">
            <v>9.48</v>
          </cell>
          <cell r="H752">
            <v>6.78</v>
          </cell>
          <cell r="I752">
            <v>581.36</v>
          </cell>
          <cell r="J752">
            <v>49.24</v>
          </cell>
        </row>
        <row r="753">
          <cell r="A753">
            <v>741</v>
          </cell>
          <cell r="B753" t="str">
            <v>P-8-11-G x 3.0</v>
          </cell>
          <cell r="C753">
            <v>203.2</v>
          </cell>
          <cell r="D753">
            <v>63.5</v>
          </cell>
          <cell r="E753">
            <v>3</v>
          </cell>
          <cell r="G753">
            <v>11.38</v>
          </cell>
          <cell r="H753">
            <v>8.2200000000000006</v>
          </cell>
          <cell r="I753">
            <v>697.63</v>
          </cell>
          <cell r="J753">
            <v>59.09</v>
          </cell>
        </row>
        <row r="754">
          <cell r="A754">
            <v>742</v>
          </cell>
          <cell r="B754" t="str">
            <v>P-8-11-N x 3.0</v>
          </cell>
          <cell r="C754">
            <v>203.2</v>
          </cell>
          <cell r="D754">
            <v>63.5</v>
          </cell>
          <cell r="E754">
            <v>3</v>
          </cell>
          <cell r="G754">
            <v>11.38</v>
          </cell>
          <cell r="H754">
            <v>8.14</v>
          </cell>
          <cell r="I754">
            <v>697.63</v>
          </cell>
          <cell r="J754">
            <v>59.09</v>
          </cell>
        </row>
        <row r="755">
          <cell r="A755">
            <v>743</v>
          </cell>
          <cell r="B755" t="str">
            <v>P-10-18-G x 1.2</v>
          </cell>
          <cell r="C755">
            <v>254</v>
          </cell>
          <cell r="D755">
            <v>63.5</v>
          </cell>
          <cell r="E755">
            <v>1.2</v>
          </cell>
          <cell r="G755">
            <v>4.97</v>
          </cell>
          <cell r="H755">
            <v>3.88</v>
          </cell>
          <cell r="I755">
            <v>461.39</v>
          </cell>
          <cell r="J755">
            <v>25.46</v>
          </cell>
        </row>
        <row r="756">
          <cell r="A756">
            <v>744</v>
          </cell>
          <cell r="B756" t="str">
            <v>P-10-18-N x 1.2</v>
          </cell>
          <cell r="C756">
            <v>254</v>
          </cell>
          <cell r="D756">
            <v>63.5</v>
          </cell>
          <cell r="E756">
            <v>1.2</v>
          </cell>
          <cell r="G756">
            <v>4.97</v>
          </cell>
          <cell r="H756">
            <v>3.73</v>
          </cell>
          <cell r="I756">
            <v>461.39</v>
          </cell>
          <cell r="J756">
            <v>25.46</v>
          </cell>
        </row>
        <row r="757">
          <cell r="A757">
            <v>745</v>
          </cell>
          <cell r="B757" t="str">
            <v>P-10-16-G x 1.5</v>
          </cell>
          <cell r="C757">
            <v>254</v>
          </cell>
          <cell r="D757">
            <v>63.5</v>
          </cell>
          <cell r="E757">
            <v>1.5</v>
          </cell>
          <cell r="G757">
            <v>6.2</v>
          </cell>
          <cell r="H757">
            <v>4.75</v>
          </cell>
          <cell r="I757">
            <v>573.17999999999995</v>
          </cell>
          <cell r="J757">
            <v>31.33</v>
          </cell>
        </row>
        <row r="758">
          <cell r="A758">
            <v>746</v>
          </cell>
          <cell r="B758" t="str">
            <v>P-10-16-N x 1.5</v>
          </cell>
          <cell r="C758">
            <v>254</v>
          </cell>
          <cell r="D758">
            <v>63.5</v>
          </cell>
          <cell r="E758">
            <v>1.5</v>
          </cell>
          <cell r="G758">
            <v>6.2</v>
          </cell>
          <cell r="H758">
            <v>4.67</v>
          </cell>
          <cell r="I758">
            <v>573.17999999999995</v>
          </cell>
          <cell r="J758">
            <v>31.33</v>
          </cell>
        </row>
        <row r="759">
          <cell r="A759">
            <v>747</v>
          </cell>
          <cell r="B759" t="str">
            <v>P-10-14-G x 2.0</v>
          </cell>
          <cell r="C759">
            <v>254</v>
          </cell>
          <cell r="D759">
            <v>63.5</v>
          </cell>
          <cell r="E759">
            <v>2</v>
          </cell>
          <cell r="G759">
            <v>8.2200000000000006</v>
          </cell>
          <cell r="H759">
            <v>6.31</v>
          </cell>
          <cell r="I759">
            <v>756.36</v>
          </cell>
          <cell r="J759">
            <v>40.74</v>
          </cell>
        </row>
        <row r="760">
          <cell r="A760">
            <v>748</v>
          </cell>
          <cell r="B760" t="str">
            <v>P-10-14-N x 2.0</v>
          </cell>
          <cell r="C760">
            <v>254</v>
          </cell>
          <cell r="D760">
            <v>63.5</v>
          </cell>
          <cell r="E760">
            <v>2</v>
          </cell>
          <cell r="G760">
            <v>8.2200000000000006</v>
          </cell>
          <cell r="H760">
            <v>6.22</v>
          </cell>
          <cell r="I760">
            <v>756.36</v>
          </cell>
          <cell r="J760">
            <v>40.74</v>
          </cell>
        </row>
        <row r="761">
          <cell r="A761">
            <v>749</v>
          </cell>
          <cell r="B761" t="str">
            <v>P-10-12-G x 2.5</v>
          </cell>
          <cell r="C761">
            <v>254</v>
          </cell>
          <cell r="D761">
            <v>63.5</v>
          </cell>
          <cell r="E761">
            <v>2.5</v>
          </cell>
          <cell r="G761">
            <v>10.83</v>
          </cell>
          <cell r="H761">
            <v>7.86</v>
          </cell>
          <cell r="I761">
            <v>988.73</v>
          </cell>
          <cell r="J761">
            <v>52.41</v>
          </cell>
        </row>
        <row r="762">
          <cell r="A762">
            <v>750</v>
          </cell>
          <cell r="B762" t="str">
            <v>P-10-12-N x 2.5</v>
          </cell>
          <cell r="C762">
            <v>254</v>
          </cell>
          <cell r="D762">
            <v>63.5</v>
          </cell>
          <cell r="E762">
            <v>2.5</v>
          </cell>
          <cell r="G762">
            <v>10.83</v>
          </cell>
          <cell r="H762">
            <v>7.78</v>
          </cell>
          <cell r="I762">
            <v>988.73</v>
          </cell>
          <cell r="J762">
            <v>52.41</v>
          </cell>
        </row>
        <row r="763">
          <cell r="A763">
            <v>751</v>
          </cell>
          <cell r="B763" t="str">
            <v>P-10-11-G x 3.0</v>
          </cell>
          <cell r="C763">
            <v>254</v>
          </cell>
          <cell r="D763">
            <v>63.5</v>
          </cell>
          <cell r="E763">
            <v>3</v>
          </cell>
          <cell r="G763">
            <v>13</v>
          </cell>
          <cell r="H763">
            <v>9.43</v>
          </cell>
          <cell r="I763">
            <v>1186.48</v>
          </cell>
          <cell r="J763">
            <v>62.89</v>
          </cell>
        </row>
        <row r="764">
          <cell r="A764">
            <v>752</v>
          </cell>
          <cell r="B764" t="str">
            <v>P-10-11-N x 3.0</v>
          </cell>
          <cell r="C764">
            <v>254</v>
          </cell>
          <cell r="D764">
            <v>63.5</v>
          </cell>
          <cell r="E764">
            <v>3</v>
          </cell>
          <cell r="G764">
            <v>13</v>
          </cell>
          <cell r="H764">
            <v>9.34</v>
          </cell>
          <cell r="I764">
            <v>1186.48</v>
          </cell>
          <cell r="J764">
            <v>62.89</v>
          </cell>
        </row>
        <row r="765">
          <cell r="A765">
            <v>753</v>
          </cell>
          <cell r="B765" t="str">
            <v>P-12-18-G x 1.2</v>
          </cell>
          <cell r="C765">
            <v>304.8</v>
          </cell>
          <cell r="D765">
            <v>63.5</v>
          </cell>
          <cell r="E765">
            <v>1.2</v>
          </cell>
          <cell r="G765">
            <v>5.58</v>
          </cell>
          <cell r="H765">
            <v>4.3</v>
          </cell>
          <cell r="I765">
            <v>714.54</v>
          </cell>
          <cell r="J765">
            <v>26.65</v>
          </cell>
        </row>
        <row r="766">
          <cell r="A766">
            <v>754</v>
          </cell>
          <cell r="B766" t="str">
            <v>P-12-18-N x 1.2</v>
          </cell>
          <cell r="C766">
            <v>304.8</v>
          </cell>
          <cell r="D766">
            <v>63.5</v>
          </cell>
          <cell r="E766">
            <v>1.2</v>
          </cell>
          <cell r="G766">
            <v>5.58</v>
          </cell>
          <cell r="H766">
            <v>4.21</v>
          </cell>
          <cell r="I766">
            <v>714.54</v>
          </cell>
          <cell r="J766">
            <v>26.65</v>
          </cell>
        </row>
        <row r="767">
          <cell r="A767">
            <v>755</v>
          </cell>
          <cell r="B767" t="str">
            <v>P-12-16-G x 1.5</v>
          </cell>
          <cell r="C767">
            <v>304.8</v>
          </cell>
          <cell r="D767">
            <v>63.5</v>
          </cell>
          <cell r="E767">
            <v>1.5</v>
          </cell>
          <cell r="G767">
            <v>6.96</v>
          </cell>
          <cell r="H767">
            <v>5.36</v>
          </cell>
          <cell r="I767">
            <v>888.21</v>
          </cell>
          <cell r="J767">
            <v>32.79</v>
          </cell>
        </row>
        <row r="768">
          <cell r="A768">
            <v>756</v>
          </cell>
          <cell r="B768" t="str">
            <v>P-12-16-N x 1.5</v>
          </cell>
          <cell r="C768">
            <v>304.8</v>
          </cell>
          <cell r="D768">
            <v>63.5</v>
          </cell>
          <cell r="E768">
            <v>1.5</v>
          </cell>
          <cell r="G768">
            <v>6.96</v>
          </cell>
          <cell r="H768">
            <v>5.26</v>
          </cell>
          <cell r="I768">
            <v>888.21</v>
          </cell>
          <cell r="J768">
            <v>32.79</v>
          </cell>
        </row>
        <row r="769">
          <cell r="A769">
            <v>757</v>
          </cell>
          <cell r="B769" t="str">
            <v>P-12-14-G x 2.0</v>
          </cell>
          <cell r="C769">
            <v>304.8</v>
          </cell>
          <cell r="D769">
            <v>63.5</v>
          </cell>
          <cell r="E769">
            <v>2</v>
          </cell>
          <cell r="G769">
            <v>9.24</v>
          </cell>
          <cell r="H769">
            <v>7.11</v>
          </cell>
          <cell r="I769">
            <v>1173.28</v>
          </cell>
          <cell r="J769">
            <v>42.63</v>
          </cell>
        </row>
        <row r="770">
          <cell r="A770">
            <v>758</v>
          </cell>
          <cell r="B770" t="str">
            <v>P-12-14-N x 2.0</v>
          </cell>
          <cell r="C770">
            <v>304.8</v>
          </cell>
          <cell r="D770">
            <v>63.5</v>
          </cell>
          <cell r="E770">
            <v>2</v>
          </cell>
          <cell r="G770">
            <v>9.24</v>
          </cell>
          <cell r="H770">
            <v>7.02</v>
          </cell>
          <cell r="I770">
            <v>1173.28</v>
          </cell>
          <cell r="J770">
            <v>42.63</v>
          </cell>
        </row>
        <row r="771">
          <cell r="A771">
            <v>759</v>
          </cell>
          <cell r="B771" t="str">
            <v>P-12-12-G x 2.5</v>
          </cell>
          <cell r="C771">
            <v>304.8</v>
          </cell>
          <cell r="D771">
            <v>63.5</v>
          </cell>
          <cell r="E771">
            <v>2.5</v>
          </cell>
          <cell r="G771">
            <v>12.17</v>
          </cell>
          <cell r="H771">
            <v>8.8699999999999992</v>
          </cell>
          <cell r="I771">
            <v>1535.77</v>
          </cell>
          <cell r="J771">
            <v>54.89</v>
          </cell>
        </row>
        <row r="772">
          <cell r="A772">
            <v>760</v>
          </cell>
          <cell r="B772" t="str">
            <v>P-12-12-N x 2.5</v>
          </cell>
          <cell r="C772">
            <v>304.8</v>
          </cell>
          <cell r="D772">
            <v>63.5</v>
          </cell>
          <cell r="E772">
            <v>2.5</v>
          </cell>
          <cell r="G772">
            <v>12.17</v>
          </cell>
          <cell r="H772">
            <v>8.77</v>
          </cell>
          <cell r="I772">
            <v>1535.77</v>
          </cell>
          <cell r="J772">
            <v>54.89</v>
          </cell>
        </row>
        <row r="773">
          <cell r="A773">
            <v>761</v>
          </cell>
          <cell r="B773" t="str">
            <v>P-12-11-G x 3.0</v>
          </cell>
          <cell r="C773">
            <v>304.8</v>
          </cell>
          <cell r="D773">
            <v>63.5</v>
          </cell>
          <cell r="E773">
            <v>3</v>
          </cell>
          <cell r="G773">
            <v>14.6</v>
          </cell>
          <cell r="H773">
            <v>10.64</v>
          </cell>
          <cell r="I773">
            <v>1842.92</v>
          </cell>
          <cell r="J773">
            <v>65.87</v>
          </cell>
        </row>
        <row r="774">
          <cell r="A774">
            <v>762</v>
          </cell>
          <cell r="B774" t="str">
            <v>P-12-11-N x 3.0</v>
          </cell>
          <cell r="C774">
            <v>304.8</v>
          </cell>
          <cell r="D774">
            <v>63.5</v>
          </cell>
          <cell r="E774">
            <v>3</v>
          </cell>
          <cell r="G774">
            <v>14.6</v>
          </cell>
          <cell r="H774">
            <v>10.52</v>
          </cell>
          <cell r="I774">
            <v>1842.92</v>
          </cell>
          <cell r="J774">
            <v>65.87</v>
          </cell>
        </row>
        <row r="775">
          <cell r="A775">
            <v>763</v>
          </cell>
          <cell r="B775" t="str">
            <v>P-14-14-G x 2.0</v>
          </cell>
          <cell r="C775">
            <v>355.6</v>
          </cell>
          <cell r="D775">
            <v>63.5</v>
          </cell>
          <cell r="E775">
            <v>2</v>
          </cell>
          <cell r="G775">
            <v>10.25</v>
          </cell>
          <cell r="H775">
            <v>7.92</v>
          </cell>
          <cell r="I775">
            <v>1709.39</v>
          </cell>
          <cell r="J775">
            <v>44.14</v>
          </cell>
        </row>
        <row r="776">
          <cell r="A776">
            <v>764</v>
          </cell>
          <cell r="B776" t="str">
            <v>P-14-14-N x 2.0</v>
          </cell>
          <cell r="C776">
            <v>355.6</v>
          </cell>
          <cell r="D776">
            <v>63.5</v>
          </cell>
          <cell r="E776">
            <v>2</v>
          </cell>
          <cell r="G776">
            <v>10.25</v>
          </cell>
          <cell r="H776">
            <v>7.82</v>
          </cell>
          <cell r="I776">
            <v>1709.39</v>
          </cell>
          <cell r="J776">
            <v>44.14</v>
          </cell>
        </row>
        <row r="777">
          <cell r="A777">
            <v>765</v>
          </cell>
          <cell r="B777" t="str">
            <v>P-14-12-G x 2.5</v>
          </cell>
          <cell r="C777">
            <v>355.6</v>
          </cell>
          <cell r="D777">
            <v>63.5</v>
          </cell>
          <cell r="E777">
            <v>2.5</v>
          </cell>
          <cell r="G777">
            <v>13.52</v>
          </cell>
          <cell r="H777">
            <v>9.8699999999999992</v>
          </cell>
          <cell r="I777">
            <v>2239.87</v>
          </cell>
          <cell r="J777">
            <v>56.87</v>
          </cell>
        </row>
        <row r="778">
          <cell r="A778">
            <v>766</v>
          </cell>
          <cell r="B778" t="str">
            <v>P-14-12-N x 2.5</v>
          </cell>
          <cell r="C778">
            <v>355.6</v>
          </cell>
          <cell r="D778">
            <v>63.5</v>
          </cell>
          <cell r="E778">
            <v>2.5</v>
          </cell>
          <cell r="G778">
            <v>13.52</v>
          </cell>
          <cell r="H778">
            <v>9.77</v>
          </cell>
          <cell r="I778">
            <v>2239.87</v>
          </cell>
          <cell r="J778">
            <v>56.87</v>
          </cell>
        </row>
        <row r="779">
          <cell r="A779">
            <v>767</v>
          </cell>
          <cell r="B779" t="str">
            <v>P-14-11-G x 3.0</v>
          </cell>
          <cell r="C779">
            <v>355.6</v>
          </cell>
          <cell r="D779">
            <v>63.5</v>
          </cell>
          <cell r="E779">
            <v>3</v>
          </cell>
          <cell r="G779">
            <v>15.21</v>
          </cell>
          <cell r="H779">
            <v>11.82</v>
          </cell>
          <cell r="I779">
            <v>2852.65</v>
          </cell>
          <cell r="J779">
            <v>70.64</v>
          </cell>
        </row>
        <row r="780">
          <cell r="A780">
            <v>768</v>
          </cell>
          <cell r="B780" t="str">
            <v>P-14-11-N x 3.0</v>
          </cell>
          <cell r="C780">
            <v>355.6</v>
          </cell>
          <cell r="D780">
            <v>63.5</v>
          </cell>
          <cell r="E780">
            <v>3</v>
          </cell>
          <cell r="G780">
            <v>15.21</v>
          </cell>
          <cell r="H780">
            <v>11.73</v>
          </cell>
          <cell r="I780">
            <v>2852.65</v>
          </cell>
          <cell r="J780">
            <v>70.64</v>
          </cell>
        </row>
        <row r="781">
          <cell r="A781">
            <v>769</v>
          </cell>
          <cell r="B781" t="str">
            <v>VARILLA Ø=3/8"</v>
          </cell>
          <cell r="H781">
            <v>0.56000000000000005</v>
          </cell>
        </row>
        <row r="782">
          <cell r="A782">
            <v>770</v>
          </cell>
          <cell r="B782" t="str">
            <v>VARILLA Ø=1/2"</v>
          </cell>
          <cell r="H782">
            <v>1</v>
          </cell>
        </row>
        <row r="783">
          <cell r="A783">
            <v>771</v>
          </cell>
          <cell r="B783" t="str">
            <v>VARILLA Ø=5/8"</v>
          </cell>
          <cell r="H783">
            <v>1.56</v>
          </cell>
        </row>
        <row r="784">
          <cell r="A784">
            <v>772</v>
          </cell>
          <cell r="B784" t="str">
            <v>VARILLA Ø=3/4"</v>
          </cell>
          <cell r="H784">
            <v>2.2400000000000002</v>
          </cell>
        </row>
        <row r="785">
          <cell r="A785">
            <v>773</v>
          </cell>
          <cell r="B785" t="str">
            <v>VARILLA Ø=1"</v>
          </cell>
          <cell r="H785">
            <v>4</v>
          </cell>
        </row>
      </sheetData>
      <sheetData sheetId="1" refreshError="1"/>
      <sheetData sheetId="2" refreshError="1"/>
    </sheetDataSet>
  </externalBook>
</externalLink>
</file>

<file path=xl/externalLinks/externalLink10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PS (2)"/>
      <sheetName val="FPS"/>
      <sheetName val="EJEMPLOS"/>
      <sheetName val="CCP,LEYES, Y DEC."/>
      <sheetName val="FPS (Anaco)"/>
      <sheetName val="salarios"/>
      <sheetName val="Hoja3"/>
      <sheetName val="Hoja4"/>
      <sheetName val="Hoja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10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ACC Contratacion"/>
      <sheetName val="Contratacion PME v021"/>
    </sheetNames>
    <sheetDataSet>
      <sheetData sheetId="0"/>
      <sheetData sheetId="1" refreshError="1"/>
      <sheetData sheetId="2" refreshError="1"/>
    </sheetDataSet>
  </externalBook>
</externalLink>
</file>

<file path=xl/externalLinks/externalLink10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cenario 1"/>
      <sheetName val="Escenario 2"/>
      <sheetName val=" CHICAS+Nafta"/>
      <sheetName val=" ASR+Nafta"/>
      <sheetName val="Todos+Nafta"/>
      <sheetName val="Portafolio 06"/>
      <sheetName val="Propiedades de Fluidos"/>
      <sheetName val="Edifici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10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ta No 4"/>
    </sheetNames>
    <definedNames>
      <definedName name="Loan_Start" refersTo="#¡REF!"/>
    </definedNames>
    <sheetDataSet>
      <sheetData sheetId="0"/>
    </sheetDataSet>
  </externalBook>
</externalLink>
</file>

<file path=xl/externalLinks/externalLink10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ronograma Descansos"/>
      <sheetName val="Cronograma descansos  - Trafos "/>
    </sheetNames>
    <definedNames>
      <definedName name="Loan_Start" refersTo="#¡REF!"/>
    </definedNames>
    <sheetDataSet>
      <sheetData sheetId="0"/>
      <sheetData sheetId="1" refreshError="1"/>
    </sheetDataSet>
  </externalBook>
</externalLink>
</file>

<file path=xl/externalLinks/externalLink10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ta modelo"/>
    </sheetNames>
    <sheetDataSet>
      <sheetData sheetId="0" refreshError="1"/>
    </sheetDataSet>
  </externalBook>
</externalLink>
</file>

<file path=xl/externalLinks/externalLink10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10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 1 "/>
    </sheetNames>
    <sheetDataSet>
      <sheetData sheetId="0"/>
    </sheetDataSet>
  </externalBook>
</externalLink>
</file>

<file path=xl/externalLinks/externalLink10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1,2"/>
      <sheetName val="1.3"/>
      <sheetName val="1.5"/>
      <sheetName val="1.6"/>
      <sheetName val="2.1"/>
      <sheetName val="2.2"/>
      <sheetName val="2.3"/>
      <sheetName val="2.5"/>
      <sheetName val="2.6"/>
      <sheetName val="2.7"/>
      <sheetName val="3,1"/>
      <sheetName val="3.2"/>
      <sheetName val="3.3"/>
      <sheetName val="3,4"/>
      <sheetName val="3,6"/>
      <sheetName val="3,7"/>
      <sheetName val="3,8"/>
      <sheetName val="3,9"/>
      <sheetName val="3,10"/>
      <sheetName val="3,11"/>
      <sheetName val="3,13"/>
      <sheetName val="3.14"/>
      <sheetName val="3.17"/>
      <sheetName val="4.2"/>
      <sheetName val="5.1"/>
      <sheetName val="5.2"/>
      <sheetName val="5.3"/>
      <sheetName val="6.1"/>
      <sheetName val="6,2"/>
      <sheetName val="6,3"/>
      <sheetName val="6,4"/>
      <sheetName val="6.5"/>
      <sheetName val="6.6"/>
      <sheetName val="9,2"/>
      <sheetName val="9,3"/>
      <sheetName val="9,9"/>
      <sheetName val="11.1"/>
      <sheetName val="11.2"/>
      <sheetName val="11.3"/>
      <sheetName val="11.5"/>
      <sheetName val="PLAZOLET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>
        <row r="2">
          <cell r="B2" t="str">
            <v>CONSTRUCCION PLAZOLETA LUDICA Y  AGORA EN EL CASCO URBANO DEL MUNICIPIO DE AIPE DEPARTAMENTO DEL HUILA</v>
          </cell>
        </row>
        <row r="9">
          <cell r="B9" t="str">
            <v>Item</v>
          </cell>
          <cell r="C9" t="str">
            <v>Descripcion</v>
          </cell>
          <cell r="D9" t="str">
            <v>Und</v>
          </cell>
          <cell r="E9" t="str">
            <v>Cant</v>
          </cell>
          <cell r="F9" t="str">
            <v>Vr Unitario</v>
          </cell>
          <cell r="G9" t="str">
            <v>Vr Total</v>
          </cell>
          <cell r="H9" t="str">
            <v>*</v>
          </cell>
          <cell r="I9" t="str">
            <v>CANTIDAD</v>
          </cell>
          <cell r="J9" t="str">
            <v>Vr/PARCIAL</v>
          </cell>
        </row>
        <row r="10">
          <cell r="B10">
            <v>1</v>
          </cell>
          <cell r="C10" t="str">
            <v>PRELIMINARES</v>
          </cell>
        </row>
        <row r="11">
          <cell r="B11" t="str">
            <v>1.1</v>
          </cell>
          <cell r="C11" t="str">
            <v>Excavacion mecanica en peñon incluye retiro</v>
          </cell>
          <cell r="D11" t="str">
            <v>M3</v>
          </cell>
          <cell r="E11">
            <v>8828.860639999999</v>
          </cell>
          <cell r="F11">
            <v>25512</v>
          </cell>
          <cell r="G11">
            <v>225241893</v>
          </cell>
          <cell r="J11">
            <v>0</v>
          </cell>
        </row>
        <row r="12">
          <cell r="B12" t="str">
            <v>1.2</v>
          </cell>
          <cell r="C12" t="str">
            <v>Relleno en recebo compactado mecanicamente</v>
          </cell>
          <cell r="D12" t="str">
            <v>M3</v>
          </cell>
          <cell r="E12">
            <v>2377.19</v>
          </cell>
          <cell r="F12">
            <v>45309</v>
          </cell>
          <cell r="G12">
            <v>107708102</v>
          </cell>
          <cell r="I12" t="e">
            <v>#REF!</v>
          </cell>
          <cell r="J12" t="e">
            <v>#REF!</v>
          </cell>
        </row>
        <row r="13">
          <cell r="B13" t="str">
            <v>1.3</v>
          </cell>
          <cell r="C13" t="str">
            <v>Localizacion y replanteo</v>
          </cell>
          <cell r="D13" t="str">
            <v>M2</v>
          </cell>
          <cell r="E13">
            <v>8127.9699999999993</v>
          </cell>
          <cell r="F13">
            <v>2052</v>
          </cell>
          <cell r="G13">
            <v>16678594</v>
          </cell>
          <cell r="I13">
            <v>8098.93</v>
          </cell>
          <cell r="J13">
            <v>16619004.360000001</v>
          </cell>
        </row>
        <row r="14">
          <cell r="B14" t="str">
            <v>1.5</v>
          </cell>
          <cell r="C14" t="str">
            <v xml:space="preserve">Descapote y nivelacion </v>
          </cell>
          <cell r="D14" t="str">
            <v>M2</v>
          </cell>
          <cell r="E14">
            <v>1508.73</v>
          </cell>
          <cell r="F14">
            <v>5085</v>
          </cell>
          <cell r="G14">
            <v>7671892</v>
          </cell>
          <cell r="I14">
            <v>8098.93</v>
          </cell>
          <cell r="J14">
            <v>41183059.050000004</v>
          </cell>
        </row>
        <row r="15">
          <cell r="B15" t="str">
            <v>1.6</v>
          </cell>
          <cell r="C15" t="str">
            <v>Excavacion mecanica en conglomerado incluye retiro</v>
          </cell>
          <cell r="D15" t="str">
            <v>M3</v>
          </cell>
          <cell r="F15">
            <v>25512</v>
          </cell>
          <cell r="I15">
            <v>5678.6269124999999</v>
          </cell>
          <cell r="J15">
            <v>144873129.79170001</v>
          </cell>
        </row>
        <row r="16">
          <cell r="C16" t="str">
            <v>SUBTOTAL</v>
          </cell>
          <cell r="G16">
            <v>357300481</v>
          </cell>
          <cell r="J16" t="e">
            <v>#REF!</v>
          </cell>
        </row>
        <row r="17">
          <cell r="B17">
            <v>2</v>
          </cell>
          <cell r="C17" t="str">
            <v>CIMENTACION</v>
          </cell>
        </row>
        <row r="18">
          <cell r="B18" t="str">
            <v>2.1</v>
          </cell>
          <cell r="C18" t="str">
            <v xml:space="preserve"> Excavacion manual y retiro de sobrantes  </v>
          </cell>
          <cell r="D18" t="str">
            <v xml:space="preserve"> M3  </v>
          </cell>
          <cell r="E18">
            <v>41.97</v>
          </cell>
          <cell r="F18">
            <v>26100</v>
          </cell>
          <cell r="G18">
            <v>1095417</v>
          </cell>
          <cell r="I18">
            <v>41.97</v>
          </cell>
          <cell r="J18">
            <v>1095417</v>
          </cell>
        </row>
        <row r="19">
          <cell r="B19" t="str">
            <v>2.2</v>
          </cell>
          <cell r="C19" t="str">
            <v xml:space="preserve"> Zapatas en concreto de 3.000 psi  </v>
          </cell>
          <cell r="D19" t="str">
            <v xml:space="preserve"> M3  </v>
          </cell>
          <cell r="E19">
            <v>10.46</v>
          </cell>
          <cell r="F19">
            <v>430000</v>
          </cell>
          <cell r="G19">
            <v>4497800</v>
          </cell>
          <cell r="I19">
            <v>20.834000000000003</v>
          </cell>
          <cell r="J19">
            <v>8958620.0000000019</v>
          </cell>
        </row>
        <row r="20">
          <cell r="B20" t="str">
            <v>2.3</v>
          </cell>
          <cell r="C20" t="str">
            <v xml:space="preserve"> Solado de limpieza e: 0,05 m</v>
          </cell>
          <cell r="D20" t="str">
            <v xml:space="preserve"> M2  </v>
          </cell>
          <cell r="E20">
            <v>60.52</v>
          </cell>
          <cell r="F20">
            <v>20000</v>
          </cell>
          <cell r="G20">
            <v>1210400</v>
          </cell>
          <cell r="I20">
            <v>274.26900000000001</v>
          </cell>
          <cell r="J20">
            <v>5485380</v>
          </cell>
        </row>
        <row r="21">
          <cell r="B21" t="str">
            <v>2.4</v>
          </cell>
          <cell r="C21" t="str">
            <v xml:space="preserve"> Base en concreto ciclopeo  </v>
          </cell>
          <cell r="D21" t="str">
            <v xml:space="preserve"> M3  </v>
          </cell>
          <cell r="E21">
            <v>5.52</v>
          </cell>
          <cell r="F21">
            <v>321000</v>
          </cell>
          <cell r="G21">
            <v>1771920</v>
          </cell>
          <cell r="J21">
            <v>0</v>
          </cell>
        </row>
        <row r="22">
          <cell r="B22" t="str">
            <v>2.5</v>
          </cell>
          <cell r="C22" t="str">
            <v xml:space="preserve"> Viga de cimentacion en concreto de 3.000 psi  </v>
          </cell>
          <cell r="D22" t="str">
            <v xml:space="preserve"> M3  </v>
          </cell>
          <cell r="E22">
            <v>13.07</v>
          </cell>
          <cell r="F22">
            <v>536311</v>
          </cell>
          <cell r="G22">
            <v>7009585</v>
          </cell>
          <cell r="I22" t="e">
            <v>#REF!</v>
          </cell>
          <cell r="J22" t="e">
            <v>#REF!</v>
          </cell>
        </row>
        <row r="23">
          <cell r="B23" t="str">
            <v>2.6</v>
          </cell>
          <cell r="C23" t="str">
            <v>Concreto de 3000 psi para muro de contencion H=4,00 m</v>
          </cell>
          <cell r="D23" t="str">
            <v>M3</v>
          </cell>
          <cell r="E23">
            <v>330.05</v>
          </cell>
          <cell r="F23">
            <v>822177</v>
          </cell>
          <cell r="G23">
            <v>271359519</v>
          </cell>
          <cell r="I23">
            <v>26.71</v>
          </cell>
          <cell r="J23">
            <v>21960347.670000002</v>
          </cell>
        </row>
        <row r="24">
          <cell r="B24" t="str">
            <v>2.7</v>
          </cell>
          <cell r="C24" t="str">
            <v>Hierro de refuerzo de 60.000 psi</v>
          </cell>
          <cell r="D24" t="str">
            <v>KG</v>
          </cell>
          <cell r="E24">
            <v>14534.4</v>
          </cell>
          <cell r="F24">
            <v>4110</v>
          </cell>
          <cell r="G24">
            <v>59736384</v>
          </cell>
          <cell r="I24" t="e">
            <v>#REF!</v>
          </cell>
          <cell r="J24" t="e">
            <v>#REF!</v>
          </cell>
        </row>
        <row r="25">
          <cell r="C25" t="str">
            <v>SUBTOTAL</v>
          </cell>
          <cell r="G25">
            <v>346681025</v>
          </cell>
          <cell r="J25" t="e">
            <v>#REF!</v>
          </cell>
        </row>
        <row r="26">
          <cell r="B26" t="str">
            <v xml:space="preserve"> 03  </v>
          </cell>
          <cell r="C26" t="str">
            <v xml:space="preserve"> DESAGUES  </v>
          </cell>
          <cell r="D26" t="str">
            <v xml:space="preserve"> </v>
          </cell>
          <cell r="E26" t="str">
            <v xml:space="preserve"> </v>
          </cell>
          <cell r="F26" t="str">
            <v xml:space="preserve"> </v>
          </cell>
        </row>
        <row r="27">
          <cell r="B27" t="str">
            <v>3.1</v>
          </cell>
          <cell r="C27" t="str">
            <v xml:space="preserve"> Localizacion de redes  </v>
          </cell>
          <cell r="D27" t="str">
            <v xml:space="preserve"> Ml  </v>
          </cell>
          <cell r="E27">
            <v>241.09</v>
          </cell>
          <cell r="F27">
            <v>438</v>
          </cell>
          <cell r="G27">
            <v>105597</v>
          </cell>
          <cell r="I27" t="e">
            <v>#REF!</v>
          </cell>
          <cell r="J27" t="e">
            <v>#REF!</v>
          </cell>
        </row>
        <row r="28">
          <cell r="B28" t="str">
            <v>3.2</v>
          </cell>
          <cell r="C28" t="str">
            <v xml:space="preserve"> Excavacion manual y retiro de sobrantes  </v>
          </cell>
          <cell r="D28" t="str">
            <v xml:space="preserve"> M3  </v>
          </cell>
          <cell r="E28">
            <v>512.92999999999995</v>
          </cell>
          <cell r="F28">
            <v>26100</v>
          </cell>
          <cell r="G28">
            <v>13387473</v>
          </cell>
          <cell r="I28">
            <v>512.92999999999995</v>
          </cell>
          <cell r="J28">
            <v>13387472.999999998</v>
          </cell>
        </row>
        <row r="29">
          <cell r="B29" t="str">
            <v>3.3</v>
          </cell>
          <cell r="C29" t="str">
            <v xml:space="preserve"> Tuberia PVC S de 24"</v>
          </cell>
          <cell r="D29" t="str">
            <v xml:space="preserve"> Ml  </v>
          </cell>
          <cell r="E29">
            <v>143.16</v>
          </cell>
          <cell r="F29">
            <v>331840</v>
          </cell>
          <cell r="G29">
            <v>47506214</v>
          </cell>
          <cell r="I29">
            <v>143.16</v>
          </cell>
          <cell r="J29">
            <v>47506214.399999999</v>
          </cell>
        </row>
        <row r="30">
          <cell r="B30" t="str">
            <v>3.4</v>
          </cell>
          <cell r="C30" t="str">
            <v xml:space="preserve"> Tuberia PVC S de 10"  </v>
          </cell>
          <cell r="D30" t="str">
            <v xml:space="preserve"> Ml  </v>
          </cell>
          <cell r="E30">
            <v>71.930000000000007</v>
          </cell>
          <cell r="F30">
            <v>75657</v>
          </cell>
          <cell r="G30">
            <v>5442008</v>
          </cell>
          <cell r="I30">
            <v>50</v>
          </cell>
          <cell r="J30">
            <v>3782850</v>
          </cell>
        </row>
        <row r="31">
          <cell r="B31" t="str">
            <v>3.5</v>
          </cell>
          <cell r="C31" t="str">
            <v xml:space="preserve"> Tuberia PVC S de 8"  </v>
          </cell>
          <cell r="D31" t="str">
            <v xml:space="preserve"> Ml  </v>
          </cell>
          <cell r="E31">
            <v>26</v>
          </cell>
          <cell r="F31">
            <v>59800</v>
          </cell>
          <cell r="G31">
            <v>1554800</v>
          </cell>
          <cell r="I31">
            <v>26</v>
          </cell>
          <cell r="J31">
            <v>1554800</v>
          </cell>
        </row>
        <row r="32">
          <cell r="B32" t="str">
            <v>3.6</v>
          </cell>
          <cell r="C32" t="str">
            <v xml:space="preserve"> Tuberia PVC S de 6"  </v>
          </cell>
          <cell r="D32" t="str">
            <v xml:space="preserve"> Ml  </v>
          </cell>
          <cell r="E32">
            <v>136.85</v>
          </cell>
          <cell r="F32">
            <v>52185</v>
          </cell>
          <cell r="G32">
            <v>7141517</v>
          </cell>
          <cell r="I32" t="e">
            <v>#REF!</v>
          </cell>
          <cell r="J32" t="e">
            <v>#REF!</v>
          </cell>
        </row>
        <row r="33">
          <cell r="B33" t="str">
            <v>3.7</v>
          </cell>
          <cell r="C33" t="str">
            <v xml:space="preserve"> Tuberia PVC S de 4"  </v>
          </cell>
          <cell r="D33" t="str">
            <v xml:space="preserve"> Ml  </v>
          </cell>
          <cell r="E33">
            <v>54.44</v>
          </cell>
          <cell r="F33">
            <v>33100</v>
          </cell>
          <cell r="G33">
            <v>1801964</v>
          </cell>
          <cell r="I33" t="e">
            <v>#REF!</v>
          </cell>
          <cell r="J33" t="e">
            <v>#REF!</v>
          </cell>
        </row>
        <row r="34">
          <cell r="B34" t="str">
            <v>3.8</v>
          </cell>
          <cell r="C34" t="str">
            <v xml:space="preserve"> Tuberia PVC S de 2"  </v>
          </cell>
          <cell r="D34" t="str">
            <v xml:space="preserve"> Ml  </v>
          </cell>
          <cell r="E34">
            <v>31.06</v>
          </cell>
          <cell r="F34">
            <v>16200</v>
          </cell>
          <cell r="G34">
            <v>503172</v>
          </cell>
          <cell r="I34" t="e">
            <v>#REF!</v>
          </cell>
          <cell r="J34" t="e">
            <v>#REF!</v>
          </cell>
        </row>
        <row r="35">
          <cell r="B35" t="str">
            <v>3.9</v>
          </cell>
          <cell r="C35" t="str">
            <v xml:space="preserve"> Accesorios PVC S de 4"  </v>
          </cell>
          <cell r="D35" t="str">
            <v xml:space="preserve"> Un  </v>
          </cell>
          <cell r="E35">
            <v>20</v>
          </cell>
          <cell r="F35">
            <v>22813</v>
          </cell>
          <cell r="G35">
            <v>456260</v>
          </cell>
          <cell r="I35" t="e">
            <v>#REF!</v>
          </cell>
          <cell r="J35" t="e">
            <v>#REF!</v>
          </cell>
        </row>
        <row r="36">
          <cell r="B36" t="str">
            <v>3.10</v>
          </cell>
          <cell r="C36" t="str">
            <v xml:space="preserve"> Accesorios PVC S de 2"  </v>
          </cell>
          <cell r="D36" t="str">
            <v xml:space="preserve"> Un  </v>
          </cell>
          <cell r="E36">
            <v>16</v>
          </cell>
          <cell r="F36">
            <v>10300</v>
          </cell>
          <cell r="G36">
            <v>164800</v>
          </cell>
          <cell r="I36" t="e">
            <v>#REF!</v>
          </cell>
          <cell r="J36" t="e">
            <v>#REF!</v>
          </cell>
        </row>
        <row r="37">
          <cell r="B37" t="str">
            <v>3.11</v>
          </cell>
          <cell r="C37" t="str">
            <v xml:space="preserve"> Pozos de inspeccion de 0 a 2 mts</v>
          </cell>
          <cell r="D37" t="str">
            <v xml:space="preserve"> Un  </v>
          </cell>
          <cell r="E37">
            <v>3</v>
          </cell>
          <cell r="F37">
            <v>1749796</v>
          </cell>
          <cell r="G37">
            <v>5249388</v>
          </cell>
          <cell r="I37">
            <v>4</v>
          </cell>
          <cell r="J37">
            <v>6999184</v>
          </cell>
        </row>
        <row r="38">
          <cell r="B38" t="str">
            <v>3.12</v>
          </cell>
          <cell r="C38" t="str">
            <v xml:space="preserve"> Sumideros en concreto de aguas lluvias según diseño</v>
          </cell>
          <cell r="D38" t="str">
            <v xml:space="preserve"> Un  </v>
          </cell>
          <cell r="E38">
            <v>3</v>
          </cell>
          <cell r="F38">
            <v>605000</v>
          </cell>
          <cell r="G38">
            <v>1815000</v>
          </cell>
          <cell r="I38">
            <v>10</v>
          </cell>
          <cell r="J38">
            <v>6050000</v>
          </cell>
        </row>
        <row r="39">
          <cell r="B39" t="str">
            <v>3.13</v>
          </cell>
          <cell r="C39" t="str">
            <v xml:space="preserve"> Cajas de inspeccion de 60*60 en concreto</v>
          </cell>
          <cell r="D39" t="str">
            <v xml:space="preserve"> Un  </v>
          </cell>
          <cell r="E39">
            <v>11</v>
          </cell>
          <cell r="F39">
            <v>227711</v>
          </cell>
          <cell r="G39">
            <v>2504821</v>
          </cell>
          <cell r="I39" t="e">
            <v>#REF!</v>
          </cell>
          <cell r="J39" t="e">
            <v>#REF!</v>
          </cell>
        </row>
        <row r="40">
          <cell r="B40" t="str">
            <v>3.14</v>
          </cell>
          <cell r="C40" t="str">
            <v xml:space="preserve"> Tapada de tuberia  </v>
          </cell>
          <cell r="D40" t="str">
            <v xml:space="preserve"> M3  </v>
          </cell>
          <cell r="E40">
            <v>410.34</v>
          </cell>
          <cell r="F40">
            <v>10142</v>
          </cell>
          <cell r="G40">
            <v>4161668</v>
          </cell>
          <cell r="I40">
            <v>410.34</v>
          </cell>
          <cell r="J40">
            <v>4161668.28</v>
          </cell>
        </row>
        <row r="41">
          <cell r="B41" t="str">
            <v>3.15</v>
          </cell>
          <cell r="C41" t="str">
            <v>Filtro incluye tuberia pvc s de 6" perforada, triturado y geotextil</v>
          </cell>
          <cell r="D41" t="str">
            <v>ML</v>
          </cell>
          <cell r="E41">
            <v>116.76</v>
          </cell>
          <cell r="F41">
            <v>98255</v>
          </cell>
          <cell r="G41">
            <v>11472254</v>
          </cell>
          <cell r="I41" t="e">
            <v>#REF!</v>
          </cell>
          <cell r="J41" t="e">
            <v>#REF!</v>
          </cell>
        </row>
        <row r="42">
          <cell r="B42" t="str">
            <v>3.16</v>
          </cell>
          <cell r="C42" t="str">
            <v>Punto sanitario de 6"</v>
          </cell>
          <cell r="D42" t="str">
            <v>UND</v>
          </cell>
          <cell r="E42">
            <v>4</v>
          </cell>
          <cell r="F42">
            <v>229633</v>
          </cell>
          <cell r="G42">
            <v>918532</v>
          </cell>
          <cell r="I42">
            <v>8</v>
          </cell>
          <cell r="J42">
            <v>1837064</v>
          </cell>
        </row>
        <row r="43">
          <cell r="C43" t="str">
            <v xml:space="preserve"> TOTAL CAPITULO  </v>
          </cell>
          <cell r="D43" t="str">
            <v xml:space="preserve"> </v>
          </cell>
          <cell r="E43" t="str">
            <v xml:space="preserve"> </v>
          </cell>
          <cell r="F43" t="str">
            <v xml:space="preserve"> </v>
          </cell>
          <cell r="G43">
            <v>104185468</v>
          </cell>
          <cell r="J43" t="e">
            <v>#REF!</v>
          </cell>
        </row>
        <row r="44">
          <cell r="B44">
            <v>4</v>
          </cell>
          <cell r="C44" t="str">
            <v>MAMPOSTERIA</v>
          </cell>
        </row>
        <row r="45">
          <cell r="B45" t="str">
            <v>4.1</v>
          </cell>
          <cell r="C45" t="str">
            <v>Muro en bloque split, incluye dovela y refuerzo de 3/8" cada 60cm</v>
          </cell>
          <cell r="D45" t="str">
            <v>M2</v>
          </cell>
          <cell r="E45">
            <v>200</v>
          </cell>
          <cell r="F45">
            <v>105111</v>
          </cell>
          <cell r="G45">
            <v>21022200</v>
          </cell>
          <cell r="I45">
            <v>200</v>
          </cell>
          <cell r="J45">
            <v>21022200</v>
          </cell>
        </row>
        <row r="46">
          <cell r="B46" t="str">
            <v>4.2</v>
          </cell>
          <cell r="C46" t="str">
            <v xml:space="preserve"> Muros en bloque No. 5  </v>
          </cell>
          <cell r="D46" t="str">
            <v xml:space="preserve"> M2  </v>
          </cell>
          <cell r="E46">
            <v>267</v>
          </cell>
          <cell r="F46">
            <v>23473</v>
          </cell>
          <cell r="G46">
            <v>6267291</v>
          </cell>
          <cell r="I46" t="e">
            <v>#REF!</v>
          </cell>
          <cell r="J46" t="e">
            <v>#REF!</v>
          </cell>
        </row>
        <row r="47">
          <cell r="B47" t="str">
            <v>4.3</v>
          </cell>
          <cell r="C47" t="str">
            <v xml:space="preserve"> Mesones en concreto 0,6 m revestido en granito pulido  </v>
          </cell>
          <cell r="D47" t="str">
            <v xml:space="preserve"> Ml  </v>
          </cell>
          <cell r="E47">
            <v>15</v>
          </cell>
          <cell r="F47">
            <v>183276</v>
          </cell>
          <cell r="G47">
            <v>2749140</v>
          </cell>
          <cell r="I47" t="e">
            <v>#REF!</v>
          </cell>
          <cell r="J47" t="e">
            <v>#REF!</v>
          </cell>
        </row>
        <row r="48">
          <cell r="B48" t="str">
            <v>4.4</v>
          </cell>
          <cell r="C48" t="str">
            <v xml:space="preserve"> Orinal corrido en concreto y granito pulido  </v>
          </cell>
          <cell r="D48" t="str">
            <v xml:space="preserve"> Ml  </v>
          </cell>
          <cell r="E48">
            <v>5.5</v>
          </cell>
          <cell r="F48">
            <v>174390</v>
          </cell>
          <cell r="G48">
            <v>959145</v>
          </cell>
          <cell r="I48" t="e">
            <v>#REF!</v>
          </cell>
          <cell r="J48" t="e">
            <v>#REF!</v>
          </cell>
        </row>
        <row r="49">
          <cell r="C49" t="str">
            <v>SUBTOTAL</v>
          </cell>
          <cell r="G49">
            <v>30997776</v>
          </cell>
          <cell r="J49" t="e">
            <v>#REF!</v>
          </cell>
        </row>
        <row r="50">
          <cell r="B50">
            <v>5</v>
          </cell>
          <cell r="C50" t="str">
            <v>PAÑETES</v>
          </cell>
          <cell r="J50">
            <v>0</v>
          </cell>
        </row>
        <row r="51">
          <cell r="B51" t="str">
            <v>5.1</v>
          </cell>
          <cell r="C51" t="str">
            <v xml:space="preserve"> Pañetes 1:4 sobre muros interiores </v>
          </cell>
          <cell r="D51" t="str">
            <v xml:space="preserve"> M2  </v>
          </cell>
          <cell r="E51">
            <v>359</v>
          </cell>
          <cell r="F51">
            <v>15105</v>
          </cell>
          <cell r="G51">
            <v>5422695</v>
          </cell>
          <cell r="I51" t="e">
            <v>#REF!</v>
          </cell>
          <cell r="J51" t="e">
            <v>#REF!</v>
          </cell>
        </row>
        <row r="52">
          <cell r="B52" t="str">
            <v>5.2</v>
          </cell>
          <cell r="C52" t="str">
            <v>Pañete muro 1:4 sobre muros de fachada incluye filos y dilataciones</v>
          </cell>
          <cell r="D52" t="str">
            <v>M2</v>
          </cell>
          <cell r="E52">
            <v>449.78999999999996</v>
          </cell>
          <cell r="F52">
            <v>15105</v>
          </cell>
          <cell r="G52">
            <v>6794078</v>
          </cell>
          <cell r="I52" t="e">
            <v>#REF!</v>
          </cell>
          <cell r="J52" t="e">
            <v>#REF!</v>
          </cell>
        </row>
        <row r="53">
          <cell r="B53" t="str">
            <v>5.3</v>
          </cell>
          <cell r="C53" t="str">
            <v xml:space="preserve"> Pañete bajo placa  </v>
          </cell>
          <cell r="D53" t="str">
            <v xml:space="preserve"> M2  </v>
          </cell>
          <cell r="E53">
            <v>276.11</v>
          </cell>
          <cell r="F53">
            <v>17300</v>
          </cell>
          <cell r="G53">
            <v>4776703</v>
          </cell>
          <cell r="I53" t="e">
            <v>#REF!</v>
          </cell>
          <cell r="J53" t="e">
            <v>#REF!</v>
          </cell>
        </row>
        <row r="54">
          <cell r="C54" t="str">
            <v>SUBTOTAL</v>
          </cell>
          <cell r="G54">
            <v>16993476</v>
          </cell>
          <cell r="J54" t="e">
            <v>#REF!</v>
          </cell>
        </row>
        <row r="55">
          <cell r="B55">
            <v>6</v>
          </cell>
          <cell r="C55" t="str">
            <v xml:space="preserve"> ESTRUCTURA  </v>
          </cell>
          <cell r="D55" t="str">
            <v xml:space="preserve"> </v>
          </cell>
          <cell r="E55" t="str">
            <v xml:space="preserve"> </v>
          </cell>
          <cell r="F55" t="str">
            <v xml:space="preserve"> </v>
          </cell>
        </row>
        <row r="56">
          <cell r="B56" t="str">
            <v>6.1</v>
          </cell>
          <cell r="C56" t="str">
            <v xml:space="preserve"> Columnas en concreto de 3.000 psi  </v>
          </cell>
          <cell r="D56" t="str">
            <v xml:space="preserve"> M3  </v>
          </cell>
          <cell r="E56">
            <v>9.5399999999999991</v>
          </cell>
          <cell r="F56">
            <v>606643</v>
          </cell>
          <cell r="G56">
            <v>5787374</v>
          </cell>
          <cell r="I56" t="e">
            <v>#REF!</v>
          </cell>
          <cell r="J56" t="e">
            <v>#REF!</v>
          </cell>
        </row>
        <row r="57">
          <cell r="B57" t="str">
            <v>6.2</v>
          </cell>
          <cell r="C57" t="str">
            <v xml:space="preserve"> Viga de amarre en concreto de 3.000 psi  </v>
          </cell>
          <cell r="D57" t="str">
            <v xml:space="preserve"> M3  </v>
          </cell>
          <cell r="E57">
            <v>10.3</v>
          </cell>
          <cell r="F57">
            <v>676000</v>
          </cell>
          <cell r="G57">
            <v>6962800</v>
          </cell>
          <cell r="I57" t="e">
            <v>#REF!</v>
          </cell>
          <cell r="J57" t="e">
            <v>#REF!</v>
          </cell>
        </row>
        <row r="58">
          <cell r="B58" t="str">
            <v>6.3</v>
          </cell>
          <cell r="C58" t="str">
            <v xml:space="preserve"> Placa maciza en concreto de 3.000 p`si H=0,10 m  </v>
          </cell>
          <cell r="D58" t="str">
            <v xml:space="preserve"> M2  </v>
          </cell>
          <cell r="E58">
            <v>276.11</v>
          </cell>
          <cell r="F58">
            <v>102000</v>
          </cell>
          <cell r="G58">
            <v>28163220</v>
          </cell>
          <cell r="I58" t="e">
            <v>#REF!</v>
          </cell>
          <cell r="J58" t="e">
            <v>#REF!</v>
          </cell>
        </row>
        <row r="59">
          <cell r="B59" t="str">
            <v>6.4</v>
          </cell>
          <cell r="C59" t="str">
            <v xml:space="preserve"> Hierro de refuerzo  </v>
          </cell>
          <cell r="D59" t="str">
            <v xml:space="preserve"> Kg  </v>
          </cell>
          <cell r="E59">
            <v>7790.44</v>
          </cell>
          <cell r="F59">
            <v>4110</v>
          </cell>
          <cell r="G59">
            <v>32018708</v>
          </cell>
          <cell r="I59" t="e">
            <v>#REF!</v>
          </cell>
          <cell r="J59" t="e">
            <v>#REF!</v>
          </cell>
        </row>
        <row r="60">
          <cell r="C60" t="str">
            <v xml:space="preserve"> TOTAL CAPITULO  </v>
          </cell>
          <cell r="D60" t="str">
            <v xml:space="preserve"> </v>
          </cell>
          <cell r="E60" t="str">
            <v xml:space="preserve"> </v>
          </cell>
          <cell r="F60" t="str">
            <v xml:space="preserve"> </v>
          </cell>
          <cell r="G60">
            <v>72932102</v>
          </cell>
          <cell r="J60" t="e">
            <v>#REF!</v>
          </cell>
        </row>
        <row r="61">
          <cell r="B61">
            <v>7</v>
          </cell>
          <cell r="C61" t="str">
            <v xml:space="preserve"> CUBIERTA  </v>
          </cell>
          <cell r="D61" t="str">
            <v xml:space="preserve"> </v>
          </cell>
          <cell r="E61" t="str">
            <v xml:space="preserve"> </v>
          </cell>
          <cell r="F61" t="str">
            <v xml:space="preserve"> </v>
          </cell>
        </row>
        <row r="62">
          <cell r="B62" t="str">
            <v>7.1</v>
          </cell>
          <cell r="C62" t="str">
            <v xml:space="preserve"> Impermeabilizacion de placa en concreto en emulsion asfaltica sika</v>
          </cell>
          <cell r="D62" t="str">
            <v xml:space="preserve"> M2  </v>
          </cell>
          <cell r="E62">
            <v>276.11</v>
          </cell>
          <cell r="F62">
            <v>43808</v>
          </cell>
          <cell r="G62">
            <v>12095827</v>
          </cell>
          <cell r="I62" t="e">
            <v>#REF!</v>
          </cell>
          <cell r="J62" t="e">
            <v>#REF!</v>
          </cell>
        </row>
        <row r="63">
          <cell r="C63" t="str">
            <v xml:space="preserve"> TOTAL CAPITULO  </v>
          </cell>
          <cell r="D63" t="str">
            <v xml:space="preserve"> </v>
          </cell>
          <cell r="E63" t="str">
            <v xml:space="preserve"> </v>
          </cell>
          <cell r="F63" t="str">
            <v xml:space="preserve"> </v>
          </cell>
          <cell r="G63">
            <v>12095827</v>
          </cell>
          <cell r="J63" t="e">
            <v>#REF!</v>
          </cell>
        </row>
        <row r="64">
          <cell r="B64">
            <v>8</v>
          </cell>
          <cell r="C64" t="str">
            <v xml:space="preserve"> CIELO RASO  </v>
          </cell>
          <cell r="D64" t="str">
            <v xml:space="preserve"> </v>
          </cell>
          <cell r="E64" t="str">
            <v xml:space="preserve"> </v>
          </cell>
          <cell r="F64" t="str">
            <v xml:space="preserve"> </v>
          </cell>
        </row>
        <row r="65">
          <cell r="B65" t="str">
            <v>8.1</v>
          </cell>
          <cell r="C65" t="str">
            <v xml:space="preserve"> Cielo raso en estuco y vinilo tipo 1</v>
          </cell>
          <cell r="D65" t="str">
            <v xml:space="preserve"> M2  </v>
          </cell>
          <cell r="E65">
            <v>276.11</v>
          </cell>
          <cell r="F65">
            <v>10697</v>
          </cell>
          <cell r="G65">
            <v>2953549</v>
          </cell>
          <cell r="I65" t="e">
            <v>#REF!</v>
          </cell>
          <cell r="J65" t="e">
            <v>#REF!</v>
          </cell>
        </row>
        <row r="66">
          <cell r="B66" t="str">
            <v xml:space="preserve"> </v>
          </cell>
          <cell r="C66" t="str">
            <v xml:space="preserve"> TOTAL CAPITULO  </v>
          </cell>
          <cell r="D66" t="str">
            <v xml:space="preserve"> </v>
          </cell>
          <cell r="E66" t="str">
            <v xml:space="preserve"> </v>
          </cell>
          <cell r="F66" t="str">
            <v xml:space="preserve"> </v>
          </cell>
          <cell r="G66">
            <v>2953549</v>
          </cell>
          <cell r="J66" t="e">
            <v>#REF!</v>
          </cell>
        </row>
        <row r="67">
          <cell r="B67">
            <v>9</v>
          </cell>
          <cell r="C67" t="str">
            <v>PISOS</v>
          </cell>
          <cell r="J67">
            <v>0</v>
          </cell>
        </row>
        <row r="68">
          <cell r="B68" t="str">
            <v>9.1</v>
          </cell>
          <cell r="C68" t="str">
            <v>Relleno en recebo compactado mecanicamente</v>
          </cell>
          <cell r="D68" t="str">
            <v>M3</v>
          </cell>
          <cell r="E68">
            <v>767.87</v>
          </cell>
          <cell r="F68">
            <v>45309</v>
          </cell>
          <cell r="G68">
            <v>34791422</v>
          </cell>
          <cell r="J68">
            <v>0</v>
          </cell>
        </row>
        <row r="69">
          <cell r="B69" t="str">
            <v>9.2</v>
          </cell>
          <cell r="C69" t="str">
            <v>Placa de contrapiso e=0,10m concreto de 3000 psi incluye malla electrosoldada 5mm según diseño</v>
          </cell>
          <cell r="D69" t="str">
            <v>M2</v>
          </cell>
          <cell r="E69">
            <v>1550</v>
          </cell>
          <cell r="F69">
            <v>64725</v>
          </cell>
          <cell r="G69">
            <v>100323750</v>
          </cell>
          <cell r="I69" t="e">
            <v>#REF!</v>
          </cell>
          <cell r="J69" t="e">
            <v>#REF!</v>
          </cell>
        </row>
        <row r="70">
          <cell r="B70" t="str">
            <v>9.3</v>
          </cell>
          <cell r="C70" t="str">
            <v>Piso en loseta de concreto 0.40x0.40x0.06m de trafico peatonal, incluye capa de arena y alistado en mortero</v>
          </cell>
          <cell r="D70" t="str">
            <v>M2</v>
          </cell>
          <cell r="E70">
            <v>5146.0599999999995</v>
          </cell>
          <cell r="F70">
            <v>89704</v>
          </cell>
          <cell r="G70">
            <v>461622166</v>
          </cell>
          <cell r="I70" t="e">
            <v>#REF!</v>
          </cell>
          <cell r="J70" t="e">
            <v>#REF!</v>
          </cell>
        </row>
        <row r="71">
          <cell r="B71" t="str">
            <v>9.4</v>
          </cell>
          <cell r="C71" t="str">
            <v>Graderia en concreto de 3000 psi incluye espalda, malla electrosoldada de 5mm según diseño</v>
          </cell>
          <cell r="D71" t="str">
            <v>ML</v>
          </cell>
          <cell r="E71">
            <v>902</v>
          </cell>
          <cell r="F71">
            <v>199221</v>
          </cell>
          <cell r="G71">
            <v>179697342</v>
          </cell>
          <cell r="I71" t="e">
            <v>#REF!</v>
          </cell>
          <cell r="J71" t="e">
            <v>#REF!</v>
          </cell>
        </row>
        <row r="72">
          <cell r="B72" t="str">
            <v>9.5</v>
          </cell>
          <cell r="C72" t="str">
            <v xml:space="preserve"> Piso en Decorpiso  </v>
          </cell>
          <cell r="D72" t="str">
            <v xml:space="preserve"> M2  </v>
          </cell>
          <cell r="E72">
            <v>270</v>
          </cell>
          <cell r="F72">
            <v>36595</v>
          </cell>
          <cell r="G72">
            <v>9880650</v>
          </cell>
          <cell r="I72" t="e">
            <v>#REF!</v>
          </cell>
          <cell r="J72" t="e">
            <v>#REF!</v>
          </cell>
        </row>
        <row r="73">
          <cell r="B73" t="str">
            <v>9.6</v>
          </cell>
          <cell r="C73" t="str">
            <v xml:space="preserve"> Alistado de piso  </v>
          </cell>
          <cell r="D73" t="str">
            <v xml:space="preserve"> M2  </v>
          </cell>
          <cell r="E73">
            <v>455.44</v>
          </cell>
          <cell r="F73">
            <v>14800</v>
          </cell>
          <cell r="G73">
            <v>6740512</v>
          </cell>
          <cell r="I73" t="e">
            <v>#REF!</v>
          </cell>
          <cell r="J73" t="e">
            <v>#REF!</v>
          </cell>
        </row>
        <row r="74">
          <cell r="B74" t="str">
            <v>9.7</v>
          </cell>
          <cell r="C74" t="str">
            <v xml:space="preserve"> Piso en tableta de gres  </v>
          </cell>
          <cell r="D74" t="str">
            <v xml:space="preserve"> M2  </v>
          </cell>
          <cell r="E74">
            <v>64.5</v>
          </cell>
          <cell r="F74">
            <v>32717</v>
          </cell>
          <cell r="G74">
            <v>2110247</v>
          </cell>
          <cell r="I74">
            <v>64.5</v>
          </cell>
          <cell r="J74">
            <v>2110246.5</v>
          </cell>
        </row>
        <row r="75">
          <cell r="B75" t="str">
            <v>9.8</v>
          </cell>
          <cell r="C75" t="str">
            <v xml:space="preserve"> Acabado de escaleras en granito lavado  </v>
          </cell>
          <cell r="D75" t="str">
            <v xml:space="preserve"> M2  </v>
          </cell>
          <cell r="E75">
            <v>53.46</v>
          </cell>
          <cell r="F75">
            <v>62359</v>
          </cell>
          <cell r="G75">
            <v>3333712</v>
          </cell>
          <cell r="I75">
            <v>53.46</v>
          </cell>
          <cell r="J75">
            <v>3333712.14</v>
          </cell>
        </row>
        <row r="76">
          <cell r="C76" t="str">
            <v>SUBTOTAL</v>
          </cell>
          <cell r="G76">
            <v>798499801</v>
          </cell>
          <cell r="J76" t="e">
            <v>#REF!</v>
          </cell>
        </row>
        <row r="77">
          <cell r="B77" t="str">
            <v xml:space="preserve"> 10  </v>
          </cell>
          <cell r="C77" t="str">
            <v xml:space="preserve"> ENCHAPES Y ACCESORIOS  </v>
          </cell>
          <cell r="D77" t="str">
            <v xml:space="preserve"> </v>
          </cell>
          <cell r="E77" t="str">
            <v xml:space="preserve"> </v>
          </cell>
          <cell r="F77" t="str">
            <v xml:space="preserve"> </v>
          </cell>
        </row>
        <row r="78">
          <cell r="B78" t="str">
            <v>10.1</v>
          </cell>
          <cell r="C78" t="str">
            <v xml:space="preserve"> Enchape en porcelana  de .30*.30</v>
          </cell>
          <cell r="D78" t="str">
            <v xml:space="preserve"> M2  </v>
          </cell>
          <cell r="E78">
            <v>278</v>
          </cell>
          <cell r="F78">
            <v>35811</v>
          </cell>
          <cell r="G78">
            <v>9955458</v>
          </cell>
          <cell r="I78" t="e">
            <v>#REF!</v>
          </cell>
          <cell r="J78" t="e">
            <v>#REF!</v>
          </cell>
        </row>
        <row r="79">
          <cell r="B79" t="str">
            <v>10.2</v>
          </cell>
          <cell r="C79" t="str">
            <v xml:space="preserve"> Jaboneras  en ceramica</v>
          </cell>
          <cell r="D79" t="str">
            <v xml:space="preserve"> Un  </v>
          </cell>
          <cell r="E79">
            <v>8</v>
          </cell>
          <cell r="F79">
            <v>13126</v>
          </cell>
          <cell r="G79">
            <v>105008</v>
          </cell>
          <cell r="I79" t="e">
            <v>#REF!</v>
          </cell>
          <cell r="J79" t="e">
            <v>#REF!</v>
          </cell>
        </row>
        <row r="80">
          <cell r="B80" t="str">
            <v>10.3</v>
          </cell>
          <cell r="C80" t="str">
            <v xml:space="preserve"> Papeleras  en ceramica</v>
          </cell>
          <cell r="D80" t="str">
            <v xml:space="preserve"> Un  </v>
          </cell>
          <cell r="E80">
            <v>20</v>
          </cell>
          <cell r="F80">
            <v>21320</v>
          </cell>
          <cell r="G80">
            <v>426400</v>
          </cell>
          <cell r="I80" t="e">
            <v>#REF!</v>
          </cell>
          <cell r="J80" t="e">
            <v>#REF!</v>
          </cell>
        </row>
        <row r="81">
          <cell r="B81" t="str">
            <v xml:space="preserve"> </v>
          </cell>
          <cell r="C81" t="str">
            <v xml:space="preserve"> TOTAL CAPITULO  </v>
          </cell>
          <cell r="D81" t="str">
            <v xml:space="preserve"> </v>
          </cell>
          <cell r="E81" t="str">
            <v xml:space="preserve"> </v>
          </cell>
          <cell r="F81" t="str">
            <v xml:space="preserve"> </v>
          </cell>
          <cell r="G81">
            <v>10486866</v>
          </cell>
          <cell r="J81" t="e">
            <v>#REF!</v>
          </cell>
        </row>
        <row r="82">
          <cell r="B82" t="str">
            <v xml:space="preserve"> 11  </v>
          </cell>
          <cell r="C82" t="str">
            <v xml:space="preserve"> INSTALACIONES HIDROSANITARIAS  </v>
          </cell>
          <cell r="D82" t="str">
            <v xml:space="preserve"> </v>
          </cell>
          <cell r="E82" t="str">
            <v xml:space="preserve"> </v>
          </cell>
          <cell r="F82" t="str">
            <v xml:space="preserve"> </v>
          </cell>
        </row>
        <row r="83">
          <cell r="B83" t="str">
            <v>11.1</v>
          </cell>
          <cell r="C83" t="str">
            <v xml:space="preserve"> Tuberia PVC P de 2"  </v>
          </cell>
          <cell r="D83" t="str">
            <v xml:space="preserve"> Ml  </v>
          </cell>
          <cell r="E83">
            <v>40</v>
          </cell>
          <cell r="F83">
            <v>19100</v>
          </cell>
          <cell r="G83">
            <v>764000</v>
          </cell>
          <cell r="J83">
            <v>0</v>
          </cell>
        </row>
        <row r="84">
          <cell r="B84" t="str">
            <v>11.2</v>
          </cell>
          <cell r="C84" t="str">
            <v xml:space="preserve"> Tuberia PVC P de 1 1/2"  </v>
          </cell>
          <cell r="D84" t="str">
            <v xml:space="preserve"> Ml  </v>
          </cell>
          <cell r="E84">
            <v>37.82</v>
          </cell>
          <cell r="F84">
            <v>14100</v>
          </cell>
          <cell r="G84">
            <v>533262</v>
          </cell>
          <cell r="J84">
            <v>0</v>
          </cell>
        </row>
        <row r="85">
          <cell r="B85" t="str">
            <v>11.3</v>
          </cell>
          <cell r="C85" t="str">
            <v xml:space="preserve"> Puntos de agua fria  </v>
          </cell>
          <cell r="D85" t="str">
            <v xml:space="preserve"> Un  </v>
          </cell>
          <cell r="E85">
            <v>36</v>
          </cell>
          <cell r="F85">
            <v>38000</v>
          </cell>
          <cell r="G85">
            <v>1368000</v>
          </cell>
          <cell r="I85">
            <v>36</v>
          </cell>
          <cell r="J85">
            <v>1368000</v>
          </cell>
        </row>
        <row r="86">
          <cell r="B86" t="str">
            <v>11.4</v>
          </cell>
          <cell r="C86" t="str">
            <v xml:space="preserve"> Registros de 2"  </v>
          </cell>
          <cell r="D86" t="str">
            <v xml:space="preserve"> Un  </v>
          </cell>
          <cell r="E86">
            <v>2</v>
          </cell>
          <cell r="F86">
            <v>88000</v>
          </cell>
          <cell r="G86">
            <v>176000</v>
          </cell>
          <cell r="I86">
            <v>2</v>
          </cell>
          <cell r="J86">
            <v>176000</v>
          </cell>
        </row>
        <row r="87">
          <cell r="B87" t="str">
            <v xml:space="preserve"> </v>
          </cell>
          <cell r="C87" t="str">
            <v xml:space="preserve"> TOTAL CAPITULO  </v>
          </cell>
          <cell r="D87" t="str">
            <v xml:space="preserve"> </v>
          </cell>
          <cell r="E87" t="str">
            <v xml:space="preserve"> </v>
          </cell>
          <cell r="F87" t="str">
            <v xml:space="preserve"> </v>
          </cell>
          <cell r="G87">
            <v>2841262</v>
          </cell>
          <cell r="J87">
            <v>1544000</v>
          </cell>
        </row>
        <row r="88">
          <cell r="B88" t="str">
            <v>12</v>
          </cell>
          <cell r="C88" t="str">
            <v>INSTALACIONES ELECTRICAS</v>
          </cell>
        </row>
        <row r="89">
          <cell r="B89" t="str">
            <v>12.1</v>
          </cell>
          <cell r="C89" t="str">
            <v>Acometida electrica 3#8 + 1#10 + 1#10 + 1D1 1/2"</v>
          </cell>
          <cell r="D89" t="str">
            <v>ML</v>
          </cell>
          <cell r="E89">
            <v>60</v>
          </cell>
          <cell r="F89">
            <v>47502</v>
          </cell>
          <cell r="G89">
            <v>2850120</v>
          </cell>
          <cell r="I89" t="e">
            <v>#REF!</v>
          </cell>
          <cell r="J89" t="e">
            <v>#REF!</v>
          </cell>
        </row>
        <row r="90">
          <cell r="B90" t="str">
            <v>12.2</v>
          </cell>
          <cell r="C90" t="str">
            <v xml:space="preserve"> Acometida trifasica  </v>
          </cell>
          <cell r="D90" t="str">
            <v xml:space="preserve"> Ml  </v>
          </cell>
          <cell r="E90">
            <v>100</v>
          </cell>
          <cell r="F90">
            <v>47559</v>
          </cell>
          <cell r="G90">
            <v>4755900</v>
          </cell>
          <cell r="J90">
            <v>0</v>
          </cell>
        </row>
        <row r="91">
          <cell r="B91" t="str">
            <v>12.3</v>
          </cell>
          <cell r="C91" t="str">
            <v xml:space="preserve">Tablero de 12 circuitos con puerta y espacio para totalizador </v>
          </cell>
          <cell r="D91" t="str">
            <v>UND</v>
          </cell>
          <cell r="E91">
            <v>3</v>
          </cell>
          <cell r="F91">
            <v>865612</v>
          </cell>
          <cell r="G91">
            <v>2596836</v>
          </cell>
          <cell r="I91" t="e">
            <v>#REF!</v>
          </cell>
          <cell r="J91" t="e">
            <v>#REF!</v>
          </cell>
        </row>
        <row r="92">
          <cell r="B92" t="str">
            <v>12.4</v>
          </cell>
          <cell r="C92" t="str">
            <v>Polo a tierra</v>
          </cell>
          <cell r="D92" t="str">
            <v>UND</v>
          </cell>
          <cell r="E92">
            <v>3</v>
          </cell>
          <cell r="F92">
            <v>410192</v>
          </cell>
          <cell r="G92">
            <v>1230576</v>
          </cell>
          <cell r="I92" t="e">
            <v>#REF!</v>
          </cell>
          <cell r="J92" t="e">
            <v>#REF!</v>
          </cell>
        </row>
        <row r="93">
          <cell r="B93" t="str">
            <v>12.5</v>
          </cell>
          <cell r="C93" t="str">
            <v>Acometida electrica para iluminacion 3#8+1#8+1D3/4"</v>
          </cell>
          <cell r="D93" t="str">
            <v>ML</v>
          </cell>
          <cell r="E93">
            <v>470</v>
          </cell>
          <cell r="F93">
            <v>23622</v>
          </cell>
          <cell r="G93">
            <v>11102340</v>
          </cell>
          <cell r="I93" t="e">
            <v>#REF!</v>
          </cell>
          <cell r="J93" t="e">
            <v>#REF!</v>
          </cell>
        </row>
        <row r="94">
          <cell r="B94" t="str">
            <v>12.6</v>
          </cell>
          <cell r="C94" t="str">
            <v>Luminaria sobre poste metalico, incluye lampara con fotocelda</v>
          </cell>
          <cell r="D94" t="str">
            <v>UND</v>
          </cell>
          <cell r="E94">
            <v>35</v>
          </cell>
          <cell r="F94">
            <v>1836533</v>
          </cell>
          <cell r="G94">
            <v>64278655</v>
          </cell>
          <cell r="I94" t="e">
            <v>#REF!</v>
          </cell>
          <cell r="J94" t="e">
            <v>#REF!</v>
          </cell>
        </row>
        <row r="95">
          <cell r="B95" t="str">
            <v>12.7</v>
          </cell>
          <cell r="C95" t="str">
            <v>Salida para toma 110 inluye aparato</v>
          </cell>
          <cell r="D95" t="str">
            <v>UND</v>
          </cell>
          <cell r="E95">
            <v>23</v>
          </cell>
          <cell r="F95">
            <v>77175</v>
          </cell>
          <cell r="G95">
            <v>1775025</v>
          </cell>
          <cell r="I95" t="e">
            <v>#REF!</v>
          </cell>
          <cell r="J95" t="e">
            <v>#REF!</v>
          </cell>
        </row>
        <row r="96">
          <cell r="B96" t="str">
            <v>12.8</v>
          </cell>
          <cell r="C96" t="str">
            <v xml:space="preserve"> Salida y lamparas 2 x 32  </v>
          </cell>
          <cell r="D96" t="str">
            <v xml:space="preserve"> Un  </v>
          </cell>
          <cell r="E96">
            <v>30</v>
          </cell>
          <cell r="F96">
            <v>225449</v>
          </cell>
          <cell r="G96">
            <v>6763470</v>
          </cell>
          <cell r="I96" t="e">
            <v>#REF!</v>
          </cell>
          <cell r="J96" t="e">
            <v>#REF!</v>
          </cell>
        </row>
        <row r="97">
          <cell r="B97" t="str">
            <v>12.9</v>
          </cell>
          <cell r="C97" t="str">
            <v xml:space="preserve"> Salidas tomas trifasicas  </v>
          </cell>
          <cell r="D97" t="str">
            <v xml:space="preserve"> Un  </v>
          </cell>
          <cell r="E97">
            <v>3</v>
          </cell>
          <cell r="F97">
            <v>118785</v>
          </cell>
          <cell r="G97">
            <v>356355</v>
          </cell>
          <cell r="I97" t="e">
            <v>#REF!</v>
          </cell>
          <cell r="J97" t="e">
            <v>#REF!</v>
          </cell>
        </row>
        <row r="98">
          <cell r="B98" t="str">
            <v>12.10</v>
          </cell>
          <cell r="C98" t="str">
            <v xml:space="preserve"> Salidas tomas bifasicas  </v>
          </cell>
          <cell r="D98" t="str">
            <v xml:space="preserve"> Un  </v>
          </cell>
          <cell r="E98">
            <v>3</v>
          </cell>
          <cell r="F98">
            <v>78000</v>
          </cell>
          <cell r="G98">
            <v>234000</v>
          </cell>
          <cell r="I98" t="e">
            <v>#REF!</v>
          </cell>
          <cell r="J98" t="e">
            <v>#REF!</v>
          </cell>
        </row>
        <row r="99">
          <cell r="B99" t="str">
            <v>12.11</v>
          </cell>
          <cell r="C99" t="str">
            <v xml:space="preserve"> Salidas tomas GFCI  </v>
          </cell>
          <cell r="D99" t="str">
            <v xml:space="preserve"> Un  </v>
          </cell>
          <cell r="E99">
            <v>4</v>
          </cell>
          <cell r="F99">
            <v>128865</v>
          </cell>
          <cell r="G99">
            <v>515460</v>
          </cell>
          <cell r="I99" t="e">
            <v>#REF!</v>
          </cell>
          <cell r="J99" t="e">
            <v>#REF!</v>
          </cell>
        </row>
        <row r="100">
          <cell r="C100" t="str">
            <v>SUBTOTAL</v>
          </cell>
          <cell r="G100">
            <v>96458737</v>
          </cell>
          <cell r="J100" t="e">
            <v>#REF!</v>
          </cell>
        </row>
        <row r="101">
          <cell r="B101" t="str">
            <v xml:space="preserve"> 13  </v>
          </cell>
          <cell r="C101" t="str">
            <v xml:space="preserve"> APARATOS SANITARIOS  </v>
          </cell>
          <cell r="D101" t="str">
            <v xml:space="preserve"> </v>
          </cell>
          <cell r="E101" t="str">
            <v xml:space="preserve"> </v>
          </cell>
          <cell r="F101" t="str">
            <v xml:space="preserve"> </v>
          </cell>
        </row>
        <row r="102">
          <cell r="B102" t="str">
            <v>13.1</v>
          </cell>
          <cell r="C102" t="str">
            <v xml:space="preserve"> Sanitarios Normales  </v>
          </cell>
          <cell r="D102" t="str">
            <v xml:space="preserve"> Un  </v>
          </cell>
          <cell r="E102">
            <v>18</v>
          </cell>
          <cell r="F102">
            <v>221104</v>
          </cell>
          <cell r="G102">
            <v>3979872</v>
          </cell>
          <cell r="I102" t="e">
            <v>#REF!</v>
          </cell>
          <cell r="J102" t="e">
            <v>#REF!</v>
          </cell>
        </row>
        <row r="103">
          <cell r="B103" t="str">
            <v>13.2</v>
          </cell>
          <cell r="C103" t="str">
            <v xml:space="preserve"> Sanitarios para discapacitados  institucional según diseño incluye fluxometro tipo corona</v>
          </cell>
          <cell r="D103" t="str">
            <v xml:space="preserve"> Un  </v>
          </cell>
          <cell r="E103">
            <v>2</v>
          </cell>
          <cell r="F103">
            <v>971000</v>
          </cell>
          <cell r="G103">
            <v>1942000</v>
          </cell>
          <cell r="I103" t="e">
            <v>#REF!</v>
          </cell>
          <cell r="J103" t="e">
            <v>#REF!</v>
          </cell>
        </row>
        <row r="104">
          <cell r="B104" t="str">
            <v>13.3</v>
          </cell>
          <cell r="C104" t="str">
            <v xml:space="preserve"> Lavamanos institucional según diseño</v>
          </cell>
          <cell r="D104" t="str">
            <v xml:space="preserve"> Un  </v>
          </cell>
          <cell r="E104">
            <v>16</v>
          </cell>
          <cell r="F104">
            <v>132127</v>
          </cell>
          <cell r="G104">
            <v>2114032</v>
          </cell>
          <cell r="I104" t="e">
            <v>#REF!</v>
          </cell>
          <cell r="J104" t="e">
            <v>#REF!</v>
          </cell>
        </row>
        <row r="105">
          <cell r="B105" t="str">
            <v>13.4</v>
          </cell>
          <cell r="C105" t="str">
            <v xml:space="preserve"> Barras para discapacitados  acero inoxidable</v>
          </cell>
          <cell r="D105" t="str">
            <v xml:space="preserve"> Un  </v>
          </cell>
          <cell r="E105">
            <v>2</v>
          </cell>
          <cell r="F105">
            <v>193978</v>
          </cell>
          <cell r="G105">
            <v>387956</v>
          </cell>
          <cell r="I105" t="e">
            <v>#REF!</v>
          </cell>
          <cell r="J105" t="e">
            <v>#REF!</v>
          </cell>
        </row>
        <row r="106">
          <cell r="B106" t="str">
            <v xml:space="preserve"> </v>
          </cell>
          <cell r="C106" t="str">
            <v xml:space="preserve"> TOTAL CAPITULO  </v>
          </cell>
          <cell r="D106" t="str">
            <v xml:space="preserve"> </v>
          </cell>
          <cell r="E106" t="str">
            <v xml:space="preserve"> </v>
          </cell>
          <cell r="F106" t="str">
            <v xml:space="preserve"> </v>
          </cell>
          <cell r="G106">
            <v>8423860</v>
          </cell>
          <cell r="J106" t="e">
            <v>#REF!</v>
          </cell>
        </row>
        <row r="107">
          <cell r="B107" t="str">
            <v>14</v>
          </cell>
          <cell r="C107" t="str">
            <v xml:space="preserve"> CARPINTERIA METALICA  </v>
          </cell>
          <cell r="D107" t="str">
            <v xml:space="preserve"> </v>
          </cell>
          <cell r="E107" t="str">
            <v xml:space="preserve"> </v>
          </cell>
          <cell r="F107" t="str">
            <v xml:space="preserve"> </v>
          </cell>
        </row>
        <row r="108">
          <cell r="B108" t="str">
            <v>14.1</v>
          </cell>
          <cell r="C108" t="str">
            <v xml:space="preserve"> Puertas en lamina  de 2*1 calibre 18</v>
          </cell>
          <cell r="D108" t="str">
            <v xml:space="preserve"> M2  </v>
          </cell>
          <cell r="E108">
            <v>38.4</v>
          </cell>
          <cell r="F108">
            <v>172290</v>
          </cell>
          <cell r="G108">
            <v>6615936</v>
          </cell>
          <cell r="I108" t="e">
            <v>#REF!</v>
          </cell>
          <cell r="J108" t="e">
            <v>#REF!</v>
          </cell>
        </row>
        <row r="109">
          <cell r="B109" t="str">
            <v>14.2</v>
          </cell>
          <cell r="C109" t="str">
            <v xml:space="preserve"> Ventaneria en aluminio  </v>
          </cell>
          <cell r="D109" t="str">
            <v xml:space="preserve"> M2  </v>
          </cell>
          <cell r="E109">
            <v>27.92</v>
          </cell>
          <cell r="F109">
            <v>177100</v>
          </cell>
          <cell r="G109">
            <v>4944632</v>
          </cell>
          <cell r="I109" t="e">
            <v>#REF!</v>
          </cell>
          <cell r="J109" t="e">
            <v>#REF!</v>
          </cell>
        </row>
        <row r="110">
          <cell r="B110" t="str">
            <v>14.3</v>
          </cell>
          <cell r="C110" t="str">
            <v>Pasamanos en tuberia horizontal de acero de AN de 2" cal 16 y tuberia de acero de AN 2 1/2" cal 14 incluye pintura</v>
          </cell>
          <cell r="D110" t="str">
            <v>ML</v>
          </cell>
          <cell r="E110">
            <v>100</v>
          </cell>
          <cell r="F110">
            <v>199903</v>
          </cell>
          <cell r="G110">
            <v>19990300</v>
          </cell>
          <cell r="I110" t="e">
            <v>#REF!</v>
          </cell>
          <cell r="J110" t="e">
            <v>#REF!</v>
          </cell>
        </row>
        <row r="111">
          <cell r="B111" t="str">
            <v xml:space="preserve"> </v>
          </cell>
          <cell r="C111" t="str">
            <v xml:space="preserve"> TOTAL CAPITULO  </v>
          </cell>
          <cell r="D111" t="str">
            <v xml:space="preserve"> </v>
          </cell>
          <cell r="E111" t="str">
            <v xml:space="preserve"> </v>
          </cell>
          <cell r="F111" t="str">
            <v xml:space="preserve"> </v>
          </cell>
          <cell r="G111">
            <v>31550868</v>
          </cell>
          <cell r="J111" t="e">
            <v>#REF!</v>
          </cell>
        </row>
        <row r="112">
          <cell r="B112" t="str">
            <v>15</v>
          </cell>
          <cell r="C112" t="str">
            <v xml:space="preserve"> EQUIPOS ESPECIALES  </v>
          </cell>
          <cell r="D112" t="str">
            <v xml:space="preserve"> </v>
          </cell>
          <cell r="E112" t="str">
            <v xml:space="preserve"> </v>
          </cell>
          <cell r="F112" t="str">
            <v xml:space="preserve"> </v>
          </cell>
        </row>
        <row r="113">
          <cell r="B113" t="str">
            <v>15.1</v>
          </cell>
          <cell r="C113" t="str">
            <v xml:space="preserve"> Cubierta en estructura metalica y membrana</v>
          </cell>
          <cell r="D113" t="str">
            <v xml:space="preserve"> M2  </v>
          </cell>
          <cell r="E113">
            <v>144</v>
          </cell>
          <cell r="F113">
            <v>371676</v>
          </cell>
          <cell r="G113">
            <v>53521344</v>
          </cell>
          <cell r="I113" t="e">
            <v>#REF!</v>
          </cell>
          <cell r="J113" t="e">
            <v>#REF!</v>
          </cell>
        </row>
        <row r="114">
          <cell r="B114" t="str">
            <v xml:space="preserve"> </v>
          </cell>
          <cell r="C114" t="str">
            <v xml:space="preserve"> TOTAL CAPITULO  </v>
          </cell>
          <cell r="D114" t="str">
            <v xml:space="preserve"> </v>
          </cell>
          <cell r="E114" t="str">
            <v xml:space="preserve"> </v>
          </cell>
          <cell r="F114" t="str">
            <v xml:space="preserve"> </v>
          </cell>
          <cell r="G114">
            <v>53521344</v>
          </cell>
          <cell r="J114" t="e">
            <v>#REF!</v>
          </cell>
        </row>
        <row r="115">
          <cell r="B115" t="str">
            <v>16</v>
          </cell>
          <cell r="C115" t="str">
            <v xml:space="preserve"> CERRAJERIA  </v>
          </cell>
          <cell r="D115" t="str">
            <v xml:space="preserve"> </v>
          </cell>
          <cell r="E115" t="str">
            <v xml:space="preserve"> </v>
          </cell>
          <cell r="F115" t="str">
            <v xml:space="preserve"> </v>
          </cell>
        </row>
        <row r="116">
          <cell r="B116" t="str">
            <v>16.1</v>
          </cell>
          <cell r="C116" t="str">
            <v xml:space="preserve"> Cerraduras de porton  </v>
          </cell>
          <cell r="D116" t="str">
            <v xml:space="preserve"> Un  </v>
          </cell>
          <cell r="E116">
            <v>3</v>
          </cell>
          <cell r="F116">
            <v>59604</v>
          </cell>
          <cell r="G116">
            <v>178812</v>
          </cell>
          <cell r="I116">
            <v>1</v>
          </cell>
          <cell r="J116">
            <v>59604</v>
          </cell>
        </row>
        <row r="117">
          <cell r="B117" t="str">
            <v>16.2</v>
          </cell>
          <cell r="C117" t="str">
            <v xml:space="preserve"> Cerraduras de baño  </v>
          </cell>
          <cell r="D117" t="str">
            <v xml:space="preserve"> Un  </v>
          </cell>
          <cell r="E117">
            <v>20</v>
          </cell>
          <cell r="F117">
            <v>32790</v>
          </cell>
          <cell r="G117">
            <v>655800</v>
          </cell>
          <cell r="I117" t="e">
            <v>#REF!</v>
          </cell>
          <cell r="J117" t="e">
            <v>#REF!</v>
          </cell>
        </row>
        <row r="118">
          <cell r="B118" t="str">
            <v xml:space="preserve"> </v>
          </cell>
          <cell r="C118" t="str">
            <v xml:space="preserve"> TOTAL CAPITULO  </v>
          </cell>
          <cell r="D118" t="str">
            <v xml:space="preserve"> </v>
          </cell>
          <cell r="E118" t="str">
            <v xml:space="preserve"> </v>
          </cell>
          <cell r="F118" t="str">
            <v xml:space="preserve"> </v>
          </cell>
          <cell r="G118">
            <v>834612</v>
          </cell>
          <cell r="J118" t="e">
            <v>#REF!</v>
          </cell>
        </row>
        <row r="119">
          <cell r="B119" t="str">
            <v>17</v>
          </cell>
          <cell r="C119" t="str">
            <v xml:space="preserve"> VIDRIOS  </v>
          </cell>
          <cell r="D119" t="str">
            <v xml:space="preserve"> </v>
          </cell>
          <cell r="E119" t="str">
            <v xml:space="preserve"> </v>
          </cell>
          <cell r="F119" t="str">
            <v xml:space="preserve"> </v>
          </cell>
        </row>
        <row r="120">
          <cell r="B120" t="str">
            <v>17.1</v>
          </cell>
          <cell r="C120" t="str">
            <v>Vidrio para ventana de 4 mm plano</v>
          </cell>
          <cell r="D120" t="str">
            <v xml:space="preserve"> M2  </v>
          </cell>
          <cell r="E120">
            <v>14.32</v>
          </cell>
          <cell r="F120">
            <v>48882</v>
          </cell>
          <cell r="G120">
            <v>699990</v>
          </cell>
          <cell r="I120" t="e">
            <v>#REF!</v>
          </cell>
          <cell r="J120" t="e">
            <v>#REF!</v>
          </cell>
        </row>
        <row r="121">
          <cell r="B121" t="str">
            <v>17.2</v>
          </cell>
          <cell r="C121" t="str">
            <v xml:space="preserve"> Espejos para baño</v>
          </cell>
          <cell r="D121" t="str">
            <v xml:space="preserve"> M2  </v>
          </cell>
          <cell r="E121">
            <v>8.8000000000000007</v>
          </cell>
          <cell r="F121">
            <v>58000</v>
          </cell>
          <cell r="G121">
            <v>510400</v>
          </cell>
          <cell r="I121">
            <v>8.8000000000000007</v>
          </cell>
          <cell r="J121">
            <v>510400.00000000006</v>
          </cell>
        </row>
        <row r="122">
          <cell r="B122" t="str">
            <v xml:space="preserve"> </v>
          </cell>
          <cell r="C122" t="str">
            <v xml:space="preserve"> TOTAL CAPITULO  </v>
          </cell>
          <cell r="D122" t="str">
            <v xml:space="preserve"> </v>
          </cell>
          <cell r="E122" t="str">
            <v xml:space="preserve"> </v>
          </cell>
          <cell r="F122" t="str">
            <v xml:space="preserve"> </v>
          </cell>
          <cell r="G122">
            <v>1210390</v>
          </cell>
          <cell r="J122" t="e">
            <v>#REF!</v>
          </cell>
        </row>
        <row r="123">
          <cell r="B123" t="str">
            <v>18</v>
          </cell>
          <cell r="C123" t="str">
            <v xml:space="preserve"> PINTURA  </v>
          </cell>
          <cell r="D123" t="str">
            <v xml:space="preserve"> </v>
          </cell>
          <cell r="E123" t="str">
            <v xml:space="preserve"> </v>
          </cell>
          <cell r="F123" t="str">
            <v xml:space="preserve"> </v>
          </cell>
        </row>
        <row r="124">
          <cell r="B124" t="str">
            <v>18.1</v>
          </cell>
          <cell r="C124" t="str">
            <v xml:space="preserve"> Graniplast de fachada </v>
          </cell>
          <cell r="D124" t="str">
            <v xml:space="preserve"> M2  </v>
          </cell>
          <cell r="E124">
            <v>87.7</v>
          </cell>
          <cell r="F124">
            <v>15900</v>
          </cell>
          <cell r="G124">
            <v>1394430</v>
          </cell>
          <cell r="I124" t="e">
            <v>#REF!</v>
          </cell>
          <cell r="J124" t="e">
            <v>#REF!</v>
          </cell>
        </row>
        <row r="125">
          <cell r="B125" t="str">
            <v>18.2</v>
          </cell>
          <cell r="C125" t="str">
            <v xml:space="preserve"> Pintura tipo Koraza sobre muros  </v>
          </cell>
          <cell r="D125" t="str">
            <v xml:space="preserve"> M2  </v>
          </cell>
          <cell r="E125">
            <v>81.400000000000006</v>
          </cell>
          <cell r="F125">
            <v>12778</v>
          </cell>
          <cell r="G125">
            <v>1040129</v>
          </cell>
          <cell r="I125" t="e">
            <v>#REF!</v>
          </cell>
          <cell r="J125" t="e">
            <v>#REF!</v>
          </cell>
        </row>
        <row r="126">
          <cell r="B126" t="str">
            <v>18.3</v>
          </cell>
          <cell r="C126" t="str">
            <v xml:space="preserve"> Esmalte sobre muro</v>
          </cell>
          <cell r="D126" t="str">
            <v xml:space="preserve"> M2  </v>
          </cell>
          <cell r="E126">
            <v>350.8</v>
          </cell>
          <cell r="F126">
            <v>9360</v>
          </cell>
          <cell r="G126">
            <v>3283488</v>
          </cell>
          <cell r="I126">
            <v>350.8</v>
          </cell>
          <cell r="J126">
            <v>3283488</v>
          </cell>
        </row>
        <row r="127">
          <cell r="B127" t="str">
            <v xml:space="preserve"> </v>
          </cell>
          <cell r="C127" t="str">
            <v xml:space="preserve"> TOTAL CAPITULO  </v>
          </cell>
          <cell r="D127" t="str">
            <v xml:space="preserve"> </v>
          </cell>
          <cell r="E127" t="str">
            <v xml:space="preserve"> </v>
          </cell>
          <cell r="F127" t="str">
            <v xml:space="preserve"> </v>
          </cell>
          <cell r="G127">
            <v>5718047</v>
          </cell>
          <cell r="J127" t="e">
            <v>#REF!</v>
          </cell>
        </row>
        <row r="128">
          <cell r="B128" t="str">
            <v>19</v>
          </cell>
          <cell r="C128" t="str">
            <v>VARIOS</v>
          </cell>
        </row>
        <row r="129">
          <cell r="B129" t="str">
            <v>19.1</v>
          </cell>
          <cell r="C129" t="str">
            <v>Aseo final de obra</v>
          </cell>
          <cell r="D129" t="str">
            <v>M2</v>
          </cell>
          <cell r="E129">
            <v>8127.9699999999993</v>
          </cell>
          <cell r="F129">
            <v>4523</v>
          </cell>
          <cell r="G129">
            <v>36762808</v>
          </cell>
          <cell r="I129" t="e">
            <v>#REF!</v>
          </cell>
          <cell r="J129" t="e">
            <v>#REF!</v>
          </cell>
        </row>
        <row r="130">
          <cell r="C130" t="str">
            <v>SUBTOTAL</v>
          </cell>
          <cell r="G130">
            <v>36762808</v>
          </cell>
          <cell r="J130" t="e">
            <v>#REF!</v>
          </cell>
        </row>
        <row r="133">
          <cell r="C133" t="str">
            <v>VALOR PARCIAL</v>
          </cell>
          <cell r="G133">
            <v>1990448299</v>
          </cell>
          <cell r="J133" t="e">
            <v>#REF!</v>
          </cell>
        </row>
        <row r="134">
          <cell r="C134" t="str">
            <v>A.I.U.</v>
          </cell>
          <cell r="E134">
            <v>0.3</v>
          </cell>
          <cell r="G134">
            <v>597134490</v>
          </cell>
          <cell r="J134" t="e">
            <v>#REF!</v>
          </cell>
        </row>
        <row r="135">
          <cell r="C135" t="str">
            <v>VALOR TOTAL</v>
          </cell>
          <cell r="G135">
            <v>2587582789</v>
          </cell>
          <cell r="J135" t="e">
            <v>#REF!</v>
          </cell>
        </row>
        <row r="137">
          <cell r="B137" t="str">
            <v xml:space="preserve">ITEM NUEVOS </v>
          </cell>
        </row>
        <row r="140">
          <cell r="B140" t="str">
            <v>Item</v>
          </cell>
          <cell r="C140" t="str">
            <v>Descripcion</v>
          </cell>
          <cell r="D140" t="str">
            <v>Und</v>
          </cell>
          <cell r="E140" t="str">
            <v>Cant</v>
          </cell>
          <cell r="F140" t="str">
            <v>Vr Unitario</v>
          </cell>
          <cell r="G140" t="str">
            <v>Vr Total</v>
          </cell>
          <cell r="H140" t="str">
            <v>*</v>
          </cell>
          <cell r="I140" t="str">
            <v>CANTIDAD</v>
          </cell>
          <cell r="J140" t="str">
            <v>Vr/PARCIAL</v>
          </cell>
        </row>
        <row r="141">
          <cell r="B141">
            <v>3</v>
          </cell>
          <cell r="C141" t="str">
            <v xml:space="preserve"> DESAGUES  </v>
          </cell>
          <cell r="D141">
            <v>0</v>
          </cell>
        </row>
        <row r="142">
          <cell r="B142" t="str">
            <v>3.17</v>
          </cell>
          <cell r="C142" t="str">
            <v xml:space="preserve"> Tuberia PVC S de 16"</v>
          </cell>
          <cell r="D142" t="str">
            <v xml:space="preserve"> Ml  </v>
          </cell>
          <cell r="E142">
            <v>0</v>
          </cell>
          <cell r="F142">
            <v>149860</v>
          </cell>
          <cell r="G142">
            <v>0</v>
          </cell>
          <cell r="H142" t="str">
            <v>$</v>
          </cell>
          <cell r="I142" t="e">
            <v>#REF!</v>
          </cell>
          <cell r="J142" t="e">
            <v>#REF!</v>
          </cell>
        </row>
        <row r="143">
          <cell r="C143" t="str">
            <v>TOTAL CAPITULO</v>
          </cell>
          <cell r="J143" t="e">
            <v>#REF!</v>
          </cell>
        </row>
        <row r="144">
          <cell r="B144">
            <v>6</v>
          </cell>
          <cell r="C144" t="str">
            <v xml:space="preserve"> ESTRUCTURA  </v>
          </cell>
          <cell r="D144">
            <v>0</v>
          </cell>
        </row>
        <row r="145">
          <cell r="B145" t="str">
            <v>6.5</v>
          </cell>
          <cell r="C145" t="str">
            <v>COLUMNETAS EN CONCRETO INCLUYE REFUERZO</v>
          </cell>
          <cell r="D145" t="str">
            <v>ML</v>
          </cell>
          <cell r="F145">
            <v>45000</v>
          </cell>
          <cell r="G145">
            <v>0</v>
          </cell>
          <cell r="H145" t="str">
            <v>$</v>
          </cell>
          <cell r="I145" t="e">
            <v>#REF!</v>
          </cell>
          <cell r="J145" t="e">
            <v>#REF!</v>
          </cell>
        </row>
        <row r="146">
          <cell r="B146" t="str">
            <v>6.6</v>
          </cell>
          <cell r="C146" t="str">
            <v>VIGUETAS EN CONCRETO INCLUYE REFUERZO</v>
          </cell>
          <cell r="D146" t="str">
            <v>ML</v>
          </cell>
          <cell r="F146">
            <v>45000</v>
          </cell>
          <cell r="I146" t="e">
            <v>#REF!</v>
          </cell>
          <cell r="J146" t="e">
            <v>#REF!</v>
          </cell>
        </row>
        <row r="147">
          <cell r="C147" t="str">
            <v>TOTAL CAPITULO</v>
          </cell>
          <cell r="J147" t="e">
            <v>#REF!</v>
          </cell>
        </row>
        <row r="148">
          <cell r="B148">
            <v>11</v>
          </cell>
          <cell r="C148" t="str">
            <v xml:space="preserve"> INSTALACIONES HIDROSANITARIAS  </v>
          </cell>
          <cell r="D148">
            <v>0</v>
          </cell>
        </row>
        <row r="149">
          <cell r="B149" t="str">
            <v>11.5</v>
          </cell>
          <cell r="C149" t="str">
            <v xml:space="preserve"> Tuberia PVC P de 4"  </v>
          </cell>
          <cell r="D149" t="str">
            <v>ML</v>
          </cell>
          <cell r="F149">
            <v>54286</v>
          </cell>
          <cell r="G149">
            <v>0</v>
          </cell>
          <cell r="H149" t="str">
            <v>$</v>
          </cell>
          <cell r="I149">
            <v>115</v>
          </cell>
          <cell r="J149">
            <v>6242890</v>
          </cell>
        </row>
        <row r="150">
          <cell r="C150" t="str">
            <v>TOTAL CAPITULO</v>
          </cell>
          <cell r="G150">
            <v>0</v>
          </cell>
          <cell r="J150">
            <v>6242890</v>
          </cell>
        </row>
        <row r="151">
          <cell r="B151">
            <v>19</v>
          </cell>
          <cell r="C151" t="str">
            <v>VARIOS</v>
          </cell>
          <cell r="D151">
            <v>0</v>
          </cell>
        </row>
        <row r="152">
          <cell r="B152" t="str">
            <v>19.2</v>
          </cell>
          <cell r="C152" t="str">
            <v>GEOMEMBRANA</v>
          </cell>
          <cell r="D152" t="str">
            <v>M2</v>
          </cell>
          <cell r="F152">
            <v>25000</v>
          </cell>
          <cell r="G152">
            <v>0</v>
          </cell>
          <cell r="H152" t="str">
            <v>$</v>
          </cell>
          <cell r="I152">
            <v>4.0750000000000002</v>
          </cell>
          <cell r="J152">
            <v>101875</v>
          </cell>
        </row>
        <row r="153">
          <cell r="C153" t="str">
            <v>TOTAL CAPITULO</v>
          </cell>
          <cell r="G153">
            <v>0</v>
          </cell>
          <cell r="J153">
            <v>101875</v>
          </cell>
        </row>
      </sheetData>
    </sheetDataSet>
  </externalBook>
</externalLink>
</file>

<file path=xl/externalLinks/externalLink10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BASES"/>
      <sheetName val="CDItem"/>
      <sheetName val="aCCIDENTES DE 1995 - 1996"/>
      <sheetName val="Informacion"/>
      <sheetName val="a%20%20aaInformaci%C3%B3n"/>
      <sheetName val="CONT_ADI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1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"/>
      <sheetName val="ORITO 02 "/>
      <sheetName val="ORITO 05"/>
      <sheetName val="ORITO 08"/>
      <sheetName val="ORITO 13"/>
      <sheetName val="ORITO 16"/>
      <sheetName val="ORITO 20"/>
      <sheetName val="ORITO 21"/>
      <sheetName val="ORITO 29"/>
      <sheetName val="ORITO 38"/>
      <sheetName val="ORITO 41"/>
      <sheetName val="ORITO 105"/>
      <sheetName val="ORITO 106"/>
      <sheetName val="ORITO 109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1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"/>
      <sheetName val="RECURSOS"/>
      <sheetName val="Equipo INVIAS"/>
      <sheetName val="APUS concretos con cambio c"/>
      <sheetName val="CONCRETOS"/>
      <sheetName val="PROPORCIONES DE CONCRETO-H"/>
      <sheetName val="Hoja1"/>
      <sheetName val="EST NUEVA Y CONECTANT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externalLinks/externalLink1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EARES1 (2)"/>
      <sheetName val="Ingenieria"/>
      <sheetName val="Compras"/>
      <sheetName val="Construcción"/>
      <sheetName val="Construcción Gral"/>
      <sheetName val="Construcción Gral (2)"/>
      <sheetName val="General"/>
      <sheetName val="Curvas"/>
      <sheetName val="HHxACT"/>
      <sheetName val="HHxACT (2)"/>
      <sheetName val="Histograma"/>
      <sheetName val="RESUMEN PROYECTO"/>
      <sheetName val="RESUMEN ESP"/>
      <sheetName val="RESUMEN (2)"/>
      <sheetName val="Histograma (2)"/>
      <sheetName val="Histo-Indirectos"/>
      <sheetName val="INFO-COMPRAS"/>
      <sheetName val="Hoja1 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1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ATO1H5"/>
      <sheetName val="Form5 _Pág_ 1"/>
      <sheetName val="Form5 _Pág_ 2"/>
      <sheetName val="Form7"/>
      <sheetName val="forma7"/>
      <sheetName val="Form9"/>
      <sheetName val="FORMATO 1015"/>
      <sheetName val="FORMATO 3001"/>
      <sheetName val="FORMATO 3002"/>
      <sheetName val="FORMATO 3003"/>
      <sheetName val="FORMATO 5001"/>
      <sheetName val="FORMATO 3002 ap-1"/>
      <sheetName val="FORMATO 3002 ap-2"/>
      <sheetName val="Personalizar"/>
      <sheetName val="Formatos"/>
      <sheetName val="Form020"/>
      <sheetName val="Form030"/>
      <sheetName val="Form040"/>
      <sheetName val="Form050"/>
      <sheetName val="Form060"/>
      <sheetName val="Form070"/>
      <sheetName val="Form080"/>
      <sheetName val="From090"/>
      <sheetName val="Form100"/>
      <sheetName val="Form110"/>
      <sheetName val="Form120"/>
      <sheetName val="Form130"/>
      <sheetName val="Form140"/>
      <sheetName val="Form150"/>
      <sheetName val="Form160"/>
      <sheetName val="Form170"/>
      <sheetName val="3002 Lisama este 1"/>
      <sheetName val="3002 Santa Helena 1"/>
      <sheetName val="3002 Lisama 15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/>
      <sheetData sheetId="21"/>
      <sheetData sheetId="22"/>
      <sheetData sheetId="23" refreshError="1"/>
      <sheetData sheetId="24"/>
      <sheetData sheetId="25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externalLinks/externalLink1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mparativos"/>
      <sheetName val="Resumen"/>
      <sheetName val="PxQ Valores"/>
      <sheetName val="PxQ Cantidades"/>
      <sheetName val="DATOS"/>
    </sheetNames>
    <sheetDataSet>
      <sheetData sheetId="0"/>
      <sheetData sheetId="1"/>
      <sheetData sheetId="2"/>
      <sheetData sheetId="3"/>
      <sheetData sheetId="4" refreshError="1"/>
    </sheetDataSet>
  </externalBook>
</externalLink>
</file>

<file path=xl/externalLinks/externalLink1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 01"/>
      <sheetName val="RESUMEN CONFIS"/>
      <sheetName val="Grafica"/>
      <sheetName val="Hoja3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1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AS"/>
      <sheetName val="UNITARIOS GENERALES"/>
    </sheetNames>
    <sheetDataSet>
      <sheetData sheetId="0"/>
      <sheetData sheetId="1" refreshError="1"/>
    </sheetDataSet>
  </externalBook>
</externalLink>
</file>

<file path=xl/externalLinks/externalLink1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 2A"/>
      <sheetName val="Refin"/>
      <sheetName val="URCs"/>
      <sheetName val="Petroq."/>
      <sheetName val="Eletex"/>
      <sheetName val="Serv.Ind."/>
      <sheetName val="Manto, Otros"/>
    </sheetNames>
    <sheetDataSet>
      <sheetData sheetId="0" refreshError="1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1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esmonte"/>
      <sheetName val="ESCARIFICACION"/>
      <sheetName val="PUNITARIOS PARA 241201 2S"/>
      <sheetName val="PR 1"/>
      <sheetName val="ESTADO RED TEC"/>
      <sheetName val="items"/>
      <sheetName val="Hoja1"/>
      <sheetName val="A-HOR"/>
      <sheetName val="INSUMOS"/>
      <sheetName val="BANCOS"/>
      <sheetName val="CARGOS"/>
      <sheetName val="EPS"/>
      <sheetName val="PENSIONES"/>
      <sheetName val="PREACTA 10"/>
      <sheetName val="DATOS"/>
      <sheetName val="PREACTA 9"/>
      <sheetName val="Res-Accide-10"/>
      <sheetName val="TARIFAS"/>
      <sheetName val="PRECIOS"/>
      <sheetName val="PREACTA 6"/>
      <sheetName val="TABLA 2008"/>
      <sheetName val="Equipo"/>
      <sheetName val="Listas"/>
      <sheetName val="Excavación Mat. Común Estacione"/>
      <sheetName val="Demolición Pavimento"/>
      <sheetName val="Insum"/>
      <sheetName val="SUB APU"/>
      <sheetName val="TRANSPORTE"/>
      <sheetName val="A. P. U."/>
      <sheetName val="PUNITARIOS%20PARA%20241201%202S"/>
      <sheetName val="RELACION MES"/>
      <sheetName val="PRESUPUESTO"/>
      <sheetName val="ESTADO VÍA-CRIT.TECNICO"/>
      <sheetName val="GCB2000"/>
      <sheetName val="A.P.U"/>
      <sheetName val="ESTADO_RED_TEC"/>
      <sheetName val="PR_1"/>
      <sheetName val="PUNITARIOS_PARA_241201_2S"/>
      <sheetName val="PREACTA_10"/>
      <sheetName val="PREACTA_9"/>
      <sheetName val="ESTADO_RED_TEC1"/>
      <sheetName val="PR_11"/>
      <sheetName val="PUNITARIOS_PARA_241201_2S1"/>
      <sheetName val="PREACTA_101"/>
      <sheetName val="PREACTA_91"/>
      <sheetName val="ESTADO_RED_TEC2"/>
      <sheetName val="PR_12"/>
      <sheetName val="PUNITARIOS_PARA_241201_2S2"/>
      <sheetName val="PREACTA_102"/>
      <sheetName val="PREACTA_92"/>
      <sheetName val="ESTADO_RED_TEC3"/>
      <sheetName val="PR_13"/>
      <sheetName val="PUNITARIOS_PARA_241201_2S3"/>
      <sheetName val="PREACTA_103"/>
      <sheetName val="PREACTA_93"/>
      <sheetName val="ESTADO_RED_TEC4"/>
      <sheetName val="PR_14"/>
      <sheetName val="PUNITARIOS_PARA_241201_2S4"/>
      <sheetName val="PREACTA_104"/>
      <sheetName val="PREACTA_94"/>
      <sheetName val="ESTADO_RED_TEC5"/>
      <sheetName val="PR_15"/>
      <sheetName val="PUNITARIOS_PARA_241201_2S5"/>
      <sheetName val="PREACTA_105"/>
      <sheetName val="PREACTA_95"/>
      <sheetName val="ESTADO_RED_TEC8"/>
      <sheetName val="PR_18"/>
      <sheetName val="PUNITARIOS_PARA_241201_2S8"/>
      <sheetName val="PREACTA_108"/>
      <sheetName val="PREACTA_98"/>
      <sheetName val="ESTADO_RED_TEC6"/>
      <sheetName val="PR_16"/>
      <sheetName val="PUNITARIOS_PARA_241201_2S6"/>
      <sheetName val="PREACTA_106"/>
      <sheetName val="PREACTA_96"/>
      <sheetName val="ESTADO_RED_TEC7"/>
      <sheetName val="PR_17"/>
      <sheetName val="PUNITARIOS_PARA_241201_2S7"/>
      <sheetName val="PREACTA_107"/>
      <sheetName val="PREACTA_97"/>
      <sheetName val="PUNITARIOS_PARA_241201_2S9"/>
      <sheetName val="PR_19"/>
      <sheetName val="ESTADO_RED_TEC9"/>
      <sheetName val="PREACTA_109"/>
      <sheetName val="PREACTA_99"/>
      <sheetName val=" Liquidacion de Obra por Tramos"/>
      <sheetName val="CLASIFICACION"/>
      <sheetName val="CRA.MODI"/>
      <sheetName val="Presup_Cancha"/>
      <sheetName val="FORMULA"/>
      <sheetName val="K16+000 AL K18+500"/>
      <sheetName val="K23+200 AL K24+700"/>
      <sheetName val="k18+500 AL K23+050"/>
      <sheetName val="Presupuesto PUENTE"/>
      <sheetName val="VOLUMENES (4)"/>
      <sheetName val="VOLUMENES (4SA)"/>
      <sheetName val="c2.5y2.6"/>
      <sheetName val="LISTA DE PRECIOS"/>
      <sheetName val="062"/>
      <sheetName val="Listado"/>
      <sheetName val="REC-COD,"/>
      <sheetName val="Lp"/>
      <sheetName val="PUNITARIOS_PARA_241201_2S10"/>
      <sheetName val="PR_110"/>
      <sheetName val="ESTADO_RED_TEC10"/>
      <sheetName val="PREACTA_1010"/>
      <sheetName val="PREACTA_910"/>
      <sheetName val="TRAPMO"/>
      <sheetName val="c2_5y2_6"/>
      <sheetName val="c2_5y2_62"/>
      <sheetName val="c2_5y2_61"/>
      <sheetName val="c2_5y2_63"/>
      <sheetName val="c2_5y2_65"/>
      <sheetName val="c2_5y2_64"/>
      <sheetName val="c2_5y2_66"/>
      <sheetName val="c2_5y2_67"/>
      <sheetName val="c2_5y2_68"/>
      <sheetName val="c2_5y2_69"/>
      <sheetName val="c2_5y2_610"/>
      <sheetName val="FINANC"/>
      <sheetName val="TODAS"/>
      <sheetName val="Summary"/>
      <sheetName val="CODCONST"/>
      <sheetName val="skj452"/>
      <sheetName val="ita878"/>
      <sheetName val="aea-944"/>
      <sheetName val="dub-823"/>
      <sheetName val="gpi 526"/>
      <sheetName val="xxj617"/>
      <sheetName val="sng_855"/>
      <sheetName val="vea 374"/>
      <sheetName val="hfb024"/>
      <sheetName val="paj825"/>
      <sheetName val="OCTUBRE"/>
      <sheetName val="PREACTA_6"/>
      <sheetName val="TABLA_2008"/>
      <sheetName val="THE"/>
      <sheetName val="ATHE"/>
      <sheetName val="UNITARIOS"/>
      <sheetName val="PUNITARIOS_PARA_241201_2S13"/>
      <sheetName val="PR_113"/>
      <sheetName val="ESTADO_RED_TEC13"/>
      <sheetName val="PREACTA_1013"/>
      <sheetName val="PREACTA_913"/>
      <sheetName val="ESTADO_RED_TEC11"/>
      <sheetName val="PR_111"/>
      <sheetName val="PUNITARIOS_PARA_241201_2S11"/>
      <sheetName val="PREACTA_1011"/>
      <sheetName val="PREACTA_911"/>
      <sheetName val="PUNITARIOS_PARA_241201_2S12"/>
      <sheetName val="PR_112"/>
      <sheetName val="ESTADO_RED_TEC12"/>
      <sheetName val="PREACTA_1012"/>
      <sheetName val="PREACTA_912"/>
      <sheetName val="PREACTA_61"/>
      <sheetName val="A_P_U1"/>
      <sheetName val="A_P_U"/>
      <sheetName val="5. ELECTRICO"/>
      <sheetName val="c2_5y2_613"/>
      <sheetName val="PREACTA_62"/>
      <sheetName val="TABLA_20082"/>
      <sheetName val="c2_5y2_612"/>
      <sheetName val="TABLA_20081"/>
      <sheetName val="c2_5y2_611"/>
      <sheetName val="BALANCE"/>
      <sheetName val="ITEMS NO REVISTOS"/>
      <sheetName val="APU ELECTRICOS"/>
      <sheetName val="Bajadas"/>
      <sheetName val="NARIÑO"/>
      <sheetName val="2,2,6,1 Pilotes 0,30"/>
      <sheetName val="PERSONAL"/>
      <sheetName val="Tarifa MT"/>
      <sheetName val="SALARIOS"/>
      <sheetName val="costos oficina"/>
      <sheetName val="costos campamento"/>
      <sheetName val="días habiles 2015"/>
      <sheetName val="7.1.8.1.1"/>
      <sheetName val="Proveedores y acreedores"/>
      <sheetName val="Requisición1"/>
      <sheetName val="mdo"/>
      <sheetName val="equip"/>
      <sheetName val="mat"/>
      <sheetName val="CIRCUITOS CODENSA"/>
      <sheetName val="Cuadr."/>
      <sheetName val="PUNITARIOS PARA 241201 2S.xls"/>
      <sheetName val="OBRAS SES"/>
      <sheetName val="CONT_ADI"/>
      <sheetName val="DEST. MEDIOS"/>
      <sheetName val="COMBUASF"/>
      <sheetName val="BALCRUDO"/>
      <sheetName val="CARGASPROC."/>
      <sheetName val="G L P  FINAL"/>
      <sheetName val="APU NO PREVISTO"/>
      <sheetName val="PPTA (3)"/>
      <sheetName val="PPTA (2)"/>
      <sheetName val="PPTA"/>
      <sheetName val="CURVA"/>
      <sheetName val="OBRA "/>
      <sheetName val="ESTADO_RED_TEC14"/>
      <sheetName val="PUNITARIOS_PARA_241201_2S14"/>
      <sheetName val="PR_114"/>
      <sheetName val="PREACTA_1014"/>
      <sheetName val="PREACTA_914"/>
      <sheetName val="c2_5y2_614"/>
      <sheetName val="PREACTA_63"/>
      <sheetName val="TABLA_20083"/>
      <sheetName val="ESTADO_VÍA-CRIT_TECNICO"/>
      <sheetName val="SUB_APU"/>
      <sheetName val="Excavación_Mat__Común_Estacione"/>
      <sheetName val="Demolición_Pavimento"/>
      <sheetName val="RELACION_MES"/>
      <sheetName val="A__P__U_"/>
      <sheetName val="CRA_MODI"/>
      <sheetName val="K16+000_AL_K18+500"/>
      <sheetName val="K23+200_AL_K24+700"/>
      <sheetName val="k18+500_AL_K23+050"/>
      <sheetName val="Presupuesto_PUENTE"/>
      <sheetName val="VOLUMENES_(4)"/>
      <sheetName val="VOLUMENES_(4SA)"/>
      <sheetName val="DATOS CONTRATO"/>
      <sheetName val="otros"/>
      <sheetName val="for 6"/>
      <sheetName val="glvc"/>
      <sheetName val="materiales"/>
      <sheetName val="PREACTA Y CONTRATISTAS"/>
      <sheetName val="PLAN DE INVERSION ANTICIPO"/>
      <sheetName val="inv mensual"/>
      <sheetName val="borrador flujo inv"/>
      <sheetName val="social-ambiental"/>
      <sheetName val="AU"/>
      <sheetName val="Hoja2"/>
      <sheetName val="inst"/>
      <sheetName val="TABLAS"/>
      <sheetName val="Excavación_Mat__Común_Estacion1"/>
      <sheetName val="Demolición_Pavimento1"/>
      <sheetName val="SUB_APU1"/>
      <sheetName val="ESTADO_VÍA-CRIT_TECNICO1"/>
      <sheetName val="RELACION_MES1"/>
      <sheetName val="A__P__U_1"/>
      <sheetName val="CRA_MODI1"/>
      <sheetName val="K16+000_AL_K18+5001"/>
      <sheetName val="K23+200_AL_K24+7001"/>
      <sheetName val="k18+500_AL_K23+0501"/>
      <sheetName val="Presupuesto_PUENTE1"/>
      <sheetName val="VOLUMENES_(4)1"/>
      <sheetName val="VOLUMENES_(4SA)1"/>
      <sheetName val="PREACTA_64"/>
      <sheetName val="TABLA_20084"/>
      <sheetName val="Excavación_Mat__Común_Estacion4"/>
      <sheetName val="Demolición_Pavimento4"/>
      <sheetName val="SUB_APU4"/>
      <sheetName val="RELACION_MES4"/>
      <sheetName val="ESTADO_VÍA-CRIT_TECNICO4"/>
      <sheetName val="A__P__U_4"/>
      <sheetName val="A_P_U4"/>
      <sheetName val="CRA_MODI4"/>
      <sheetName val="K16+000_AL_K18+5004"/>
      <sheetName val="K23+200_AL_K24+7004"/>
      <sheetName val="k18+500_AL_K23+0504"/>
      <sheetName val="Presupuesto_PUENTE4"/>
      <sheetName val="VOLUMENES_(4)4"/>
      <sheetName val="VOLUMENES_(4SA)4"/>
      <sheetName val="_Liquidacion_de_Obra_por_Tramo2"/>
      <sheetName val="LISTA_DE_PRECIOS2"/>
      <sheetName val="Excavación_Mat__Común_Estacion2"/>
      <sheetName val="Demolición_Pavimento2"/>
      <sheetName val="SUB_APU2"/>
      <sheetName val="RELACION_MES2"/>
      <sheetName val="ESTADO_VÍA-CRIT_TECNICO2"/>
      <sheetName val="A__P__U_2"/>
      <sheetName val="A_P_U2"/>
      <sheetName val="CRA_MODI2"/>
      <sheetName val="K16+000_AL_K18+5002"/>
      <sheetName val="K23+200_AL_K24+7002"/>
      <sheetName val="k18+500_AL_K23+0502"/>
      <sheetName val="Presupuesto_PUENTE2"/>
      <sheetName val="VOLUMENES_(4)2"/>
      <sheetName val="VOLUMENES_(4SA)2"/>
      <sheetName val="_Liquidacion_de_Obra_por_Tramos"/>
      <sheetName val="LISTA_DE_PRECIOS"/>
      <sheetName val="Excavación_Mat__Común_Estacion3"/>
      <sheetName val="Demolición_Pavimento3"/>
      <sheetName val="SUB_APU3"/>
      <sheetName val="RELACION_MES3"/>
      <sheetName val="ESTADO_VÍA-CRIT_TECNICO3"/>
      <sheetName val="A__P__U_3"/>
      <sheetName val="A_P_U3"/>
      <sheetName val="CRA_MODI3"/>
      <sheetName val="K16+000_AL_K18+5003"/>
      <sheetName val="K23+200_AL_K24+7003"/>
      <sheetName val="k18+500_AL_K23+0503"/>
      <sheetName val="Presupuesto_PUENTE3"/>
      <sheetName val="VOLUMENES_(4)3"/>
      <sheetName val="VOLUMENES_(4SA)3"/>
      <sheetName val="_Liquidacion_de_Obra_por_Tramo1"/>
      <sheetName val="LISTA_DE_PRECIOS1"/>
      <sheetName val="PUNITARIOS_PARA_241201_2S15"/>
      <sheetName val="PR_115"/>
      <sheetName val="ESTADO_RED_TEC15"/>
      <sheetName val="PREACTA_1015"/>
      <sheetName val="PREACTA_915"/>
      <sheetName val="PREACTA_65"/>
      <sheetName val="TABLA_20085"/>
      <sheetName val="Excavación_Mat__Común_Estacion5"/>
      <sheetName val="Demolición_Pavimento5"/>
      <sheetName val="SUB_APU5"/>
      <sheetName val="RELACION_MES5"/>
      <sheetName val="ESTADO_VÍA-CRIT_TECNICO5"/>
      <sheetName val="A__P__U_5"/>
      <sheetName val="A_P_U5"/>
      <sheetName val="CRA_MODI5"/>
      <sheetName val="K16+000_AL_K18+5005"/>
      <sheetName val="K23+200_AL_K24+7005"/>
      <sheetName val="k18+500_AL_K23+0505"/>
      <sheetName val="Presupuesto_PUENTE5"/>
      <sheetName val="VOLUMENES_(4)5"/>
      <sheetName val="VOLUMENES_(4SA)5"/>
      <sheetName val="_Liquidacion_de_Obra_por_Tramo3"/>
      <sheetName val="LISTA_DE_PRECIOS3"/>
      <sheetName val="APU"/>
      <sheetName val="BASE"/>
      <sheetName val="EW Summary"/>
      <sheetName val="TARIF2002"/>
      <sheetName val="PROYECTO"/>
      <sheetName val="Poblacion"/>
      <sheetName val="ACTA MODIFICACIÓN CIVIL"/>
      <sheetName val="gpi_526"/>
      <sheetName val="vea_374"/>
      <sheetName val="5__ELECTRICO"/>
      <sheetName val="ITEMS_NO_REVISTOS"/>
      <sheetName val="APU_ELECTRICOS"/>
      <sheetName val="for_6"/>
      <sheetName val="gpi_5261"/>
      <sheetName val="vea_3741"/>
      <sheetName val="gpi_5262"/>
      <sheetName val="vea_3742"/>
      <sheetName val="gpi_5263"/>
      <sheetName val="vea_3743"/>
      <sheetName val="LISTA_DE_PRECIOS4"/>
      <sheetName val="_Liquidacion_de_Obra_por_Tramo4"/>
      <sheetName val="gpi_5264"/>
      <sheetName val="vea_3744"/>
    </sheetNames>
    <sheetDataSet>
      <sheetData sheetId="0" refreshError="1">
        <row r="48">
          <cell r="E48">
            <v>6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>
        <row r="48">
          <cell r="E48">
            <v>0</v>
          </cell>
        </row>
      </sheetData>
      <sheetData sheetId="37"/>
      <sheetData sheetId="38"/>
      <sheetData sheetId="39"/>
      <sheetData sheetId="40" refreshError="1"/>
      <sheetData sheetId="41" refreshError="1"/>
      <sheetData sheetId="42" refreshError="1"/>
      <sheetData sheetId="43" refreshError="1"/>
      <sheetData sheetId="44" refreshError="1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 refreshError="1"/>
      <sheetData sheetId="86" refreshError="1"/>
      <sheetData sheetId="87" refreshError="1"/>
      <sheetData sheetId="88" refreshError="1"/>
      <sheetData sheetId="89" refreshError="1"/>
      <sheetData sheetId="90"/>
      <sheetData sheetId="91"/>
      <sheetData sheetId="92"/>
      <sheetData sheetId="93"/>
      <sheetData sheetId="94"/>
      <sheetData sheetId="95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/>
      <sheetData sheetId="103"/>
      <sheetData sheetId="104"/>
      <sheetData sheetId="105"/>
      <sheetData sheetId="106"/>
      <sheetData sheetId="107" refreshError="1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/>
      <sheetData sheetId="135"/>
      <sheetData sheetId="136" refreshError="1"/>
      <sheetData sheetId="137" refreshError="1"/>
      <sheetData sheetId="138" refreshError="1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 refreshError="1"/>
      <sheetData sheetId="158"/>
      <sheetData sheetId="159"/>
      <sheetData sheetId="160"/>
      <sheetData sheetId="161" refreshError="1"/>
      <sheetData sheetId="162" refreshError="1"/>
      <sheetData sheetId="163" refreshError="1"/>
      <sheetData sheetId="164">
        <row r="48">
          <cell r="E48">
            <v>0</v>
          </cell>
        </row>
      </sheetData>
      <sheetData sheetId="165"/>
      <sheetData sheetId="166"/>
      <sheetData sheetId="167" refreshError="1"/>
      <sheetData sheetId="168" refreshError="1"/>
      <sheetData sheetId="169" refreshError="1"/>
      <sheetData sheetId="170"/>
      <sheetData sheetId="171" refreshError="1"/>
      <sheetData sheetId="172" refreshError="1"/>
      <sheetData sheetId="173"/>
      <sheetData sheetId="174"/>
      <sheetData sheetId="175"/>
      <sheetData sheetId="176" refreshError="1"/>
      <sheetData sheetId="177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/>
      <sheetData sheetId="193">
        <row r="48">
          <cell r="E48">
            <v>0</v>
          </cell>
        </row>
      </sheetData>
      <sheetData sheetId="194"/>
      <sheetData sheetId="195"/>
      <sheetData sheetId="196" refreshError="1"/>
      <sheetData sheetId="197" refreshError="1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/>
      <sheetData sheetId="226"/>
      <sheetData sheetId="227"/>
      <sheetData sheetId="228"/>
      <sheetData sheetId="229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</sheetDataSet>
  </externalBook>
</externalLink>
</file>

<file path=xl/externalLinks/externalLink1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ACC Contratacion PIO"/>
    </sheetNames>
    <sheetDataSet>
      <sheetData sheetId="0" refreshError="1"/>
      <sheetData sheetId="1" refreshError="1"/>
    </sheetDataSet>
  </externalBook>
</externalLink>
</file>

<file path=xl/externalLinks/externalLink12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RESPONSABLES"/>
      <sheetName val="PPTO IB"/>
      <sheetName val="Insum"/>
      <sheetName val="Sop&amp;Sup-Cantidades"/>
      <sheetName val="Lista APU"/>
      <sheetName val="Datos"/>
      <sheetName val="U-8.11.06"/>
      <sheetName val="U-8.11.05"/>
      <sheetName val="U-8.11.04"/>
      <sheetName val="U-8.11.03"/>
      <sheetName val="U-8.11.02"/>
      <sheetName val="U-8.11.01"/>
      <sheetName val="U-8.10.06"/>
      <sheetName val="U-8.10.05"/>
      <sheetName val="U-8.10.04"/>
      <sheetName val="U-8.10.03"/>
      <sheetName val="U-8.10.02"/>
      <sheetName val="U-8.10.01"/>
      <sheetName val="U-8.09.06"/>
      <sheetName val="U-8.09.05"/>
      <sheetName val="U-8.09.04"/>
      <sheetName val="U-8.09.03"/>
      <sheetName val="U-8.09.02"/>
      <sheetName val="U-8.09.01"/>
      <sheetName val="U-8.08.06"/>
      <sheetName val="U-8.08.05"/>
      <sheetName val="U-8.08.04"/>
      <sheetName val="U-8.08.03"/>
      <sheetName val="U-8.08.02"/>
      <sheetName val="U-8.08.01"/>
      <sheetName val="U-8.07.06"/>
      <sheetName val="U-8.07.05"/>
      <sheetName val="U-8.07.04"/>
      <sheetName val="U-8.07.03"/>
      <sheetName val="U-8.07.02"/>
      <sheetName val="U-8.07.01"/>
      <sheetName val="U-8.06.05"/>
      <sheetName val="U-8.06.06"/>
      <sheetName val="U-8.06.04"/>
      <sheetName val="U-8.06.03"/>
      <sheetName val="U-8.06.02"/>
      <sheetName val="U-8.06.01"/>
      <sheetName val="U-8.05.06"/>
      <sheetName val="U-8.05.05"/>
      <sheetName val="U-8.05.04"/>
      <sheetName val="U-8.05.03"/>
      <sheetName val="U-8.05.02"/>
      <sheetName val="U-8.05.01"/>
      <sheetName val="U-8.04.09"/>
      <sheetName val="U-8.04.08"/>
      <sheetName val="U-8.04.07"/>
      <sheetName val="U-8.04.06"/>
      <sheetName val="U-8.04.05"/>
      <sheetName val="U-8.04.04"/>
      <sheetName val="U-8.04.03"/>
      <sheetName val="U-8.04.02"/>
      <sheetName val="U-8.04.01"/>
      <sheetName val="U-8.03.09"/>
      <sheetName val="U-8.03.08"/>
      <sheetName val="U-8.03.07"/>
      <sheetName val="U-8.03.06"/>
      <sheetName val="U-8.03.05"/>
      <sheetName val="U-8.03.04"/>
      <sheetName val="U-8.03.03"/>
      <sheetName val="U-8.03.02"/>
      <sheetName val="U-8.03.01"/>
      <sheetName val="U-8.02.03"/>
      <sheetName val="U-8.02.02"/>
      <sheetName val="U-8.02.01"/>
      <sheetName val="U-8.01.06"/>
      <sheetName val="U-8.01.05"/>
      <sheetName val="U-8.01.04"/>
      <sheetName val="U-8.01.03"/>
      <sheetName val="U-8.01.02"/>
      <sheetName val="U-8.01.01"/>
      <sheetName val="U-7.20.02"/>
      <sheetName val="U-7.20.01"/>
      <sheetName val="U-7.19.05"/>
      <sheetName val="U-7.19.04"/>
      <sheetName val="U-7.19.03"/>
      <sheetName val="U-7.19.02"/>
      <sheetName val="U-7.19.01"/>
      <sheetName val="U-7.18.01"/>
      <sheetName val="U-7.17.01"/>
      <sheetName val="U-7.15.08"/>
      <sheetName val="U-7.15.07"/>
      <sheetName val="U-7.15.06"/>
      <sheetName val="U-7.15.05"/>
      <sheetName val="U-7.15.04"/>
      <sheetName val="U-7.15.03"/>
      <sheetName val="U-7.15.02"/>
      <sheetName val="U-7.15.01"/>
      <sheetName val="U-7.14.06"/>
      <sheetName val="U-7.14.05"/>
      <sheetName val="U-7.14.04"/>
      <sheetName val="U-7.14.03"/>
      <sheetName val="U-7.14.02"/>
      <sheetName val="U-7.14.01"/>
      <sheetName val="U-7.13.08"/>
      <sheetName val="U-7.13.07"/>
      <sheetName val="U-7.13.06"/>
      <sheetName val="U-7.13.05"/>
      <sheetName val="U-7.13.04"/>
      <sheetName val="U-7.13.03"/>
      <sheetName val="U-7.13.02"/>
      <sheetName val="U-7.13.01"/>
      <sheetName val="U-7.12.08"/>
      <sheetName val="U-7.12.07"/>
      <sheetName val="U-7.12.06"/>
      <sheetName val="U-7.12.05"/>
      <sheetName val="U-7.12.04"/>
      <sheetName val="U-7.12.03"/>
      <sheetName val="U-7.12.02"/>
      <sheetName val="U-7.12.01"/>
      <sheetName val="U-7.11.06"/>
      <sheetName val="U-7.11.05"/>
      <sheetName val="U-7.11.04"/>
      <sheetName val="U-7.11.03"/>
      <sheetName val="U-7.11.02"/>
      <sheetName val="U-7.11.01"/>
      <sheetName val="U-7.10.13"/>
      <sheetName val="U-7.10.12"/>
      <sheetName val="U-7.10.11"/>
      <sheetName val="U-7.10.10"/>
      <sheetName val="U-7.10.09"/>
      <sheetName val="U-7.10.08"/>
      <sheetName val="U-7.10.07"/>
      <sheetName val="U-7.10.06"/>
      <sheetName val="U-7.10.05"/>
      <sheetName val="U-7.10.04"/>
      <sheetName val="U-7.10.03"/>
      <sheetName val="U-7.10.02"/>
      <sheetName val="U-7.10.01"/>
      <sheetName val="U-7.09.04"/>
      <sheetName val="U-7.09.03"/>
      <sheetName val="U-7.09.02"/>
      <sheetName val="U-7.09.01"/>
      <sheetName val="U-7.08.06"/>
      <sheetName val="U-7.08.05"/>
      <sheetName val="U-7.08.04"/>
      <sheetName val="U-7.08.03"/>
      <sheetName val="U-7.08.02"/>
      <sheetName val="U-7.08.01"/>
      <sheetName val="U-7.06.05"/>
      <sheetName val="U-7.06.04"/>
      <sheetName val="U-7.06.03"/>
      <sheetName val="U-7.06.02"/>
      <sheetName val="U-7.06.01"/>
      <sheetName val="U-7.05.04"/>
      <sheetName val="U-7.05.03"/>
      <sheetName val="U-7.05.02"/>
      <sheetName val="U-7.05.01"/>
      <sheetName val="U-7.03.04"/>
      <sheetName val="U-7.03.03"/>
      <sheetName val="U-7.03.02"/>
      <sheetName val="U-7.03.01"/>
      <sheetName val="U-7.02.04"/>
      <sheetName val="U-7.02.03"/>
      <sheetName val="U-7.02.02"/>
      <sheetName val="U-7.02.01"/>
      <sheetName val="U-7.01.04"/>
      <sheetName val="U-7.01.03"/>
      <sheetName val="U-7.01.02"/>
      <sheetName val="U-7.01.01"/>
      <sheetName val="U-6.07.05"/>
      <sheetName val="U-6.07.04"/>
      <sheetName val="U-6.07.03"/>
      <sheetName val="U-6.07.02"/>
      <sheetName val="U-6.07.01"/>
      <sheetName val="U-6.06.05"/>
      <sheetName val="U-6.06.04"/>
      <sheetName val="U-6.06.03"/>
      <sheetName val="U-6.06.02"/>
      <sheetName val="U-6.06.01"/>
      <sheetName val="U-6.05.05"/>
      <sheetName val="U-6.05.04"/>
      <sheetName val="U-6.05.03"/>
      <sheetName val="U-6.05.02"/>
      <sheetName val="U-6.05.01"/>
      <sheetName val="U-6.04.05"/>
      <sheetName val="U-6.04.04"/>
      <sheetName val="U-6.04.03"/>
      <sheetName val="U-6.04.02"/>
      <sheetName val="U-6.04.01"/>
      <sheetName val="U-6.03.06"/>
      <sheetName val="U-6.03.05"/>
      <sheetName val="U-6.03.04"/>
      <sheetName val="U-6.03.03"/>
      <sheetName val="U-6.03.02"/>
      <sheetName val="U-6.03.01"/>
      <sheetName val="U-6.02.07"/>
      <sheetName val="U-6.02.06"/>
      <sheetName val="U-6.02.05"/>
      <sheetName val="U-6.02.04"/>
      <sheetName val="U-6.02.03"/>
      <sheetName val="U-6.02.02"/>
      <sheetName val="U-6.02.01"/>
      <sheetName val="U-6.01.06"/>
      <sheetName val="U-6.01.05"/>
      <sheetName val="U-6.01.04"/>
      <sheetName val="U-6.01.03"/>
      <sheetName val="U-6.01.02"/>
      <sheetName val="U-6.01.01"/>
      <sheetName val="U-5.04.11"/>
      <sheetName val="U-5.04.10"/>
      <sheetName val="U-5.04.09"/>
      <sheetName val="U-5.04.08"/>
      <sheetName val="U-5.04.07"/>
      <sheetName val="U-5.04.06"/>
      <sheetName val="U-5.04.05"/>
      <sheetName val="U-5.04.04"/>
      <sheetName val="U-5.04.03"/>
      <sheetName val="U-5.04.02"/>
      <sheetName val="U-5.04.01"/>
      <sheetName val="U-5.03.11"/>
      <sheetName val="U-5.03.10"/>
      <sheetName val="U-5.03.09"/>
      <sheetName val="U-5.03.08"/>
      <sheetName val="U-5.03.07"/>
      <sheetName val="U-5.03.06"/>
      <sheetName val="U-5.03.05"/>
      <sheetName val="U-5.03.04"/>
      <sheetName val="U-5.03.03"/>
      <sheetName val="U-5.03.02"/>
      <sheetName val="U-5.03.01"/>
      <sheetName val="U-5.02.15"/>
      <sheetName val="U-5.02.14"/>
      <sheetName val="U-5.02.13"/>
      <sheetName val="U-5.02.12"/>
      <sheetName val="U-5.02.11"/>
      <sheetName val="U-5.02.10"/>
      <sheetName val="U-5.02.09"/>
      <sheetName val="U-5.02.08"/>
      <sheetName val="U-5.02.07"/>
      <sheetName val="U-5.02.06"/>
      <sheetName val="U-5.02.05"/>
      <sheetName val="U-5.02.04"/>
      <sheetName val="U-5.02.03"/>
      <sheetName val="U-5.02.02"/>
      <sheetName val="U-5.02.01"/>
      <sheetName val="U-5.01.15"/>
      <sheetName val="U-5.01.14"/>
      <sheetName val="U-5.01.13"/>
      <sheetName val="U-5.01.12"/>
      <sheetName val="U-5.01.11"/>
      <sheetName val="U-5.01.10"/>
      <sheetName val="U-5.01.09"/>
      <sheetName val="U-5.01.08"/>
      <sheetName val="U-5.01.07"/>
      <sheetName val="U-5.01.06"/>
      <sheetName val="U-5.01.05"/>
      <sheetName val="U-5.01.04"/>
      <sheetName val="U-5.01.03"/>
      <sheetName val="U-5.01.02"/>
      <sheetName val="U-5.01.01"/>
      <sheetName val="U-4.06.14"/>
      <sheetName val="U-4.06.13"/>
      <sheetName val="U-4.06.12"/>
      <sheetName val="U-4.06.11"/>
      <sheetName val="U-4.06.10"/>
      <sheetName val="U-4.06.09"/>
      <sheetName val="U-4.06.08"/>
      <sheetName val="U-4.06.07"/>
      <sheetName val="U-4.06.06"/>
      <sheetName val="U-4.06.05"/>
      <sheetName val="U-4.06.04"/>
      <sheetName val="U-4.06.03"/>
      <sheetName val="U-4.06.02"/>
      <sheetName val="U-4.06.01"/>
      <sheetName val="U-4.05.19"/>
      <sheetName val="U-4.05.18"/>
      <sheetName val="U-4.05.17"/>
      <sheetName val="U-4.05.16"/>
      <sheetName val="U-4.05.15"/>
      <sheetName val="U-4.05.14"/>
      <sheetName val="U-4.05.13"/>
      <sheetName val="U-4.05.12"/>
      <sheetName val="U-4.05.11"/>
      <sheetName val="U-4.05.10"/>
      <sheetName val="U-4.05.09"/>
      <sheetName val="U-4.05.08"/>
      <sheetName val="U-4.05.07"/>
      <sheetName val="U-4.05.06"/>
      <sheetName val="U-4.05.05"/>
      <sheetName val="U-4.05.04"/>
      <sheetName val="U-4.05.03"/>
      <sheetName val="U-4.05.02"/>
      <sheetName val="U-4.05.01"/>
      <sheetName val="U-4.04.13"/>
      <sheetName val="U-4.04.12"/>
      <sheetName val="U-4.04.11"/>
      <sheetName val="U-4.04.10"/>
      <sheetName val="U-4.04.09"/>
      <sheetName val="U-4.04.08"/>
      <sheetName val="U-4.04.07"/>
      <sheetName val="U-4.04.06"/>
      <sheetName val="U-4.04.05"/>
      <sheetName val="U-4.04.04"/>
      <sheetName val="U-4.04.03"/>
      <sheetName val="U-4.04.02"/>
      <sheetName val="U-4.04.01"/>
      <sheetName val="U-4.03.16"/>
      <sheetName val="U-4.03.15"/>
      <sheetName val="U-4.03.14"/>
      <sheetName val="U-4.03.13"/>
      <sheetName val="U-4.03.12"/>
      <sheetName val="U-4.03.11"/>
      <sheetName val="U-4.03.10"/>
      <sheetName val="U-4.03.09"/>
      <sheetName val="U-4.03.08"/>
      <sheetName val="U-4.03.07"/>
      <sheetName val="U-4.03.06"/>
      <sheetName val="U-4.03.05"/>
      <sheetName val="U-4.03.04"/>
      <sheetName val="U-4.03.03"/>
      <sheetName val="U-4.03.02"/>
      <sheetName val="U-4.03.01"/>
      <sheetName val="U-4.02.27"/>
      <sheetName val="U-4.02.26"/>
      <sheetName val="U-4.02.25"/>
      <sheetName val="U-4.02.24"/>
      <sheetName val="U-4.02.23"/>
      <sheetName val="U-4.02.22"/>
      <sheetName val="U-4.02.21"/>
      <sheetName val="U-4.02.20"/>
      <sheetName val="U-4.02.19"/>
      <sheetName val="U-4.02.18"/>
      <sheetName val="U-4.02.17"/>
      <sheetName val="U-4.02.16"/>
      <sheetName val="U-4.02.15"/>
      <sheetName val="U-4.02.14"/>
      <sheetName val="U-4.02.13"/>
      <sheetName val="U-4.02.12"/>
      <sheetName val="U-4.02.11"/>
      <sheetName val="U-4.02.10"/>
      <sheetName val="U-4.02.09"/>
      <sheetName val="U-4.02.08"/>
      <sheetName val="U-4.02.07"/>
      <sheetName val="U-4.02.06"/>
      <sheetName val="U-4.02.05"/>
      <sheetName val="U-4.02.04"/>
      <sheetName val="U-4.02.03"/>
      <sheetName val="U-4.02.02"/>
      <sheetName val="U-4.02.01"/>
      <sheetName val="U-4.01.17"/>
      <sheetName val="U-4.01.16"/>
      <sheetName val="U-4.01.15"/>
      <sheetName val="U-4.01.14"/>
      <sheetName val="U-4.01.13"/>
      <sheetName val="U-4.01.12"/>
      <sheetName val="U-4.01.11"/>
      <sheetName val="U-4.01.10"/>
      <sheetName val="U-4.01.09"/>
      <sheetName val="U-4.01.08"/>
      <sheetName val="U-4.01.07"/>
      <sheetName val="U-4.01.06"/>
      <sheetName val="U-4.01.05"/>
      <sheetName val="U-4.01.04"/>
      <sheetName val="U-4.01.03"/>
      <sheetName val="U-4.01.02"/>
      <sheetName val="U-4.01.01"/>
      <sheetName val="U-3.08.06"/>
      <sheetName val="U-3.08.05"/>
      <sheetName val="U-3.08.04"/>
      <sheetName val="U-3.08.03"/>
      <sheetName val="U-3.08.02"/>
      <sheetName val="U-3.08.01"/>
      <sheetName val="U-3.07.04"/>
      <sheetName val="U-3.07.03"/>
      <sheetName val="U-3.07.02"/>
      <sheetName val="U-3.07.01"/>
      <sheetName val="U-3.06.10"/>
      <sheetName val="U-3.06.09"/>
      <sheetName val="U-3.06.08"/>
      <sheetName val="U-3.06.07"/>
      <sheetName val="U-3.06.06"/>
      <sheetName val="U-3.06.05"/>
      <sheetName val="U-3.06.04"/>
      <sheetName val="U-3.06.03"/>
      <sheetName val="U-3.06.02"/>
      <sheetName val="U-3.06.01"/>
      <sheetName val="U-3.05.05"/>
      <sheetName val="U-3.05.04"/>
      <sheetName val="U-3.05.03"/>
      <sheetName val="U-3.05.02"/>
      <sheetName val="U-3.05.01"/>
      <sheetName val="U-3.04.06"/>
      <sheetName val="U-3.04.05"/>
      <sheetName val="U-3.04.04"/>
      <sheetName val="U-3.04.03"/>
      <sheetName val="U-3.04.02"/>
      <sheetName val="U-3.04.01"/>
      <sheetName val="U-3.03.12"/>
      <sheetName val="U-3.03.11"/>
      <sheetName val="U-3.03.10"/>
      <sheetName val="U-3.03.09"/>
      <sheetName val="U-3.03.08"/>
      <sheetName val="U-3.03.07"/>
      <sheetName val="U-3.03.06"/>
      <sheetName val="U-3.03.05"/>
      <sheetName val="U-3.03.04"/>
      <sheetName val="U-3.03.03"/>
      <sheetName val="U-3.03.02"/>
      <sheetName val="U-3.03.01"/>
      <sheetName val="U-3.02.10"/>
      <sheetName val="U-3.02.09"/>
      <sheetName val="U-3.02.08"/>
      <sheetName val="U-3.02.07"/>
      <sheetName val="U-3.02.06"/>
      <sheetName val="U-3.02.05"/>
      <sheetName val="U-3.02.04"/>
      <sheetName val="U-3.02.03"/>
      <sheetName val="U-3.02.02"/>
      <sheetName val="U-3.02.01"/>
      <sheetName val="U-3.01.07"/>
      <sheetName val="U-3.01.06"/>
      <sheetName val="U-3.01.05"/>
      <sheetName val="U-3.01.04"/>
      <sheetName val="U-3.01.03"/>
      <sheetName val="U-3.01.02"/>
      <sheetName val="U-3.01.01"/>
      <sheetName val="U-2.11.02"/>
      <sheetName val="U-2.11.01"/>
      <sheetName val="U-2.10.06"/>
      <sheetName val="U-2.10.05"/>
      <sheetName val="U-2.10.04"/>
      <sheetName val="U-2.10.03"/>
      <sheetName val="U-2.10.02"/>
      <sheetName val="U-2.10.01"/>
      <sheetName val="U-2.09.06"/>
      <sheetName val="U-2.09.05"/>
      <sheetName val="U-2.09.04"/>
      <sheetName val="U-2.09.03"/>
      <sheetName val="U-2.09.02"/>
      <sheetName val="U-2.09.01"/>
      <sheetName val="U-2.08.02"/>
      <sheetName val="U-2.08.01"/>
      <sheetName val="U-2.07.02"/>
      <sheetName val="U-2.07.01"/>
      <sheetName val="U-2.06.02"/>
      <sheetName val="U-2.06.01"/>
      <sheetName val="U-2.05.02"/>
      <sheetName val="U-2.05.01"/>
      <sheetName val="U-2.04.02"/>
      <sheetName val="U-2.04.01"/>
      <sheetName val="U-2.03.02"/>
      <sheetName val="U-2.03.01"/>
      <sheetName val="U-2.02.02"/>
      <sheetName val="U-2.02.01"/>
      <sheetName val="U-2.01.02"/>
      <sheetName val="U-2.01.01"/>
      <sheetName val="U-1.00.02"/>
      <sheetName val="U-1.00.01"/>
      <sheetName val="nombr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</sheetDataSet>
  </externalBook>
</externalLink>
</file>

<file path=xl/externalLinks/externalLink12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resup"/>
      <sheetName val="Unitarios"/>
      <sheetName val="Insum"/>
      <sheetName val="A000"/>
      <sheetName val="An-Unit"/>
      <sheetName val="U001"/>
      <sheetName val="U002"/>
      <sheetName val="U003"/>
      <sheetName val="U004"/>
      <sheetName val="U005"/>
      <sheetName val="U006"/>
      <sheetName val="U007"/>
      <sheetName val="U008"/>
      <sheetName val="U009"/>
      <sheetName val="PROGR."/>
      <sheetName val="desmonte"/>
      <sheetName val="A. P. U."/>
      <sheetName val="ACTA DE MODIFICACION  (2)"/>
      <sheetName val="VrEqpBasica"/>
      <sheetName val="PROGR_1"/>
      <sheetName val="PROGR_"/>
      <sheetName val="ModeloPresupuesto"/>
    </sheetNames>
    <sheetDataSet>
      <sheetData sheetId="0"/>
      <sheetData sheetId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12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EJECUCION DIARIA"/>
      <sheetName val="BITACORA"/>
      <sheetName val="INFORME CONTRATO"/>
      <sheetName val="PBC ORIG"/>
      <sheetName val="GRAFICO GEN"/>
      <sheetName val="PROGRAMA INICIAL"/>
      <sheetName val="PROGRAMA PROYECTADO"/>
      <sheetName val="EJECPAGO1"/>
      <sheetName val="PAGO 1 "/>
      <sheetName val="EJECPAGO 2"/>
      <sheetName val="PAGO 2"/>
      <sheetName val="PAGO OMAR I "/>
      <sheetName val="PAGO acumulado"/>
      <sheetName val="COMUNICACIONES"/>
      <sheetName val="EJECPAGO3"/>
      <sheetName val="PAGO 3"/>
      <sheetName val="ING PETROLEROS"/>
      <sheetName val="CONSULTORIA INICIAL"/>
      <sheetName val="MAYOR CANTIDAD DE CONS"/>
      <sheetName val="CON ADICIONAL"/>
      <sheetName val="INFORME 1 AL ADMINISTRADOR"/>
      <sheetName val="INFORME 2 AL ADMINISTRADOR "/>
      <sheetName val="COMUNICACIONES 1"/>
      <sheetName val="COMUNICACIONES 2"/>
      <sheetName val="EJECPAGO 3"/>
      <sheetName val="acumulado datos SAP"/>
      <sheetName val="ELECTRICOS"/>
      <sheetName val="almacenes"/>
      <sheetName val="TUBERIA Y TANQUES"/>
      <sheetName val="Gráfico1JUNIO"/>
      <sheetName val="INFORME 3 AL ADMINISTRADOR "/>
      <sheetName val="datos para graficos"/>
      <sheetName val="GRAFICO ACUMULADO"/>
      <sheetName val="GRAFICAS"/>
      <sheetName val="Lista APU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 refreshError="1"/>
      <sheetData sheetId="42"/>
      <sheetData sheetId="43"/>
      <sheetData sheetId="44" refreshError="1"/>
      <sheetData sheetId="45"/>
      <sheetData sheetId="46" refreshError="1"/>
    </sheetDataSet>
  </externalBook>
</externalLink>
</file>

<file path=xl/externalLinks/externalLink12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004"/>
      <sheetName val="HMR"/>
      <sheetName val="ASF"/>
      <sheetName val="LUB"/>
      <sheetName val="EyL"/>
      <sheetName val="ADM"/>
      <sheetName val="GRAFICO"/>
      <sheetName val="recursos"/>
      <sheetName val="P3 2004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</sheetDataSet>
  </externalBook>
</externalLink>
</file>

<file path=xl/externalLinks/externalLink12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STOS OFICINA"/>
      <sheetName val="AIU"/>
      <sheetName val="FACTOR PRESTACIONAL 2009"/>
      <sheetName val="HISTORICO"/>
      <sheetName val="SALARIO CELADOR 2008"/>
      <sheetName val="TARIFAS REGISTRO DISTRITAL 2009"/>
      <sheetName val="COSTOS CAMPAMENTO"/>
      <sheetName val="EQUIPO"/>
      <sheetName val="MATERIAL"/>
      <sheetName val="Presup_Cancha"/>
      <sheetName val="materiales"/>
      <sheetName val="otros"/>
      <sheetName val="basicos"/>
      <sheetName val="Hoja2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12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  <sheetName val="desmonte"/>
      <sheetName val="A%20MInformes%20M"/>
      <sheetName val="A. P. U."/>
      <sheetName val="Unitarios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12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ntrol Sheet"/>
      <sheetName val="AISLAMIENTO CATEGORIAS II Y III"/>
      <sheetName val="AISLAMIENTO DIESEL"/>
      <sheetName val="AISLAMIENTO POSITIVO"/>
      <sheetName val="AISLAMIENTO ELECTRICO"/>
      <sheetName val="ACTIVIDAD INTRUSIVA(1)"/>
      <sheetName val="ACTIVIDAD INTRUSIVA(2)"/>
      <sheetName val="RTA Modul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externalLinks/externalLink12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 Cadena de Valor"/>
      <sheetName val="Cronograma Resumen"/>
      <sheetName val="RESUMEN CV"/>
      <sheetName val="PPTO GENERAL"/>
      <sheetName val="DATOS"/>
      <sheetName val="AIU"/>
      <sheetName val="INTER"/>
      <sheetName val="CONSOLIDADO"/>
      <sheetName val="PMT"/>
      <sheetName val="PGIO"/>
      <sheetName val="PMA"/>
      <sheetName val="FP"/>
      <sheetName val="FM"/>
      <sheetName val="CRONO-PRODUC"/>
      <sheetName val="PRO.OBRA"/>
      <sheetName val="FLUJO CAJA"/>
      <sheetName val="CADENA VALOR"/>
      <sheetName val="MO"/>
      <sheetName val="LPB"/>
      <sheetName val="MC"/>
      <sheetName val="Sub.APU´s"/>
      <sheetName val="1.PRELIMARES"/>
      <sheetName val="2.MVTO TIERRAS"/>
      <sheetName val="3.ESTRUCTURAS"/>
      <sheetName val="4.URBANISMO"/>
      <sheetName val="5.INSTALACIONES"/>
      <sheetName val="6. ACEROS"/>
      <sheetName val="7. MOBILIARIO"/>
      <sheetName val="7.DEMAR Y SEÑAL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22">
          <cell r="C22" t="str">
            <v>VALOR TOTAL PROYECTO</v>
          </cell>
        </row>
      </sheetData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>
    <tabColor indexed="11"/>
  </sheetPr>
  <dimension ref="A1:G345"/>
  <sheetViews>
    <sheetView view="pageBreakPreview" topLeftCell="A121" zoomScaleSheetLayoutView="100" workbookViewId="0">
      <selection activeCell="E121" sqref="E121"/>
    </sheetView>
  </sheetViews>
  <sheetFormatPr baseColWidth="10" defaultColWidth="11.42578125" defaultRowHeight="12.75" x14ac:dyDescent="0.2"/>
  <cols>
    <col min="1" max="1" width="10" style="86" customWidth="1"/>
    <col min="2" max="2" width="11.85546875" style="86" bestFit="1" customWidth="1"/>
    <col min="3" max="3" width="43.7109375" style="97" customWidth="1"/>
    <col min="4" max="4" width="8.7109375" style="115" customWidth="1"/>
    <col min="5" max="5" width="17.7109375" style="116" customWidth="1"/>
    <col min="6" max="6" width="9.85546875" style="117" customWidth="1"/>
    <col min="7" max="7" width="17.28515625" style="117" customWidth="1"/>
    <col min="8" max="16384" width="11.42578125" style="67"/>
  </cols>
  <sheetData>
    <row r="1" spans="1:7" x14ac:dyDescent="0.2">
      <c r="A1" s="504" t="str">
        <f>ROTULOS!B2</f>
        <v>DEPARTAMENTO DEL HUILA</v>
      </c>
      <c r="B1" s="504"/>
      <c r="C1" s="504"/>
      <c r="D1" s="504"/>
      <c r="E1" s="504"/>
      <c r="F1" s="504"/>
      <c r="G1" s="504"/>
    </row>
    <row r="2" spans="1:7" x14ac:dyDescent="0.2">
      <c r="A2" s="504" t="str">
        <f>ROTULOS!B3</f>
        <v>MUNICIPIO DE PALERMO</v>
      </c>
      <c r="B2" s="504"/>
      <c r="C2" s="504"/>
      <c r="D2" s="504"/>
      <c r="E2" s="504"/>
      <c r="F2" s="504"/>
      <c r="G2" s="504"/>
    </row>
    <row r="3" spans="1:7" x14ac:dyDescent="0.2">
      <c r="A3" s="505" t="str">
        <f>ROTULOS!B4</f>
        <v>AMPLIACIÓN DE LA SEDE PRINCIPAL DE LA INSTITUCION EDUCATIVA JOSÉ REINEL DEL MUNICIPIO DE PALERMO HUILA</v>
      </c>
      <c r="B3" s="505"/>
      <c r="C3" s="505"/>
      <c r="D3" s="505"/>
      <c r="E3" s="505"/>
      <c r="F3" s="505"/>
      <c r="G3" s="505"/>
    </row>
    <row r="4" spans="1:7" s="5" customFormat="1" x14ac:dyDescent="0.2">
      <c r="A4" s="83" t="s">
        <v>255</v>
      </c>
      <c r="B4" s="83" t="s">
        <v>300</v>
      </c>
      <c r="C4" s="83" t="s">
        <v>254</v>
      </c>
      <c r="D4" s="84" t="s">
        <v>8</v>
      </c>
      <c r="E4" s="68" t="s">
        <v>705</v>
      </c>
      <c r="F4" s="85" t="s">
        <v>701</v>
      </c>
      <c r="G4" s="85" t="s">
        <v>702</v>
      </c>
    </row>
    <row r="5" spans="1:7" s="5" customFormat="1" x14ac:dyDescent="0.2">
      <c r="A5" s="88"/>
      <c r="B5" s="88">
        <v>1</v>
      </c>
      <c r="C5" s="38" t="s">
        <v>959</v>
      </c>
      <c r="D5" s="100"/>
      <c r="E5" s="101"/>
      <c r="F5" s="102"/>
      <c r="G5" s="102"/>
    </row>
    <row r="6" spans="1:7" x14ac:dyDescent="0.2">
      <c r="A6" s="70"/>
      <c r="B6" s="70" t="s">
        <v>138</v>
      </c>
      <c r="C6" s="75" t="s">
        <v>980</v>
      </c>
      <c r="D6" s="95" t="s">
        <v>954</v>
      </c>
      <c r="E6" s="103" t="e">
        <f>'1-2 PRELIMINARES-DEMOLICION'!#REF!</f>
        <v>#REF!</v>
      </c>
      <c r="F6" s="104"/>
      <c r="G6" s="105" t="e">
        <f t="shared" ref="G6:G71" si="0">E6*F6</f>
        <v>#REF!</v>
      </c>
    </row>
    <row r="7" spans="1:7" x14ac:dyDescent="0.2">
      <c r="A7" s="76"/>
      <c r="B7" s="76" t="s">
        <v>967</v>
      </c>
      <c r="C7" s="71" t="e">
        <f>+'1-2 PRELIMINARES-DEMOLICION'!#REF!</f>
        <v>#REF!</v>
      </c>
      <c r="D7" s="95" t="s">
        <v>954</v>
      </c>
      <c r="E7" s="103" t="e">
        <f>+'1-2 PRELIMINARES-DEMOLICION'!#REF!</f>
        <v>#REF!</v>
      </c>
      <c r="F7" s="104"/>
      <c r="G7" s="105" t="e">
        <f t="shared" si="0"/>
        <v>#REF!</v>
      </c>
    </row>
    <row r="8" spans="1:7" x14ac:dyDescent="0.2">
      <c r="A8" s="76"/>
      <c r="B8" s="76" t="s">
        <v>138</v>
      </c>
      <c r="C8" s="71" t="e">
        <f>+'1-2 PRELIMINARES-DEMOLICION'!#REF!</f>
        <v>#REF!</v>
      </c>
      <c r="D8" s="95" t="e">
        <f>+'1-2 PRELIMINARES-DEMOLICION'!#REF!</f>
        <v>#REF!</v>
      </c>
      <c r="E8" s="103" t="e">
        <f>+'1-2 PRELIMINARES-DEMOLICION'!#REF!</f>
        <v>#REF!</v>
      </c>
      <c r="F8" s="104"/>
      <c r="G8" s="105" t="e">
        <f t="shared" si="0"/>
        <v>#REF!</v>
      </c>
    </row>
    <row r="9" spans="1:7" x14ac:dyDescent="0.2">
      <c r="A9" s="70"/>
      <c r="B9" s="70" t="s">
        <v>139</v>
      </c>
      <c r="C9" s="71" t="e">
        <f>+'1-2 PRELIMINARES-DEMOLICION'!#REF!</f>
        <v>#REF!</v>
      </c>
      <c r="D9" s="95" t="s">
        <v>954</v>
      </c>
      <c r="E9" s="103" t="e">
        <f>'1-2 PRELIMINARES-DEMOLICION'!#REF!</f>
        <v>#REF!</v>
      </c>
      <c r="F9" s="104"/>
      <c r="G9" s="105" t="e">
        <f t="shared" si="0"/>
        <v>#REF!</v>
      </c>
    </row>
    <row r="10" spans="1:7" x14ac:dyDescent="0.2">
      <c r="A10" s="70"/>
      <c r="B10" s="70"/>
      <c r="C10" s="71"/>
      <c r="D10" s="95"/>
      <c r="E10" s="103"/>
      <c r="F10" s="104"/>
      <c r="G10" s="105"/>
    </row>
    <row r="11" spans="1:7" s="5" customFormat="1" x14ac:dyDescent="0.2">
      <c r="A11" s="88"/>
      <c r="B11" s="88">
        <v>2</v>
      </c>
      <c r="C11" s="38" t="s">
        <v>330</v>
      </c>
      <c r="D11" s="106"/>
      <c r="E11" s="101"/>
      <c r="F11" s="104"/>
      <c r="G11" s="105"/>
    </row>
    <row r="12" spans="1:7" x14ac:dyDescent="0.2">
      <c r="A12" s="70"/>
      <c r="B12" s="70" t="s">
        <v>524</v>
      </c>
      <c r="C12" s="71" t="s">
        <v>832</v>
      </c>
      <c r="D12" s="95" t="s">
        <v>954</v>
      </c>
      <c r="E12" s="103" t="e">
        <f>'1-2 PRELIMINARES-DEMOLICION'!#REF!</f>
        <v>#REF!</v>
      </c>
      <c r="F12" s="104"/>
      <c r="G12" s="105" t="e">
        <f t="shared" si="0"/>
        <v>#REF!</v>
      </c>
    </row>
    <row r="13" spans="1:7" x14ac:dyDescent="0.2">
      <c r="A13" s="70"/>
      <c r="B13" s="70" t="s">
        <v>525</v>
      </c>
      <c r="C13" s="71" t="s">
        <v>729</v>
      </c>
      <c r="D13" s="95" t="s">
        <v>954</v>
      </c>
      <c r="E13" s="103">
        <f>'1-2 PRELIMINARES-DEMOLICION'!F55</f>
        <v>26467</v>
      </c>
      <c r="F13" s="104"/>
      <c r="G13" s="105">
        <f t="shared" si="0"/>
        <v>0</v>
      </c>
    </row>
    <row r="14" spans="1:7" x14ac:dyDescent="0.2">
      <c r="A14" s="70"/>
      <c r="B14" s="70" t="s">
        <v>526</v>
      </c>
      <c r="C14" s="71" t="s">
        <v>7</v>
      </c>
      <c r="D14" s="95" t="s">
        <v>954</v>
      </c>
      <c r="E14" s="103" t="e">
        <f>'1-2 PRELIMINARES-DEMOLICION'!#REF!</f>
        <v>#REF!</v>
      </c>
      <c r="F14" s="104"/>
      <c r="G14" s="105" t="e">
        <f t="shared" si="0"/>
        <v>#REF!</v>
      </c>
    </row>
    <row r="15" spans="1:7" ht="25.5" x14ac:dyDescent="0.2">
      <c r="A15" s="70"/>
      <c r="B15" s="70" t="s">
        <v>527</v>
      </c>
      <c r="C15" s="75" t="s">
        <v>740</v>
      </c>
      <c r="D15" s="95" t="s">
        <v>954</v>
      </c>
      <c r="E15" s="103" t="e">
        <f>'1-2 PRELIMINARES-DEMOLICION'!#REF!</f>
        <v>#REF!</v>
      </c>
      <c r="F15" s="104"/>
      <c r="G15" s="105" t="e">
        <f t="shared" si="0"/>
        <v>#REF!</v>
      </c>
    </row>
    <row r="16" spans="1:7" ht="25.5" x14ac:dyDescent="0.2">
      <c r="A16" s="70"/>
      <c r="B16" s="70" t="s">
        <v>141</v>
      </c>
      <c r="C16" s="75" t="s">
        <v>741</v>
      </c>
      <c r="D16" s="95" t="s">
        <v>954</v>
      </c>
      <c r="E16" s="103" t="e">
        <f>'1-2 PRELIMINARES-DEMOLICION'!#REF!</f>
        <v>#REF!</v>
      </c>
      <c r="F16" s="104"/>
      <c r="G16" s="105" t="e">
        <f t="shared" si="0"/>
        <v>#REF!</v>
      </c>
    </row>
    <row r="17" spans="1:7" x14ac:dyDescent="0.2">
      <c r="A17" s="76"/>
      <c r="B17" s="76" t="s">
        <v>141</v>
      </c>
      <c r="C17" s="71" t="e">
        <f>+'1-2 PRELIMINARES-DEMOLICION'!#REF!</f>
        <v>#REF!</v>
      </c>
      <c r="D17" s="95" t="s">
        <v>954</v>
      </c>
      <c r="E17" s="103" t="e">
        <f>'1-2 PRELIMINARES-DEMOLICION'!#REF!</f>
        <v>#REF!</v>
      </c>
      <c r="F17" s="104"/>
      <c r="G17" s="105" t="e">
        <f t="shared" si="0"/>
        <v>#REF!</v>
      </c>
    </row>
    <row r="18" spans="1:7" x14ac:dyDescent="0.2">
      <c r="A18" s="70"/>
      <c r="B18" s="70" t="s">
        <v>141</v>
      </c>
      <c r="C18" s="71" t="s">
        <v>960</v>
      </c>
      <c r="D18" s="95" t="s">
        <v>957</v>
      </c>
      <c r="E18" s="103" t="e">
        <f>'1-2 PRELIMINARES-DEMOLICION'!#REF!</f>
        <v>#REF!</v>
      </c>
      <c r="F18" s="104"/>
      <c r="G18" s="105" t="e">
        <f t="shared" si="0"/>
        <v>#REF!</v>
      </c>
    </row>
    <row r="19" spans="1:7" x14ac:dyDescent="0.2">
      <c r="A19" s="70"/>
      <c r="B19" s="70" t="s">
        <v>141</v>
      </c>
      <c r="C19" s="71" t="s">
        <v>961</v>
      </c>
      <c r="D19" s="95" t="s">
        <v>957</v>
      </c>
      <c r="E19" s="103" t="e">
        <f>'1-2 PRELIMINARES-DEMOLICION'!#REF!</f>
        <v>#REF!</v>
      </c>
      <c r="F19" s="104"/>
      <c r="G19" s="105" t="e">
        <f t="shared" si="0"/>
        <v>#REF!</v>
      </c>
    </row>
    <row r="20" spans="1:7" x14ac:dyDescent="0.2">
      <c r="A20" s="70"/>
      <c r="B20" s="70" t="s">
        <v>141</v>
      </c>
      <c r="C20" s="71" t="s">
        <v>962</v>
      </c>
      <c r="D20" s="95" t="s">
        <v>957</v>
      </c>
      <c r="E20" s="103" t="e">
        <f>'1-2 PRELIMINARES-DEMOLICION'!#REF!</f>
        <v>#REF!</v>
      </c>
      <c r="F20" s="104"/>
      <c r="G20" s="105" t="e">
        <f t="shared" si="0"/>
        <v>#REF!</v>
      </c>
    </row>
    <row r="21" spans="1:7" x14ac:dyDescent="0.2">
      <c r="A21" s="70"/>
      <c r="B21" s="70" t="s">
        <v>142</v>
      </c>
      <c r="C21" s="71" t="e">
        <f>+'1-2 PRELIMINARES-DEMOLICION'!#REF!</f>
        <v>#REF!</v>
      </c>
      <c r="D21" s="95" t="e">
        <f>+'1-2 PRELIMINARES-DEMOLICION'!#REF!</f>
        <v>#REF!</v>
      </c>
      <c r="E21" s="103" t="e">
        <f>'1-2 PRELIMINARES-DEMOLICION'!#REF!</f>
        <v>#REF!</v>
      </c>
      <c r="F21" s="104"/>
      <c r="G21" s="105" t="e">
        <f t="shared" si="0"/>
        <v>#REF!</v>
      </c>
    </row>
    <row r="22" spans="1:7" x14ac:dyDescent="0.2">
      <c r="A22" s="70"/>
      <c r="B22" s="70" t="s">
        <v>528</v>
      </c>
      <c r="C22" s="71" t="e">
        <f>+'1-2 PRELIMINARES-DEMOLICION'!#REF!</f>
        <v>#REF!</v>
      </c>
      <c r="D22" s="95" t="e">
        <f>+'1-2 PRELIMINARES-DEMOLICION'!#REF!</f>
        <v>#REF!</v>
      </c>
      <c r="E22" s="103" t="e">
        <f>+'1-2 PRELIMINARES-DEMOLICION'!#REF!</f>
        <v>#REF!</v>
      </c>
      <c r="F22" s="104"/>
      <c r="G22" s="105" t="e">
        <f t="shared" si="0"/>
        <v>#REF!</v>
      </c>
    </row>
    <row r="23" spans="1:7" ht="38.25" x14ac:dyDescent="0.2">
      <c r="A23" s="70"/>
      <c r="B23" s="70"/>
      <c r="C23" s="71" t="s">
        <v>884</v>
      </c>
      <c r="D23" s="95" t="s">
        <v>954</v>
      </c>
      <c r="E23" s="103" t="e">
        <f>'1-2 PRELIMINARES-DEMOLICION'!#REF!</f>
        <v>#REF!</v>
      </c>
      <c r="F23" s="104"/>
      <c r="G23" s="105" t="e">
        <f t="shared" si="0"/>
        <v>#REF!</v>
      </c>
    </row>
    <row r="24" spans="1:7" ht="38.25" x14ac:dyDescent="0.2">
      <c r="A24" s="70"/>
      <c r="B24" s="70"/>
      <c r="C24" s="71" t="s">
        <v>886</v>
      </c>
      <c r="D24" s="95" t="s">
        <v>954</v>
      </c>
      <c r="E24" s="103" t="e">
        <f>'1-2 PRELIMINARES-DEMOLICION'!#REF!</f>
        <v>#REF!</v>
      </c>
      <c r="F24" s="104"/>
      <c r="G24" s="105" t="e">
        <f t="shared" si="0"/>
        <v>#REF!</v>
      </c>
    </row>
    <row r="25" spans="1:7" x14ac:dyDescent="0.2">
      <c r="A25" s="70"/>
      <c r="B25" s="70" t="s">
        <v>141</v>
      </c>
      <c r="C25" s="71" t="s">
        <v>23</v>
      </c>
      <c r="D25" s="95" t="s">
        <v>954</v>
      </c>
      <c r="E25" s="103" t="e">
        <f>'1-2 PRELIMINARES-DEMOLICION'!#REF!</f>
        <v>#REF!</v>
      </c>
      <c r="F25" s="104"/>
      <c r="G25" s="105" t="e">
        <f t="shared" si="0"/>
        <v>#REF!</v>
      </c>
    </row>
    <row r="26" spans="1:7" x14ac:dyDescent="0.2">
      <c r="A26" s="70"/>
      <c r="B26" s="70"/>
      <c r="C26" s="70"/>
      <c r="D26" s="95"/>
      <c r="E26" s="107"/>
      <c r="F26" s="104"/>
      <c r="G26" s="105"/>
    </row>
    <row r="27" spans="1:7" s="5" customFormat="1" x14ac:dyDescent="0.2">
      <c r="A27" s="88"/>
      <c r="B27" s="88">
        <v>3</v>
      </c>
      <c r="C27" s="38" t="s">
        <v>1005</v>
      </c>
      <c r="D27" s="106"/>
      <c r="E27" s="101"/>
      <c r="F27" s="104"/>
      <c r="G27" s="105"/>
    </row>
    <row r="28" spans="1:7" x14ac:dyDescent="0.2">
      <c r="A28" s="76"/>
      <c r="B28" s="76" t="s">
        <v>969</v>
      </c>
      <c r="C28" s="75" t="s">
        <v>968</v>
      </c>
      <c r="D28" s="95" t="s">
        <v>957</v>
      </c>
      <c r="E28" s="103" t="e">
        <f>#REF!</f>
        <v>#REF!</v>
      </c>
      <c r="F28" s="104"/>
      <c r="G28" s="105" t="e">
        <f t="shared" si="0"/>
        <v>#REF!</v>
      </c>
    </row>
    <row r="29" spans="1:7" x14ac:dyDescent="0.2">
      <c r="A29" s="76"/>
      <c r="B29" s="76" t="s">
        <v>969</v>
      </c>
      <c r="C29" s="75" t="s">
        <v>340</v>
      </c>
      <c r="D29" s="95" t="s">
        <v>957</v>
      </c>
      <c r="E29" s="103" t="e">
        <f>#REF!</f>
        <v>#REF!</v>
      </c>
      <c r="F29" s="104"/>
      <c r="G29" s="105" t="e">
        <f t="shared" si="0"/>
        <v>#REF!</v>
      </c>
    </row>
    <row r="30" spans="1:7" x14ac:dyDescent="0.2">
      <c r="A30" s="76"/>
      <c r="B30" s="76" t="s">
        <v>969</v>
      </c>
      <c r="C30" s="71" t="s">
        <v>963</v>
      </c>
      <c r="D30" s="95" t="s">
        <v>957</v>
      </c>
      <c r="E30" s="103" t="e">
        <f>#REF!</f>
        <v>#REF!</v>
      </c>
      <c r="F30" s="104"/>
      <c r="G30" s="105" t="e">
        <f t="shared" si="0"/>
        <v>#REF!</v>
      </c>
    </row>
    <row r="31" spans="1:7" x14ac:dyDescent="0.2">
      <c r="A31" s="70"/>
      <c r="B31" s="70" t="s">
        <v>143</v>
      </c>
      <c r="C31" s="71" t="s">
        <v>964</v>
      </c>
      <c r="D31" s="95" t="s">
        <v>957</v>
      </c>
      <c r="E31" s="103" t="e">
        <f>#REF!</f>
        <v>#REF!</v>
      </c>
      <c r="F31" s="104"/>
      <c r="G31" s="105" t="e">
        <f t="shared" si="0"/>
        <v>#REF!</v>
      </c>
    </row>
    <row r="32" spans="1:7" x14ac:dyDescent="0.2">
      <c r="A32" s="70"/>
      <c r="B32" s="70" t="s">
        <v>144</v>
      </c>
      <c r="C32" s="71" t="s">
        <v>965</v>
      </c>
      <c r="D32" s="95" t="s">
        <v>957</v>
      </c>
      <c r="E32" s="103" t="e">
        <f>#REF!</f>
        <v>#REF!</v>
      </c>
      <c r="F32" s="104"/>
      <c r="G32" s="105" t="e">
        <f t="shared" si="0"/>
        <v>#REF!</v>
      </c>
    </row>
    <row r="33" spans="1:7" x14ac:dyDescent="0.2">
      <c r="A33" s="76"/>
      <c r="B33" s="76" t="s">
        <v>205</v>
      </c>
      <c r="C33" s="71" t="s">
        <v>966</v>
      </c>
      <c r="D33" s="95" t="s">
        <v>957</v>
      </c>
      <c r="E33" s="103" t="e">
        <f>#REF!</f>
        <v>#REF!</v>
      </c>
      <c r="F33" s="104"/>
      <c r="G33" s="105" t="e">
        <f t="shared" si="0"/>
        <v>#REF!</v>
      </c>
    </row>
    <row r="34" spans="1:7" x14ac:dyDescent="0.2">
      <c r="A34" s="88"/>
      <c r="B34" s="88"/>
      <c r="C34" s="70"/>
      <c r="D34" s="95"/>
      <c r="E34" s="103"/>
      <c r="F34" s="104"/>
      <c r="G34" s="105"/>
    </row>
    <row r="35" spans="1:7" s="5" customFormat="1" x14ac:dyDescent="0.2">
      <c r="A35" s="88"/>
      <c r="B35" s="88">
        <v>4</v>
      </c>
      <c r="C35" s="38" t="s">
        <v>1004</v>
      </c>
      <c r="D35" s="106"/>
      <c r="E35" s="101"/>
      <c r="F35" s="104"/>
      <c r="G35" s="105"/>
    </row>
    <row r="36" spans="1:7" x14ac:dyDescent="0.2">
      <c r="A36" s="70"/>
      <c r="B36" s="70" t="s">
        <v>146</v>
      </c>
      <c r="C36" s="71" t="e">
        <f>+#REF!</f>
        <v>#REF!</v>
      </c>
      <c r="D36" s="95" t="e">
        <f>+#REF!</f>
        <v>#REF!</v>
      </c>
      <c r="E36" s="103" t="e">
        <f>+#REF!</f>
        <v>#REF!</v>
      </c>
      <c r="F36" s="104"/>
      <c r="G36" s="105" t="e">
        <f t="shared" si="0"/>
        <v>#REF!</v>
      </c>
    </row>
    <row r="37" spans="1:7" x14ac:dyDescent="0.2">
      <c r="A37" s="76"/>
      <c r="B37" s="76" t="s">
        <v>976</v>
      </c>
      <c r="C37" s="71" t="e">
        <f>+#REF!</f>
        <v>#REF!</v>
      </c>
      <c r="D37" s="95" t="e">
        <f>+#REF!</f>
        <v>#REF!</v>
      </c>
      <c r="E37" s="103" t="e">
        <f>+#REF!</f>
        <v>#REF!</v>
      </c>
      <c r="F37" s="104"/>
      <c r="G37" s="105" t="e">
        <f t="shared" si="0"/>
        <v>#REF!</v>
      </c>
    </row>
    <row r="38" spans="1:7" x14ac:dyDescent="0.2">
      <c r="A38" s="76"/>
      <c r="B38" s="76" t="s">
        <v>976</v>
      </c>
      <c r="C38" s="71" t="s">
        <v>619</v>
      </c>
      <c r="D38" s="95" t="s">
        <v>957</v>
      </c>
      <c r="E38" s="103" t="e">
        <f>#REF!</f>
        <v>#REF!</v>
      </c>
      <c r="F38" s="104"/>
      <c r="G38" s="105" t="e">
        <f t="shared" si="0"/>
        <v>#REF!</v>
      </c>
    </row>
    <row r="39" spans="1:7" ht="25.5" x14ac:dyDescent="0.2">
      <c r="A39" s="70"/>
      <c r="B39" s="70" t="s">
        <v>145</v>
      </c>
      <c r="C39" s="75" t="s">
        <v>979</v>
      </c>
      <c r="D39" s="95" t="s">
        <v>957</v>
      </c>
      <c r="E39" s="103" t="e">
        <f>#REF!</f>
        <v>#REF!</v>
      </c>
      <c r="F39" s="104"/>
      <c r="G39" s="105" t="e">
        <f t="shared" si="0"/>
        <v>#REF!</v>
      </c>
    </row>
    <row r="40" spans="1:7" ht="25.5" x14ac:dyDescent="0.2">
      <c r="A40" s="76"/>
      <c r="B40" s="76" t="s">
        <v>146</v>
      </c>
      <c r="C40" s="75" t="s">
        <v>977</v>
      </c>
      <c r="D40" s="95" t="s">
        <v>955</v>
      </c>
      <c r="E40" s="103" t="e">
        <f>#REF!</f>
        <v>#REF!</v>
      </c>
      <c r="F40" s="104"/>
      <c r="G40" s="105" t="e">
        <f t="shared" si="0"/>
        <v>#REF!</v>
      </c>
    </row>
    <row r="41" spans="1:7" ht="25.5" x14ac:dyDescent="0.2">
      <c r="A41" s="76"/>
      <c r="B41" s="76" t="s">
        <v>146</v>
      </c>
      <c r="C41" s="75" t="s">
        <v>978</v>
      </c>
      <c r="D41" s="95" t="s">
        <v>955</v>
      </c>
      <c r="E41" s="103" t="e">
        <f>#REF!</f>
        <v>#REF!</v>
      </c>
      <c r="F41" s="104"/>
      <c r="G41" s="105" t="e">
        <f t="shared" si="0"/>
        <v>#REF!</v>
      </c>
    </row>
    <row r="42" spans="1:7" ht="38.25" x14ac:dyDescent="0.2">
      <c r="A42" s="76"/>
      <c r="B42" s="76" t="s">
        <v>146</v>
      </c>
      <c r="C42" s="75" t="s">
        <v>749</v>
      </c>
      <c r="D42" s="95" t="s">
        <v>955</v>
      </c>
      <c r="E42" s="103" t="e">
        <f>#REF!</f>
        <v>#REF!</v>
      </c>
      <c r="F42" s="104"/>
      <c r="G42" s="105" t="e">
        <f t="shared" si="0"/>
        <v>#REF!</v>
      </c>
    </row>
    <row r="43" spans="1:7" ht="25.5" x14ac:dyDescent="0.2">
      <c r="A43" s="76"/>
      <c r="B43" s="76" t="s">
        <v>982</v>
      </c>
      <c r="C43" s="75" t="s">
        <v>981</v>
      </c>
      <c r="D43" s="95" t="s">
        <v>957</v>
      </c>
      <c r="E43" s="103" t="e">
        <f>#REF!</f>
        <v>#REF!</v>
      </c>
      <c r="F43" s="104"/>
      <c r="G43" s="105" t="e">
        <f t="shared" si="0"/>
        <v>#REF!</v>
      </c>
    </row>
    <row r="44" spans="1:7" ht="25.5" x14ac:dyDescent="0.2">
      <c r="A44" s="76"/>
      <c r="B44" s="76" t="s">
        <v>146</v>
      </c>
      <c r="C44" s="75" t="s">
        <v>1002</v>
      </c>
      <c r="D44" s="95" t="s">
        <v>957</v>
      </c>
      <c r="E44" s="103" t="e">
        <f>#REF!</f>
        <v>#REF!</v>
      </c>
      <c r="F44" s="104"/>
      <c r="G44" s="105" t="e">
        <f t="shared" si="0"/>
        <v>#REF!</v>
      </c>
    </row>
    <row r="45" spans="1:7" ht="25.5" x14ac:dyDescent="0.2">
      <c r="A45" s="76"/>
      <c r="B45" s="76" t="s">
        <v>146</v>
      </c>
      <c r="C45" s="75" t="s">
        <v>1003</v>
      </c>
      <c r="D45" s="95" t="e">
        <f>+#REF!</f>
        <v>#REF!</v>
      </c>
      <c r="E45" s="103" t="e">
        <f>+#REF!</f>
        <v>#REF!</v>
      </c>
      <c r="F45" s="104"/>
      <c r="G45" s="105" t="e">
        <f t="shared" si="0"/>
        <v>#REF!</v>
      </c>
    </row>
    <row r="46" spans="1:7" x14ac:dyDescent="0.2">
      <c r="A46" s="88"/>
      <c r="B46" s="88"/>
      <c r="C46" s="70"/>
      <c r="D46" s="95"/>
      <c r="E46" s="103"/>
      <c r="F46" s="104"/>
      <c r="G46" s="105"/>
    </row>
    <row r="47" spans="1:7" s="5" customFormat="1" x14ac:dyDescent="0.2">
      <c r="A47" s="88"/>
      <c r="B47" s="88">
        <v>5</v>
      </c>
      <c r="C47" s="38" t="s">
        <v>1006</v>
      </c>
      <c r="D47" s="106"/>
      <c r="E47" s="101"/>
      <c r="F47" s="104"/>
      <c r="G47" s="105"/>
    </row>
    <row r="48" spans="1:7" s="5" customFormat="1" x14ac:dyDescent="0.2">
      <c r="A48" s="88"/>
      <c r="B48" s="88"/>
      <c r="C48" s="70" t="s">
        <v>751</v>
      </c>
      <c r="D48" s="95" t="s">
        <v>954</v>
      </c>
      <c r="E48" s="103" t="e">
        <f>'3-4 MAMPOSTERIA-ESTRUCTURA'!#REF!</f>
        <v>#REF!</v>
      </c>
      <c r="F48" s="104"/>
      <c r="G48" s="105" t="e">
        <f t="shared" si="0"/>
        <v>#REF!</v>
      </c>
    </row>
    <row r="49" spans="1:7" x14ac:dyDescent="0.2">
      <c r="A49" s="70"/>
      <c r="B49" s="70" t="s">
        <v>147</v>
      </c>
      <c r="C49" s="71" t="s">
        <v>1007</v>
      </c>
      <c r="D49" s="95" t="s">
        <v>954</v>
      </c>
      <c r="E49" s="103">
        <f>'3-4 MAMPOSTERIA-ESTRUCTURA'!F23</f>
        <v>79329</v>
      </c>
      <c r="F49" s="104"/>
      <c r="G49" s="105">
        <f t="shared" si="0"/>
        <v>0</v>
      </c>
    </row>
    <row r="50" spans="1:7" x14ac:dyDescent="0.2">
      <c r="A50" s="70"/>
      <c r="B50" s="70" t="s">
        <v>148</v>
      </c>
      <c r="C50" s="71" t="s">
        <v>1008</v>
      </c>
      <c r="D50" s="95" t="s">
        <v>954</v>
      </c>
      <c r="E50" s="103" t="e">
        <f>'3-4 MAMPOSTERIA-ESTRUCTURA'!#REF!</f>
        <v>#REF!</v>
      </c>
      <c r="F50" s="104"/>
      <c r="G50" s="105" t="e">
        <f t="shared" si="0"/>
        <v>#REF!</v>
      </c>
    </row>
    <row r="51" spans="1:7" x14ac:dyDescent="0.2">
      <c r="A51" s="76"/>
      <c r="B51" s="76" t="s">
        <v>606</v>
      </c>
      <c r="C51" s="71" t="s">
        <v>4</v>
      </c>
      <c r="D51" s="95" t="s">
        <v>954</v>
      </c>
      <c r="E51" s="103" t="e">
        <f>'3-4 MAMPOSTERIA-ESTRUCTURA'!#REF!</f>
        <v>#REF!</v>
      </c>
      <c r="F51" s="104"/>
      <c r="G51" s="105" t="e">
        <f t="shared" si="0"/>
        <v>#REF!</v>
      </c>
    </row>
    <row r="52" spans="1:7" ht="25.5" x14ac:dyDescent="0.2">
      <c r="A52" s="70"/>
      <c r="B52" s="70" t="s">
        <v>149</v>
      </c>
      <c r="C52" s="71" t="s">
        <v>238</v>
      </c>
      <c r="D52" s="95" t="s">
        <v>954</v>
      </c>
      <c r="E52" s="103" t="e">
        <f>'3-4 MAMPOSTERIA-ESTRUCTURA'!#REF!</f>
        <v>#REF!</v>
      </c>
      <c r="F52" s="104"/>
      <c r="G52" s="105" t="e">
        <f t="shared" si="0"/>
        <v>#REF!</v>
      </c>
    </row>
    <row r="53" spans="1:7" ht="25.5" x14ac:dyDescent="0.2">
      <c r="A53" s="70"/>
      <c r="B53" s="70" t="s">
        <v>150</v>
      </c>
      <c r="C53" s="71" t="s">
        <v>239</v>
      </c>
      <c r="D53" s="95" t="s">
        <v>954</v>
      </c>
      <c r="E53" s="103" t="e">
        <f>'3-4 MAMPOSTERIA-ESTRUCTURA'!#REF!</f>
        <v>#REF!</v>
      </c>
      <c r="F53" s="104"/>
      <c r="G53" s="105" t="e">
        <f t="shared" si="0"/>
        <v>#REF!</v>
      </c>
    </row>
    <row r="54" spans="1:7" ht="25.5" x14ac:dyDescent="0.2">
      <c r="A54" s="70"/>
      <c r="B54" s="70" t="s">
        <v>151</v>
      </c>
      <c r="C54" s="71" t="s">
        <v>240</v>
      </c>
      <c r="D54" s="95" t="s">
        <v>954</v>
      </c>
      <c r="E54" s="103" t="e">
        <f>'3-4 MAMPOSTERIA-ESTRUCTURA'!#REF!</f>
        <v>#REF!</v>
      </c>
      <c r="F54" s="104"/>
      <c r="G54" s="105" t="e">
        <f t="shared" si="0"/>
        <v>#REF!</v>
      </c>
    </row>
    <row r="55" spans="1:7" x14ac:dyDescent="0.2">
      <c r="A55" s="70"/>
      <c r="B55" s="70" t="s">
        <v>152</v>
      </c>
      <c r="C55" s="75" t="s">
        <v>602</v>
      </c>
      <c r="D55" s="95" t="s">
        <v>954</v>
      </c>
      <c r="E55" s="103" t="e">
        <f>'3-4 MAMPOSTERIA-ESTRUCTURA'!#REF!</f>
        <v>#REF!</v>
      </c>
      <c r="F55" s="104"/>
      <c r="G55" s="105" t="e">
        <f t="shared" si="0"/>
        <v>#REF!</v>
      </c>
    </row>
    <row r="56" spans="1:7" x14ac:dyDescent="0.2">
      <c r="A56" s="70"/>
      <c r="B56" s="70" t="s">
        <v>153</v>
      </c>
      <c r="C56" s="71" t="s">
        <v>605</v>
      </c>
      <c r="D56" s="95" t="s">
        <v>954</v>
      </c>
      <c r="E56" s="103" t="e">
        <f>'3-4 MAMPOSTERIA-ESTRUCTURA'!#REF!</f>
        <v>#REF!</v>
      </c>
      <c r="F56" s="104"/>
      <c r="G56" s="105" t="e">
        <f t="shared" si="0"/>
        <v>#REF!</v>
      </c>
    </row>
    <row r="57" spans="1:7" ht="38.25" x14ac:dyDescent="0.2">
      <c r="A57" s="70"/>
      <c r="B57" s="70" t="s">
        <v>154</v>
      </c>
      <c r="C57" s="75" t="s">
        <v>302</v>
      </c>
      <c r="D57" s="95" t="s">
        <v>955</v>
      </c>
      <c r="E57" s="103">
        <f>'3-4 MAMPOSTERIA-ESTRUCTURA'!F40</f>
        <v>71518</v>
      </c>
      <c r="F57" s="104"/>
      <c r="G57" s="105">
        <f t="shared" si="0"/>
        <v>0</v>
      </c>
    </row>
    <row r="58" spans="1:7" x14ac:dyDescent="0.2">
      <c r="A58" s="70"/>
      <c r="B58" s="70" t="s">
        <v>155</v>
      </c>
      <c r="C58" s="71" t="s">
        <v>5</v>
      </c>
      <c r="D58" s="95" t="s">
        <v>955</v>
      </c>
      <c r="E58" s="103" t="e">
        <f>'3-4 MAMPOSTERIA-ESTRUCTURA'!#REF!</f>
        <v>#REF!</v>
      </c>
      <c r="F58" s="104"/>
      <c r="G58" s="105" t="e">
        <f t="shared" si="0"/>
        <v>#REF!</v>
      </c>
    </row>
    <row r="59" spans="1:7" ht="25.5" x14ac:dyDescent="0.2">
      <c r="A59" s="70"/>
      <c r="B59" s="70" t="s">
        <v>156</v>
      </c>
      <c r="C59" s="75" t="s">
        <v>770</v>
      </c>
      <c r="D59" s="95" t="s">
        <v>955</v>
      </c>
      <c r="E59" s="103" t="e">
        <f>'3-4 MAMPOSTERIA-ESTRUCTURA'!#REF!</f>
        <v>#REF!</v>
      </c>
      <c r="F59" s="104"/>
      <c r="G59" s="105" t="e">
        <f t="shared" si="0"/>
        <v>#REF!</v>
      </c>
    </row>
    <row r="60" spans="1:7" x14ac:dyDescent="0.2">
      <c r="A60" s="70"/>
      <c r="B60" s="70" t="s">
        <v>156</v>
      </c>
      <c r="C60" s="71" t="s">
        <v>6</v>
      </c>
      <c r="D60" s="95" t="s">
        <v>955</v>
      </c>
      <c r="E60" s="103" t="e">
        <f>'3-4 MAMPOSTERIA-ESTRUCTURA'!#REF!</f>
        <v>#REF!</v>
      </c>
      <c r="F60" s="104"/>
      <c r="G60" s="105" t="e">
        <f t="shared" si="0"/>
        <v>#REF!</v>
      </c>
    </row>
    <row r="61" spans="1:7" x14ac:dyDescent="0.2">
      <c r="A61" s="70"/>
      <c r="B61" s="70" t="s">
        <v>156</v>
      </c>
      <c r="C61" s="71" t="s">
        <v>555</v>
      </c>
      <c r="D61" s="95" t="s">
        <v>8</v>
      </c>
      <c r="E61" s="108" t="e">
        <f>'3-4 MAMPOSTERIA-ESTRUCTURA'!#REF!</f>
        <v>#REF!</v>
      </c>
      <c r="F61" s="104"/>
      <c r="G61" s="105" t="e">
        <f t="shared" si="0"/>
        <v>#REF!</v>
      </c>
    </row>
    <row r="62" spans="1:7" x14ac:dyDescent="0.2">
      <c r="A62" s="70"/>
      <c r="B62" s="70" t="s">
        <v>151</v>
      </c>
      <c r="C62" s="71" t="s">
        <v>551</v>
      </c>
      <c r="D62" s="95" t="s">
        <v>954</v>
      </c>
      <c r="E62" s="108" t="e">
        <f>'3-4 MAMPOSTERIA-ESTRUCTURA'!#REF!</f>
        <v>#REF!</v>
      </c>
      <c r="F62" s="104"/>
      <c r="G62" s="105" t="e">
        <f t="shared" si="0"/>
        <v>#REF!</v>
      </c>
    </row>
    <row r="63" spans="1:7" x14ac:dyDescent="0.2">
      <c r="A63" s="70"/>
      <c r="B63" s="70" t="s">
        <v>157</v>
      </c>
      <c r="C63" s="71" t="s">
        <v>552</v>
      </c>
      <c r="D63" s="95" t="s">
        <v>954</v>
      </c>
      <c r="E63" s="108" t="e">
        <f>'3-4 MAMPOSTERIA-ESTRUCTURA'!#REF!</f>
        <v>#REF!</v>
      </c>
      <c r="F63" s="104"/>
      <c r="G63" s="105" t="e">
        <f t="shared" si="0"/>
        <v>#REF!</v>
      </c>
    </row>
    <row r="64" spans="1:7" x14ac:dyDescent="0.2">
      <c r="A64" s="88"/>
      <c r="B64" s="88"/>
      <c r="C64" s="70"/>
      <c r="D64" s="95"/>
      <c r="E64" s="108"/>
      <c r="F64" s="104"/>
      <c r="G64" s="105"/>
    </row>
    <row r="65" spans="1:7" s="5" customFormat="1" x14ac:dyDescent="0.2">
      <c r="A65" s="88"/>
      <c r="B65" s="88">
        <v>6</v>
      </c>
      <c r="C65" s="38" t="s">
        <v>253</v>
      </c>
      <c r="D65" s="106"/>
      <c r="E65" s="109"/>
      <c r="F65" s="104"/>
      <c r="G65" s="105"/>
    </row>
    <row r="66" spans="1:7" x14ac:dyDescent="0.2">
      <c r="A66" s="70"/>
      <c r="B66" s="70" t="s">
        <v>158</v>
      </c>
      <c r="C66" s="71" t="s">
        <v>11</v>
      </c>
      <c r="D66" s="95" t="s">
        <v>9</v>
      </c>
      <c r="E66" s="108" t="e">
        <f>'3-4 MAMPOSTERIA-ESTRUCTURA'!#REF!</f>
        <v>#REF!</v>
      </c>
      <c r="F66" s="104"/>
      <c r="G66" s="105" t="e">
        <f t="shared" si="0"/>
        <v>#REF!</v>
      </c>
    </row>
    <row r="67" spans="1:7" x14ac:dyDescent="0.2">
      <c r="A67" s="70"/>
      <c r="B67" s="70" t="s">
        <v>159</v>
      </c>
      <c r="C67" s="71" t="s">
        <v>12</v>
      </c>
      <c r="D67" s="95" t="s">
        <v>9</v>
      </c>
      <c r="E67" s="108">
        <f>'3-4 MAMPOSTERIA-ESTRUCTURA'!F58</f>
        <v>7599</v>
      </c>
      <c r="F67" s="104"/>
      <c r="G67" s="105">
        <f t="shared" si="0"/>
        <v>0</v>
      </c>
    </row>
    <row r="68" spans="1:7" x14ac:dyDescent="0.2">
      <c r="A68" s="70"/>
      <c r="B68" s="70" t="s">
        <v>160</v>
      </c>
      <c r="C68" s="71" t="s">
        <v>13</v>
      </c>
      <c r="D68" s="95" t="s">
        <v>957</v>
      </c>
      <c r="E68" s="108" t="e">
        <f>'3-4 MAMPOSTERIA-ESTRUCTURA'!#REF!</f>
        <v>#REF!</v>
      </c>
      <c r="F68" s="104"/>
      <c r="G68" s="105" t="e">
        <f t="shared" si="0"/>
        <v>#REF!</v>
      </c>
    </row>
    <row r="69" spans="1:7" ht="25.5" x14ac:dyDescent="0.2">
      <c r="A69" s="70"/>
      <c r="B69" s="70" t="s">
        <v>161</v>
      </c>
      <c r="C69" s="71" t="s">
        <v>721</v>
      </c>
      <c r="D69" s="95" t="s">
        <v>957</v>
      </c>
      <c r="E69" s="108" t="e">
        <f>'3-4 MAMPOSTERIA-ESTRUCTURA'!#REF!</f>
        <v>#REF!</v>
      </c>
      <c r="F69" s="104"/>
      <c r="G69" s="105" t="e">
        <f t="shared" si="0"/>
        <v>#REF!</v>
      </c>
    </row>
    <row r="70" spans="1:7" ht="25.5" x14ac:dyDescent="0.2">
      <c r="A70" s="70"/>
      <c r="B70" s="70" t="s">
        <v>162</v>
      </c>
      <c r="C70" s="71" t="s">
        <v>725</v>
      </c>
      <c r="D70" s="95" t="s">
        <v>957</v>
      </c>
      <c r="E70" s="108" t="e">
        <f>'3-4 MAMPOSTERIA-ESTRUCTURA'!#REF!</f>
        <v>#REF!</v>
      </c>
      <c r="F70" s="104"/>
      <c r="G70" s="105" t="e">
        <f t="shared" si="0"/>
        <v>#REF!</v>
      </c>
    </row>
    <row r="71" spans="1:7" ht="25.5" x14ac:dyDescent="0.2">
      <c r="A71" s="70"/>
      <c r="B71" s="70" t="s">
        <v>163</v>
      </c>
      <c r="C71" s="71" t="s">
        <v>726</v>
      </c>
      <c r="D71" s="95" t="s">
        <v>957</v>
      </c>
      <c r="E71" s="108" t="e">
        <f>'3-4 MAMPOSTERIA-ESTRUCTURA'!#REF!</f>
        <v>#REF!</v>
      </c>
      <c r="F71" s="104"/>
      <c r="G71" s="105" t="e">
        <f t="shared" si="0"/>
        <v>#REF!</v>
      </c>
    </row>
    <row r="72" spans="1:7" x14ac:dyDescent="0.2">
      <c r="A72" s="70"/>
      <c r="B72" s="70" t="s">
        <v>156</v>
      </c>
      <c r="C72" s="71" t="s">
        <v>14</v>
      </c>
      <c r="D72" s="95" t="s">
        <v>955</v>
      </c>
      <c r="E72" s="108" t="e">
        <f>'3-4 MAMPOSTERIA-ESTRUCTURA'!#REF!</f>
        <v>#REF!</v>
      </c>
      <c r="F72" s="104"/>
      <c r="G72" s="105" t="e">
        <f t="shared" ref="G72:G135" si="1">E72*F72</f>
        <v>#REF!</v>
      </c>
    </row>
    <row r="73" spans="1:7" ht="25.5" x14ac:dyDescent="0.2">
      <c r="A73" s="70"/>
      <c r="B73" s="70" t="s">
        <v>156</v>
      </c>
      <c r="C73" s="71" t="s">
        <v>727</v>
      </c>
      <c r="D73" s="95" t="s">
        <v>954</v>
      </c>
      <c r="E73" s="108" t="e">
        <f>'3-4 MAMPOSTERIA-ESTRUCTURA'!#REF!</f>
        <v>#REF!</v>
      </c>
      <c r="F73" s="104"/>
      <c r="G73" s="105" t="e">
        <f t="shared" si="1"/>
        <v>#REF!</v>
      </c>
    </row>
    <row r="74" spans="1:7" ht="25.5" x14ac:dyDescent="0.2">
      <c r="A74" s="70"/>
      <c r="B74" s="70" t="s">
        <v>156</v>
      </c>
      <c r="C74" s="75" t="s">
        <v>667</v>
      </c>
      <c r="D74" s="95" t="s">
        <v>954</v>
      </c>
      <c r="E74" s="108" t="e">
        <f>'3-4 MAMPOSTERIA-ESTRUCTURA'!#REF!</f>
        <v>#REF!</v>
      </c>
      <c r="F74" s="104"/>
      <c r="G74" s="105" t="e">
        <f t="shared" si="1"/>
        <v>#REF!</v>
      </c>
    </row>
    <row r="75" spans="1:7" ht="25.5" x14ac:dyDescent="0.2">
      <c r="A75" s="70"/>
      <c r="B75" s="70" t="s">
        <v>156</v>
      </c>
      <c r="C75" s="75" t="s">
        <v>668</v>
      </c>
      <c r="D75" s="95" t="e">
        <f>+'3-4 MAMPOSTERIA-ESTRUCTURA'!#REF!</f>
        <v>#REF!</v>
      </c>
      <c r="E75" s="108" t="e">
        <f>+'3-4 MAMPOSTERIA-ESTRUCTURA'!#REF!</f>
        <v>#REF!</v>
      </c>
      <c r="F75" s="104"/>
      <c r="G75" s="105" t="e">
        <f t="shared" si="1"/>
        <v>#REF!</v>
      </c>
    </row>
    <row r="76" spans="1:7" x14ac:dyDescent="0.2">
      <c r="A76" s="70"/>
      <c r="B76" s="70" t="s">
        <v>156</v>
      </c>
      <c r="C76" s="71" t="s">
        <v>15</v>
      </c>
      <c r="D76" s="95" t="s">
        <v>954</v>
      </c>
      <c r="E76" s="108" t="e">
        <f>'3-4 MAMPOSTERIA-ESTRUCTURA'!#REF!</f>
        <v>#REF!</v>
      </c>
      <c r="F76" s="104"/>
      <c r="G76" s="105" t="e">
        <f t="shared" si="1"/>
        <v>#REF!</v>
      </c>
    </row>
    <row r="77" spans="1:7" ht="25.5" x14ac:dyDescent="0.2">
      <c r="A77" s="70"/>
      <c r="B77" s="70" t="s">
        <v>164</v>
      </c>
      <c r="C77" s="75" t="s">
        <v>769</v>
      </c>
      <c r="D77" s="95" t="s">
        <v>954</v>
      </c>
      <c r="E77" s="108" t="e">
        <f>'3-4 MAMPOSTERIA-ESTRUCTURA'!#REF!</f>
        <v>#REF!</v>
      </c>
      <c r="F77" s="104"/>
      <c r="G77" s="105" t="e">
        <f t="shared" si="1"/>
        <v>#REF!</v>
      </c>
    </row>
    <row r="78" spans="1:7" x14ac:dyDescent="0.2">
      <c r="A78" s="70"/>
      <c r="B78" s="70" t="s">
        <v>165</v>
      </c>
      <c r="C78" s="78" t="s">
        <v>604</v>
      </c>
      <c r="D78" s="95" t="s">
        <v>955</v>
      </c>
      <c r="E78" s="108">
        <f>'3-4 MAMPOSTERIA-ESTRUCTURA'!F75</f>
        <v>63184</v>
      </c>
      <c r="F78" s="104"/>
      <c r="G78" s="105">
        <f t="shared" si="1"/>
        <v>0</v>
      </c>
    </row>
    <row r="79" spans="1:7" x14ac:dyDescent="0.2">
      <c r="A79" s="70"/>
      <c r="B79" s="70" t="s">
        <v>166</v>
      </c>
      <c r="C79" s="75" t="s">
        <v>603</v>
      </c>
      <c r="D79" s="95" t="s">
        <v>955</v>
      </c>
      <c r="E79" s="108" t="e">
        <f>'3-4 MAMPOSTERIA-ESTRUCTURA'!#REF!</f>
        <v>#REF!</v>
      </c>
      <c r="F79" s="104"/>
      <c r="G79" s="105" t="e">
        <f t="shared" si="1"/>
        <v>#REF!</v>
      </c>
    </row>
    <row r="80" spans="1:7" ht="25.5" x14ac:dyDescent="0.2">
      <c r="A80" s="70"/>
      <c r="B80" s="70" t="s">
        <v>166</v>
      </c>
      <c r="C80" s="75" t="s">
        <v>757</v>
      </c>
      <c r="D80" s="95" t="s">
        <v>955</v>
      </c>
      <c r="E80" s="108" t="e">
        <f>'3-4 MAMPOSTERIA-ESTRUCTURA'!#REF!</f>
        <v>#REF!</v>
      </c>
      <c r="F80" s="104"/>
      <c r="G80" s="105" t="e">
        <f t="shared" si="1"/>
        <v>#REF!</v>
      </c>
    </row>
    <row r="81" spans="1:7" ht="25.5" x14ac:dyDescent="0.2">
      <c r="A81" s="76"/>
      <c r="B81" s="76" t="s">
        <v>166</v>
      </c>
      <c r="C81" s="75" t="s">
        <v>574</v>
      </c>
      <c r="D81" s="95" t="s">
        <v>955</v>
      </c>
      <c r="E81" s="108" t="e">
        <f>'3-4 MAMPOSTERIA-ESTRUCTURA'!#REF!</f>
        <v>#REF!</v>
      </c>
      <c r="F81" s="104"/>
      <c r="G81" s="105" t="e">
        <f t="shared" si="1"/>
        <v>#REF!</v>
      </c>
    </row>
    <row r="82" spans="1:7" x14ac:dyDescent="0.2">
      <c r="A82" s="70"/>
      <c r="B82" s="70" t="s">
        <v>167</v>
      </c>
      <c r="C82" s="71" t="s">
        <v>241</v>
      </c>
      <c r="D82" s="95" t="s">
        <v>957</v>
      </c>
      <c r="E82" s="108" t="e">
        <f>'3-4 MAMPOSTERIA-ESTRUCTURA'!#REF!</f>
        <v>#REF!</v>
      </c>
      <c r="F82" s="104"/>
      <c r="G82" s="105" t="e">
        <f t="shared" si="1"/>
        <v>#REF!</v>
      </c>
    </row>
    <row r="83" spans="1:7" x14ac:dyDescent="0.2">
      <c r="A83" s="70"/>
      <c r="B83" s="70" t="s">
        <v>168</v>
      </c>
      <c r="C83" s="71" t="s">
        <v>18</v>
      </c>
      <c r="D83" s="95" t="s">
        <v>957</v>
      </c>
      <c r="E83" s="108" t="e">
        <f>'3-4 MAMPOSTERIA-ESTRUCTURA'!#REF!</f>
        <v>#REF!</v>
      </c>
      <c r="F83" s="104"/>
      <c r="G83" s="105" t="e">
        <f t="shared" si="1"/>
        <v>#REF!</v>
      </c>
    </row>
    <row r="84" spans="1:7" x14ac:dyDescent="0.2">
      <c r="A84" s="70"/>
      <c r="B84" s="70" t="s">
        <v>169</v>
      </c>
      <c r="C84" s="75" t="s">
        <v>752</v>
      </c>
      <c r="D84" s="95" t="s">
        <v>955</v>
      </c>
      <c r="E84" s="108" t="e">
        <f>'3-4 MAMPOSTERIA-ESTRUCTURA'!#REF!</f>
        <v>#REF!</v>
      </c>
      <c r="F84" s="104"/>
      <c r="G84" s="105" t="e">
        <f t="shared" si="1"/>
        <v>#REF!</v>
      </c>
    </row>
    <row r="85" spans="1:7" ht="25.5" x14ac:dyDescent="0.2">
      <c r="A85" s="70"/>
      <c r="B85" s="70" t="s">
        <v>169</v>
      </c>
      <c r="C85" s="75" t="s">
        <v>753</v>
      </c>
      <c r="D85" s="95" t="s">
        <v>955</v>
      </c>
      <c r="E85" s="108" t="e">
        <f>'3-4 MAMPOSTERIA-ESTRUCTURA'!#REF!</f>
        <v>#REF!</v>
      </c>
      <c r="F85" s="104"/>
      <c r="G85" s="105" t="e">
        <f t="shared" si="1"/>
        <v>#REF!</v>
      </c>
    </row>
    <row r="86" spans="1:7" ht="38.25" x14ac:dyDescent="0.2">
      <c r="A86" s="70"/>
      <c r="B86" s="70" t="s">
        <v>169</v>
      </c>
      <c r="C86" s="75" t="s">
        <v>706</v>
      </c>
      <c r="D86" s="95" t="s">
        <v>955</v>
      </c>
      <c r="E86" s="108" t="e">
        <f>'3-4 MAMPOSTERIA-ESTRUCTURA'!#REF!</f>
        <v>#REF!</v>
      </c>
      <c r="F86" s="104"/>
      <c r="G86" s="105" t="e">
        <f t="shared" si="1"/>
        <v>#REF!</v>
      </c>
    </row>
    <row r="87" spans="1:7" x14ac:dyDescent="0.2">
      <c r="A87" s="70"/>
      <c r="B87" s="70" t="s">
        <v>170</v>
      </c>
      <c r="C87" s="71" t="s">
        <v>24</v>
      </c>
      <c r="D87" s="95" t="s">
        <v>957</v>
      </c>
      <c r="E87" s="108" t="e">
        <f>'3-4 MAMPOSTERIA-ESTRUCTURA'!#REF!</f>
        <v>#REF!</v>
      </c>
      <c r="F87" s="104"/>
      <c r="G87" s="105" t="e">
        <f t="shared" si="1"/>
        <v>#REF!</v>
      </c>
    </row>
    <row r="88" spans="1:7" ht="25.5" x14ac:dyDescent="0.2">
      <c r="A88" s="70"/>
      <c r="B88" s="70" t="s">
        <v>169</v>
      </c>
      <c r="C88" s="75" t="s">
        <v>754</v>
      </c>
      <c r="D88" s="95" t="s">
        <v>955</v>
      </c>
      <c r="E88" s="108" t="e">
        <f>'3-4 MAMPOSTERIA-ESTRUCTURA'!#REF!</f>
        <v>#REF!</v>
      </c>
      <c r="F88" s="104"/>
      <c r="G88" s="105" t="e">
        <f t="shared" si="1"/>
        <v>#REF!</v>
      </c>
    </row>
    <row r="89" spans="1:7" ht="25.5" x14ac:dyDescent="0.2">
      <c r="A89" s="70"/>
      <c r="B89" s="70" t="s">
        <v>169</v>
      </c>
      <c r="C89" s="75" t="s">
        <v>755</v>
      </c>
      <c r="D89" s="95" t="s">
        <v>955</v>
      </c>
      <c r="E89" s="108" t="e">
        <f>+'3-4 MAMPOSTERIA-ESTRUCTURA'!#REF!</f>
        <v>#REF!</v>
      </c>
      <c r="F89" s="104"/>
      <c r="G89" s="105" t="e">
        <f t="shared" si="1"/>
        <v>#REF!</v>
      </c>
    </row>
    <row r="90" spans="1:7" ht="25.5" x14ac:dyDescent="0.2">
      <c r="A90" s="70"/>
      <c r="B90" s="70" t="s">
        <v>169</v>
      </c>
      <c r="C90" s="75" t="s">
        <v>756</v>
      </c>
      <c r="D90" s="95" t="s">
        <v>955</v>
      </c>
      <c r="E90" s="108" t="e">
        <f>'3-4 MAMPOSTERIA-ESTRUCTURA'!#REF!</f>
        <v>#REF!</v>
      </c>
      <c r="F90" s="104"/>
      <c r="G90" s="105" t="e">
        <f t="shared" si="1"/>
        <v>#REF!</v>
      </c>
    </row>
    <row r="91" spans="1:7" ht="25.5" x14ac:dyDescent="0.2">
      <c r="A91" s="70"/>
      <c r="B91" s="70" t="s">
        <v>166</v>
      </c>
      <c r="C91" s="75" t="s">
        <v>575</v>
      </c>
      <c r="D91" s="95" t="s">
        <v>955</v>
      </c>
      <c r="E91" s="108" t="e">
        <f>'3-4 MAMPOSTERIA-ESTRUCTURA'!#REF!</f>
        <v>#REF!</v>
      </c>
      <c r="F91" s="104"/>
      <c r="G91" s="105" t="e">
        <f t="shared" si="1"/>
        <v>#REF!</v>
      </c>
    </row>
    <row r="92" spans="1:7" ht="25.5" x14ac:dyDescent="0.2">
      <c r="A92" s="70"/>
      <c r="B92" s="70" t="s">
        <v>166</v>
      </c>
      <c r="C92" s="75" t="s">
        <v>576</v>
      </c>
      <c r="D92" s="95" t="s">
        <v>955</v>
      </c>
      <c r="E92" s="108" t="e">
        <f>'3-4 MAMPOSTERIA-ESTRUCTURA'!#REF!</f>
        <v>#REF!</v>
      </c>
      <c r="F92" s="104"/>
      <c r="G92" s="105" t="e">
        <f t="shared" si="1"/>
        <v>#REF!</v>
      </c>
    </row>
    <row r="93" spans="1:7" ht="27" customHeight="1" x14ac:dyDescent="0.2">
      <c r="A93" s="70"/>
      <c r="B93" s="70" t="s">
        <v>166</v>
      </c>
      <c r="C93" s="75" t="s">
        <v>580</v>
      </c>
      <c r="D93" s="95" t="s">
        <v>955</v>
      </c>
      <c r="E93" s="108" t="e">
        <f>'3-4 MAMPOSTERIA-ESTRUCTURA'!#REF!</f>
        <v>#REF!</v>
      </c>
      <c r="F93" s="104"/>
      <c r="G93" s="105" t="e">
        <f t="shared" si="1"/>
        <v>#REF!</v>
      </c>
    </row>
    <row r="94" spans="1:7" x14ac:dyDescent="0.2">
      <c r="A94" s="70"/>
      <c r="B94" s="70" t="s">
        <v>169</v>
      </c>
      <c r="C94" s="71" t="s">
        <v>25</v>
      </c>
      <c r="D94" s="95" t="s">
        <v>955</v>
      </c>
      <c r="E94" s="108" t="e">
        <f>'3-4 MAMPOSTERIA-ESTRUCTURA'!#REF!</f>
        <v>#REF!</v>
      </c>
      <c r="F94" s="104"/>
      <c r="G94" s="105" t="e">
        <f t="shared" si="1"/>
        <v>#REF!</v>
      </c>
    </row>
    <row r="95" spans="1:7" x14ac:dyDescent="0.2">
      <c r="A95" s="70"/>
      <c r="B95" s="70" t="s">
        <v>169</v>
      </c>
      <c r="C95" s="71" t="s">
        <v>137</v>
      </c>
      <c r="D95" s="95" t="s">
        <v>955</v>
      </c>
      <c r="E95" s="108" t="e">
        <f>'3-4 MAMPOSTERIA-ESTRUCTURA'!#REF!</f>
        <v>#REF!</v>
      </c>
      <c r="F95" s="104"/>
      <c r="G95" s="105" t="e">
        <f t="shared" si="1"/>
        <v>#REF!</v>
      </c>
    </row>
    <row r="96" spans="1:7" ht="25.5" x14ac:dyDescent="0.2">
      <c r="A96" s="70"/>
      <c r="B96" s="70" t="s">
        <v>169</v>
      </c>
      <c r="C96" s="71" t="s">
        <v>728</v>
      </c>
      <c r="D96" s="95" t="s">
        <v>955</v>
      </c>
      <c r="E96" s="108" t="e">
        <f>'3-4 MAMPOSTERIA-ESTRUCTURA'!#REF!</f>
        <v>#REF!</v>
      </c>
      <c r="F96" s="104"/>
      <c r="G96" s="105" t="e">
        <f t="shared" si="1"/>
        <v>#REF!</v>
      </c>
    </row>
    <row r="97" spans="1:7" x14ac:dyDescent="0.2">
      <c r="A97" s="88"/>
      <c r="B97" s="88"/>
      <c r="C97" s="70"/>
      <c r="D97" s="95"/>
      <c r="E97" s="108"/>
      <c r="F97" s="104"/>
      <c r="G97" s="105"/>
    </row>
    <row r="98" spans="1:7" s="5" customFormat="1" x14ac:dyDescent="0.2">
      <c r="A98" s="88"/>
      <c r="B98" s="88">
        <v>7</v>
      </c>
      <c r="C98" s="38" t="s">
        <v>242</v>
      </c>
      <c r="D98" s="106"/>
      <c r="E98" s="109"/>
      <c r="F98" s="104"/>
      <c r="G98" s="105"/>
    </row>
    <row r="99" spans="1:7" s="5" customFormat="1" x14ac:dyDescent="0.2">
      <c r="A99" s="70"/>
      <c r="B99" s="70" t="s">
        <v>171</v>
      </c>
      <c r="C99" s="70" t="s">
        <v>674</v>
      </c>
      <c r="D99" s="95" t="s">
        <v>956</v>
      </c>
      <c r="E99" s="110" t="e">
        <f>+'5 ELECTRICAS'!#REF!</f>
        <v>#REF!</v>
      </c>
      <c r="F99" s="104"/>
      <c r="G99" s="105" t="e">
        <f t="shared" si="1"/>
        <v>#REF!</v>
      </c>
    </row>
    <row r="100" spans="1:7" ht="25.5" x14ac:dyDescent="0.2">
      <c r="A100" s="70"/>
      <c r="B100" s="70"/>
      <c r="C100" s="75" t="s">
        <v>303</v>
      </c>
      <c r="D100" s="95" t="s">
        <v>956</v>
      </c>
      <c r="E100" s="108" t="e">
        <f>'5 ELECTRICAS'!#REF!</f>
        <v>#REF!</v>
      </c>
      <c r="F100" s="104"/>
      <c r="G100" s="105" t="e">
        <f t="shared" si="1"/>
        <v>#REF!</v>
      </c>
    </row>
    <row r="101" spans="1:7" s="5" customFormat="1" x14ac:dyDescent="0.2">
      <c r="A101" s="70"/>
      <c r="B101" s="70" t="s">
        <v>171</v>
      </c>
      <c r="C101" s="89" t="e">
        <f>+'5 ELECTRICAS'!#REF!</f>
        <v>#REF!</v>
      </c>
      <c r="D101" s="95" t="e">
        <f>+'5 ELECTRICAS'!#REF!</f>
        <v>#REF!</v>
      </c>
      <c r="E101" s="110" t="e">
        <f>+'5 ELECTRICAS'!#REF!</f>
        <v>#REF!</v>
      </c>
      <c r="F101" s="104"/>
      <c r="G101" s="105" t="e">
        <f t="shared" si="1"/>
        <v>#REF!</v>
      </c>
    </row>
    <row r="102" spans="1:7" x14ac:dyDescent="0.2">
      <c r="A102" s="70"/>
      <c r="B102" s="70" t="s">
        <v>171</v>
      </c>
      <c r="C102" s="71" t="s">
        <v>243</v>
      </c>
      <c r="D102" s="95" t="s">
        <v>956</v>
      </c>
      <c r="E102" s="108" t="e">
        <f>'5 ELECTRICAS'!#REF!</f>
        <v>#REF!</v>
      </c>
      <c r="F102" s="104"/>
      <c r="G102" s="105" t="e">
        <f t="shared" si="1"/>
        <v>#REF!</v>
      </c>
    </row>
    <row r="103" spans="1:7" x14ac:dyDescent="0.2">
      <c r="A103" s="70"/>
      <c r="B103" s="70" t="s">
        <v>172</v>
      </c>
      <c r="C103" s="71" t="s">
        <v>244</v>
      </c>
      <c r="D103" s="95" t="s">
        <v>956</v>
      </c>
      <c r="E103" s="108" t="e">
        <f>'5 ELECTRICAS'!#REF!</f>
        <v>#REF!</v>
      </c>
      <c r="F103" s="104"/>
      <c r="G103" s="105" t="e">
        <f t="shared" si="1"/>
        <v>#REF!</v>
      </c>
    </row>
    <row r="104" spans="1:7" x14ac:dyDescent="0.2">
      <c r="A104" s="70"/>
      <c r="B104" s="70"/>
      <c r="C104" s="71" t="s">
        <v>687</v>
      </c>
      <c r="D104" s="95" t="s">
        <v>955</v>
      </c>
      <c r="E104" s="108" t="e">
        <f>'5 ELECTRICAS'!#REF!</f>
        <v>#REF!</v>
      </c>
      <c r="F104" s="104"/>
      <c r="G104" s="105" t="e">
        <f t="shared" si="1"/>
        <v>#REF!</v>
      </c>
    </row>
    <row r="105" spans="1:7" x14ac:dyDescent="0.2">
      <c r="A105" s="70"/>
      <c r="B105" s="70" t="s">
        <v>172</v>
      </c>
      <c r="C105" s="71" t="s">
        <v>245</v>
      </c>
      <c r="D105" s="95" t="s">
        <v>956</v>
      </c>
      <c r="E105" s="108">
        <f>'5 ELECTRICAS'!F22</f>
        <v>631358</v>
      </c>
      <c r="F105" s="104"/>
      <c r="G105" s="105">
        <f t="shared" si="1"/>
        <v>0</v>
      </c>
    </row>
    <row r="106" spans="1:7" x14ac:dyDescent="0.2">
      <c r="A106" s="70"/>
      <c r="B106" s="70" t="s">
        <v>172</v>
      </c>
      <c r="C106" s="71" t="s">
        <v>246</v>
      </c>
      <c r="D106" s="95" t="s">
        <v>956</v>
      </c>
      <c r="E106" s="108" t="e">
        <f>'5 ELECTRICAS'!#REF!</f>
        <v>#REF!</v>
      </c>
      <c r="F106" s="104"/>
      <c r="G106" s="105" t="e">
        <f t="shared" si="1"/>
        <v>#REF!</v>
      </c>
    </row>
    <row r="107" spans="1:7" x14ac:dyDescent="0.2">
      <c r="A107" s="70"/>
      <c r="B107" s="70" t="s">
        <v>172</v>
      </c>
      <c r="C107" s="71" t="s">
        <v>247</v>
      </c>
      <c r="D107" s="95" t="s">
        <v>956</v>
      </c>
      <c r="E107" s="108">
        <f>'5 ELECTRICAS'!F41</f>
        <v>118293</v>
      </c>
      <c r="F107" s="104"/>
      <c r="G107" s="105">
        <f t="shared" si="1"/>
        <v>0</v>
      </c>
    </row>
    <row r="108" spans="1:7" x14ac:dyDescent="0.2">
      <c r="A108" s="70"/>
      <c r="B108" s="70" t="s">
        <v>172</v>
      </c>
      <c r="C108" s="71" t="s">
        <v>553</v>
      </c>
      <c r="D108" s="95" t="s">
        <v>956</v>
      </c>
      <c r="E108" s="108">
        <f>'5 ELECTRICAS'!F64</f>
        <v>67596</v>
      </c>
      <c r="F108" s="104"/>
      <c r="G108" s="105">
        <f t="shared" si="1"/>
        <v>0</v>
      </c>
    </row>
    <row r="109" spans="1:7" x14ac:dyDescent="0.2">
      <c r="A109" s="70"/>
      <c r="B109" s="70" t="s">
        <v>172</v>
      </c>
      <c r="C109" s="75" t="s">
        <v>16</v>
      </c>
      <c r="D109" s="95" t="s">
        <v>956</v>
      </c>
      <c r="E109" s="108" t="e">
        <f>+'5 ELECTRICAS'!#REF!</f>
        <v>#REF!</v>
      </c>
      <c r="F109" s="104"/>
      <c r="G109" s="105" t="e">
        <f t="shared" si="1"/>
        <v>#REF!</v>
      </c>
    </row>
    <row r="110" spans="1:7" x14ac:dyDescent="0.2">
      <c r="A110" s="70"/>
      <c r="B110" s="70" t="s">
        <v>172</v>
      </c>
      <c r="C110" s="71" t="s">
        <v>730</v>
      </c>
      <c r="D110" s="95" t="s">
        <v>956</v>
      </c>
      <c r="E110" s="108" t="e">
        <f>'5 ELECTRICAS'!#REF!</f>
        <v>#REF!</v>
      </c>
      <c r="F110" s="104"/>
      <c r="G110" s="105" t="e">
        <f t="shared" si="1"/>
        <v>#REF!</v>
      </c>
    </row>
    <row r="111" spans="1:7" x14ac:dyDescent="0.2">
      <c r="A111" s="70"/>
      <c r="B111" s="70" t="s">
        <v>172</v>
      </c>
      <c r="C111" s="71" t="s">
        <v>731</v>
      </c>
      <c r="D111" s="95" t="s">
        <v>956</v>
      </c>
      <c r="E111" s="108">
        <f>'5 ELECTRICAS'!F82</f>
        <v>173984</v>
      </c>
      <c r="F111" s="104"/>
      <c r="G111" s="105">
        <f t="shared" si="1"/>
        <v>0</v>
      </c>
    </row>
    <row r="112" spans="1:7" x14ac:dyDescent="0.2">
      <c r="A112" s="70"/>
      <c r="B112" s="70" t="s">
        <v>172</v>
      </c>
      <c r="C112" s="71" t="s">
        <v>248</v>
      </c>
      <c r="D112" s="95" t="s">
        <v>956</v>
      </c>
      <c r="E112" s="110" t="e">
        <f>'5 ELECTRICAS'!#REF!</f>
        <v>#REF!</v>
      </c>
      <c r="F112" s="104"/>
      <c r="G112" s="105" t="e">
        <f t="shared" si="1"/>
        <v>#REF!</v>
      </c>
    </row>
    <row r="113" spans="1:7" x14ac:dyDescent="0.2">
      <c r="A113" s="70"/>
      <c r="B113" s="70"/>
      <c r="C113" s="71" t="s">
        <v>682</v>
      </c>
      <c r="D113" s="95" t="s">
        <v>956</v>
      </c>
      <c r="E113" s="110" t="e">
        <f>+'5 ELECTRICAS'!#REF!</f>
        <v>#REF!</v>
      </c>
      <c r="F113" s="104"/>
      <c r="G113" s="105" t="e">
        <f t="shared" si="1"/>
        <v>#REF!</v>
      </c>
    </row>
    <row r="114" spans="1:7" x14ac:dyDescent="0.2">
      <c r="A114" s="70"/>
      <c r="B114" s="70" t="s">
        <v>172</v>
      </c>
      <c r="C114" s="71" t="s">
        <v>249</v>
      </c>
      <c r="D114" s="95" t="s">
        <v>8</v>
      </c>
      <c r="E114" s="108" t="e">
        <f>'5 ELECTRICAS'!#REF!</f>
        <v>#REF!</v>
      </c>
      <c r="F114" s="104"/>
      <c r="G114" s="105" t="e">
        <f t="shared" si="1"/>
        <v>#REF!</v>
      </c>
    </row>
    <row r="115" spans="1:7" ht="25.5" x14ac:dyDescent="0.2">
      <c r="A115" s="70"/>
      <c r="B115" s="70" t="s">
        <v>173</v>
      </c>
      <c r="C115" s="71" t="s">
        <v>732</v>
      </c>
      <c r="D115" s="95" t="s">
        <v>8</v>
      </c>
      <c r="E115" s="108" t="e">
        <f>'5 ELECTRICAS'!#REF!</f>
        <v>#REF!</v>
      </c>
      <c r="F115" s="104"/>
      <c r="G115" s="105" t="e">
        <f t="shared" si="1"/>
        <v>#REF!</v>
      </c>
    </row>
    <row r="116" spans="1:7" ht="25.5" x14ac:dyDescent="0.2">
      <c r="A116" s="70"/>
      <c r="B116" s="70"/>
      <c r="C116" s="71" t="s">
        <v>688</v>
      </c>
      <c r="D116" s="95" t="s">
        <v>8</v>
      </c>
      <c r="E116" s="108">
        <f>'5 ELECTRICAS'!F100</f>
        <v>196275</v>
      </c>
      <c r="F116" s="104"/>
      <c r="G116" s="105">
        <f t="shared" si="1"/>
        <v>0</v>
      </c>
    </row>
    <row r="117" spans="1:7" x14ac:dyDescent="0.2">
      <c r="A117" s="88"/>
      <c r="B117" s="88"/>
      <c r="C117" s="70"/>
      <c r="D117" s="95"/>
      <c r="E117" s="108"/>
      <c r="F117" s="104"/>
      <c r="G117" s="105"/>
    </row>
    <row r="118" spans="1:7" s="5" customFormat="1" x14ac:dyDescent="0.2">
      <c r="A118" s="88"/>
      <c r="B118" s="88">
        <v>8</v>
      </c>
      <c r="C118" s="38" t="s">
        <v>250</v>
      </c>
      <c r="D118" s="106"/>
      <c r="E118" s="109"/>
      <c r="F118" s="104"/>
      <c r="G118" s="105"/>
    </row>
    <row r="119" spans="1:7" s="5" customFormat="1" x14ac:dyDescent="0.2">
      <c r="A119" s="90"/>
      <c r="B119" s="90" t="s">
        <v>583</v>
      </c>
      <c r="C119" s="76" t="s">
        <v>582</v>
      </c>
      <c r="D119" s="95" t="s">
        <v>956</v>
      </c>
      <c r="E119" s="108" t="e">
        <f>+'5 ELECTRICAS'!#REF!</f>
        <v>#REF!</v>
      </c>
      <c r="F119" s="104"/>
      <c r="G119" s="105" t="e">
        <f t="shared" si="1"/>
        <v>#REF!</v>
      </c>
    </row>
    <row r="120" spans="1:7" x14ac:dyDescent="0.2">
      <c r="A120" s="70"/>
      <c r="B120" s="70" t="s">
        <v>174</v>
      </c>
      <c r="C120" s="76" t="s">
        <v>584</v>
      </c>
      <c r="D120" s="95" t="s">
        <v>956</v>
      </c>
      <c r="E120" s="108" t="e">
        <f>+'5 ELECTRICAS'!#REF!</f>
        <v>#REF!</v>
      </c>
      <c r="F120" s="104"/>
      <c r="G120" s="105" t="e">
        <f t="shared" si="1"/>
        <v>#REF!</v>
      </c>
    </row>
    <row r="121" spans="1:7" x14ac:dyDescent="0.2">
      <c r="A121" s="70"/>
      <c r="B121" s="70" t="s">
        <v>585</v>
      </c>
      <c r="C121" s="76" t="s">
        <v>581</v>
      </c>
      <c r="D121" s="95" t="s">
        <v>956</v>
      </c>
      <c r="E121" s="108" t="e">
        <f>+'5 ELECTRICAS'!#REF!</f>
        <v>#REF!</v>
      </c>
      <c r="F121" s="104"/>
      <c r="G121" s="105" t="e">
        <f t="shared" si="1"/>
        <v>#REF!</v>
      </c>
    </row>
    <row r="122" spans="1:7" x14ac:dyDescent="0.2">
      <c r="A122" s="70"/>
      <c r="B122" s="70" t="s">
        <v>175</v>
      </c>
      <c r="C122" s="70" t="s">
        <v>251</v>
      </c>
      <c r="D122" s="95" t="s">
        <v>955</v>
      </c>
      <c r="E122" s="108" t="e">
        <f>'5 ELECTRICAS'!#REF!</f>
        <v>#REF!</v>
      </c>
      <c r="F122" s="104"/>
      <c r="G122" s="105" t="e">
        <f t="shared" si="1"/>
        <v>#REF!</v>
      </c>
    </row>
    <row r="123" spans="1:7" x14ac:dyDescent="0.2">
      <c r="A123" s="70"/>
      <c r="B123" s="70" t="s">
        <v>175</v>
      </c>
      <c r="C123" s="70" t="s">
        <v>558</v>
      </c>
      <c r="D123" s="95" t="s">
        <v>955</v>
      </c>
      <c r="E123" s="108" t="e">
        <f>'5 ELECTRICAS'!#REF!</f>
        <v>#REF!</v>
      </c>
      <c r="F123" s="104"/>
      <c r="G123" s="105" t="e">
        <f t="shared" si="1"/>
        <v>#REF!</v>
      </c>
    </row>
    <row r="124" spans="1:7" x14ac:dyDescent="0.2">
      <c r="A124" s="70"/>
      <c r="B124" s="70" t="s">
        <v>175</v>
      </c>
      <c r="C124" s="70" t="s">
        <v>252</v>
      </c>
      <c r="D124" s="95" t="s">
        <v>955</v>
      </c>
      <c r="E124" s="108" t="e">
        <f>'5 ELECTRICAS'!#REF!</f>
        <v>#REF!</v>
      </c>
      <c r="F124" s="104"/>
      <c r="G124" s="105" t="e">
        <f t="shared" si="1"/>
        <v>#REF!</v>
      </c>
    </row>
    <row r="125" spans="1:7" x14ac:dyDescent="0.2">
      <c r="A125" s="70"/>
      <c r="B125" s="70" t="s">
        <v>176</v>
      </c>
      <c r="C125" s="70" t="s">
        <v>256</v>
      </c>
      <c r="D125" s="95" t="s">
        <v>956</v>
      </c>
      <c r="E125" s="108" t="e">
        <f>'5 ELECTRICAS'!#REF!</f>
        <v>#REF!</v>
      </c>
      <c r="F125" s="104"/>
      <c r="G125" s="105" t="e">
        <f t="shared" si="1"/>
        <v>#REF!</v>
      </c>
    </row>
    <row r="126" spans="1:7" x14ac:dyDescent="0.2">
      <c r="A126" s="70"/>
      <c r="B126" s="70" t="s">
        <v>176</v>
      </c>
      <c r="C126" s="70" t="s">
        <v>257</v>
      </c>
      <c r="D126" s="95" t="s">
        <v>956</v>
      </c>
      <c r="E126" s="108" t="e">
        <f>'5 ELECTRICAS'!#REF!</f>
        <v>#REF!</v>
      </c>
      <c r="F126" s="104"/>
      <c r="G126" s="105" t="e">
        <f t="shared" si="1"/>
        <v>#REF!</v>
      </c>
    </row>
    <row r="127" spans="1:7" x14ac:dyDescent="0.2">
      <c r="A127" s="70"/>
      <c r="B127" s="70" t="s">
        <v>176</v>
      </c>
      <c r="C127" s="70" t="s">
        <v>833</v>
      </c>
      <c r="D127" s="95" t="s">
        <v>955</v>
      </c>
      <c r="E127" s="108" t="e">
        <f>'5 ELECTRICAS'!#REF!</f>
        <v>#REF!</v>
      </c>
      <c r="F127" s="104"/>
      <c r="G127" s="105" t="e">
        <f t="shared" si="1"/>
        <v>#REF!</v>
      </c>
    </row>
    <row r="128" spans="1:7" x14ac:dyDescent="0.2">
      <c r="A128" s="70"/>
      <c r="B128" s="70" t="s">
        <v>176</v>
      </c>
      <c r="C128" s="70" t="s">
        <v>559</v>
      </c>
      <c r="D128" s="95" t="s">
        <v>955</v>
      </c>
      <c r="E128" s="108" t="e">
        <f>'5 ELECTRICAS'!#REF!</f>
        <v>#REF!</v>
      </c>
      <c r="F128" s="104"/>
      <c r="G128" s="105" t="e">
        <f t="shared" si="1"/>
        <v>#REF!</v>
      </c>
    </row>
    <row r="129" spans="1:7" x14ac:dyDescent="0.2">
      <c r="A129" s="70"/>
      <c r="B129" s="70" t="s">
        <v>177</v>
      </c>
      <c r="C129" s="70" t="s">
        <v>834</v>
      </c>
      <c r="D129" s="95" t="s">
        <v>955</v>
      </c>
      <c r="E129" s="108" t="e">
        <f>'5 ELECTRICAS'!#REF!</f>
        <v>#REF!</v>
      </c>
      <c r="F129" s="104"/>
      <c r="G129" s="105" t="e">
        <f t="shared" si="1"/>
        <v>#REF!</v>
      </c>
    </row>
    <row r="130" spans="1:7" x14ac:dyDescent="0.2">
      <c r="A130" s="70"/>
      <c r="B130" s="70" t="s">
        <v>178</v>
      </c>
      <c r="C130" s="70" t="s">
        <v>835</v>
      </c>
      <c r="D130" s="95" t="s">
        <v>955</v>
      </c>
      <c r="E130" s="108" t="e">
        <f>'5 ELECTRICAS'!#REF!</f>
        <v>#REF!</v>
      </c>
      <c r="F130" s="104"/>
      <c r="G130" s="105" t="e">
        <f t="shared" si="1"/>
        <v>#REF!</v>
      </c>
    </row>
    <row r="131" spans="1:7" x14ac:dyDescent="0.2">
      <c r="A131" s="70"/>
      <c r="B131" s="70" t="s">
        <v>176</v>
      </c>
      <c r="C131" s="70" t="s">
        <v>838</v>
      </c>
      <c r="D131" s="95" t="s">
        <v>956</v>
      </c>
      <c r="E131" s="108" t="e">
        <f>'5 ELECTRICAS'!#REF!</f>
        <v>#REF!</v>
      </c>
      <c r="F131" s="104"/>
      <c r="G131" s="105" t="e">
        <f t="shared" si="1"/>
        <v>#REF!</v>
      </c>
    </row>
    <row r="132" spans="1:7" x14ac:dyDescent="0.2">
      <c r="A132" s="70"/>
      <c r="B132" s="70" t="s">
        <v>176</v>
      </c>
      <c r="C132" s="70" t="s">
        <v>839</v>
      </c>
      <c r="D132" s="95" t="s">
        <v>956</v>
      </c>
      <c r="E132" s="108" t="e">
        <f>'5 ELECTRICAS'!#REF!</f>
        <v>#REF!</v>
      </c>
      <c r="F132" s="104"/>
      <c r="G132" s="105" t="e">
        <f t="shared" si="1"/>
        <v>#REF!</v>
      </c>
    </row>
    <row r="133" spans="1:7" x14ac:dyDescent="0.2">
      <c r="A133" s="70"/>
      <c r="B133" s="70" t="s">
        <v>179</v>
      </c>
      <c r="C133" s="70" t="s">
        <v>840</v>
      </c>
      <c r="D133" s="95" t="s">
        <v>956</v>
      </c>
      <c r="E133" s="108" t="e">
        <f>'5 ELECTRICAS'!#REF!</f>
        <v>#REF!</v>
      </c>
      <c r="F133" s="104"/>
      <c r="G133" s="105" t="e">
        <f t="shared" si="1"/>
        <v>#REF!</v>
      </c>
    </row>
    <row r="134" spans="1:7" x14ac:dyDescent="0.2">
      <c r="A134" s="70"/>
      <c r="B134" s="70" t="s">
        <v>176</v>
      </c>
      <c r="C134" s="70" t="s">
        <v>684</v>
      </c>
      <c r="D134" s="95" t="s">
        <v>956</v>
      </c>
      <c r="E134" s="108" t="e">
        <f>'5 ELECTRICAS'!#REF!</f>
        <v>#REF!</v>
      </c>
      <c r="F134" s="104"/>
      <c r="G134" s="105" t="e">
        <f t="shared" si="1"/>
        <v>#REF!</v>
      </c>
    </row>
    <row r="135" spans="1:7" x14ac:dyDescent="0.2">
      <c r="A135" s="70"/>
      <c r="B135" s="70" t="s">
        <v>176</v>
      </c>
      <c r="C135" s="70" t="s">
        <v>685</v>
      </c>
      <c r="D135" s="95" t="s">
        <v>956</v>
      </c>
      <c r="E135" s="108" t="e">
        <f>'5 ELECTRICAS'!#REF!</f>
        <v>#REF!</v>
      </c>
      <c r="F135" s="104"/>
      <c r="G135" s="105" t="e">
        <f t="shared" si="1"/>
        <v>#REF!</v>
      </c>
    </row>
    <row r="136" spans="1:7" x14ac:dyDescent="0.2">
      <c r="A136" s="70"/>
      <c r="B136" s="70" t="s">
        <v>176</v>
      </c>
      <c r="C136" s="70" t="s">
        <v>686</v>
      </c>
      <c r="D136" s="95" t="s">
        <v>956</v>
      </c>
      <c r="E136" s="108" t="e">
        <f>'5 ELECTRICAS'!#REF!</f>
        <v>#REF!</v>
      </c>
      <c r="F136" s="104"/>
      <c r="G136" s="105" t="e">
        <f t="shared" ref="G136:G200" si="2">E136*F136</f>
        <v>#REF!</v>
      </c>
    </row>
    <row r="137" spans="1:7" x14ac:dyDescent="0.2">
      <c r="A137" s="70"/>
      <c r="B137" s="70" t="s">
        <v>180</v>
      </c>
      <c r="C137" s="70" t="s">
        <v>258</v>
      </c>
      <c r="D137" s="95" t="s">
        <v>956</v>
      </c>
      <c r="E137" s="108" t="e">
        <f>'5 ELECTRICAS'!#REF!</f>
        <v>#REF!</v>
      </c>
      <c r="F137" s="104"/>
      <c r="G137" s="105" t="e">
        <f t="shared" si="2"/>
        <v>#REF!</v>
      </c>
    </row>
    <row r="138" spans="1:7" x14ac:dyDescent="0.2">
      <c r="A138" s="70"/>
      <c r="B138" s="70" t="s">
        <v>181</v>
      </c>
      <c r="C138" s="70" t="s">
        <v>759</v>
      </c>
      <c r="D138" s="95" t="s">
        <v>956</v>
      </c>
      <c r="E138" s="108" t="e">
        <f>'5 ELECTRICAS'!#REF!</f>
        <v>#REF!</v>
      </c>
      <c r="F138" s="104"/>
      <c r="G138" s="105" t="e">
        <f t="shared" si="2"/>
        <v>#REF!</v>
      </c>
    </row>
    <row r="139" spans="1:7" x14ac:dyDescent="0.2">
      <c r="A139" s="70"/>
      <c r="B139" s="70" t="s">
        <v>176</v>
      </c>
      <c r="C139" s="70" t="s">
        <v>259</v>
      </c>
      <c r="D139" s="95" t="s">
        <v>956</v>
      </c>
      <c r="E139" s="108" t="e">
        <f>'5 ELECTRICAS'!#REF!</f>
        <v>#REF!</v>
      </c>
      <c r="F139" s="104"/>
      <c r="G139" s="105" t="e">
        <f t="shared" si="2"/>
        <v>#REF!</v>
      </c>
    </row>
    <row r="140" spans="1:7" x14ac:dyDescent="0.2">
      <c r="A140" s="70"/>
      <c r="B140" s="70" t="s">
        <v>182</v>
      </c>
      <c r="C140" s="70" t="s">
        <v>260</v>
      </c>
      <c r="D140" s="95" t="s">
        <v>956</v>
      </c>
      <c r="E140" s="108" t="e">
        <f>'5 ELECTRICAS'!#REF!</f>
        <v>#REF!</v>
      </c>
      <c r="F140" s="104"/>
      <c r="G140" s="105" t="e">
        <f t="shared" si="2"/>
        <v>#REF!</v>
      </c>
    </row>
    <row r="141" spans="1:7" x14ac:dyDescent="0.2">
      <c r="A141" s="70"/>
      <c r="B141" s="70" t="s">
        <v>183</v>
      </c>
      <c r="C141" s="70" t="s">
        <v>261</v>
      </c>
      <c r="D141" s="95" t="s">
        <v>956</v>
      </c>
      <c r="E141" s="108" t="e">
        <f>'5 ELECTRICAS'!#REF!</f>
        <v>#REF!</v>
      </c>
      <c r="F141" s="104"/>
      <c r="G141" s="105" t="e">
        <f t="shared" si="2"/>
        <v>#REF!</v>
      </c>
    </row>
    <row r="142" spans="1:7" x14ac:dyDescent="0.2">
      <c r="A142" s="70"/>
      <c r="B142" s="70" t="s">
        <v>184</v>
      </c>
      <c r="C142" s="70" t="s">
        <v>262</v>
      </c>
      <c r="D142" s="95" t="s">
        <v>955</v>
      </c>
      <c r="E142" s="108" t="e">
        <f>'5 ELECTRICAS'!#REF!</f>
        <v>#REF!</v>
      </c>
      <c r="F142" s="104"/>
      <c r="G142" s="105" t="e">
        <f t="shared" si="2"/>
        <v>#REF!</v>
      </c>
    </row>
    <row r="143" spans="1:7" x14ac:dyDescent="0.2">
      <c r="A143" s="70"/>
      <c r="B143" s="70" t="s">
        <v>185</v>
      </c>
      <c r="C143" s="70" t="s">
        <v>264</v>
      </c>
      <c r="D143" s="95" t="s">
        <v>955</v>
      </c>
      <c r="E143" s="108" t="e">
        <f>'5 ELECTRICAS'!#REF!</f>
        <v>#REF!</v>
      </c>
      <c r="F143" s="104"/>
      <c r="G143" s="105" t="e">
        <f t="shared" si="2"/>
        <v>#REF!</v>
      </c>
    </row>
    <row r="144" spans="1:7" x14ac:dyDescent="0.2">
      <c r="A144" s="70"/>
      <c r="B144" s="70" t="s">
        <v>186</v>
      </c>
      <c r="C144" s="70" t="s">
        <v>263</v>
      </c>
      <c r="D144" s="95" t="s">
        <v>955</v>
      </c>
      <c r="E144" s="108" t="e">
        <f>'5 ELECTRICAS'!#REF!</f>
        <v>#REF!</v>
      </c>
      <c r="F144" s="104"/>
      <c r="G144" s="105" t="e">
        <f t="shared" si="2"/>
        <v>#REF!</v>
      </c>
    </row>
    <row r="145" spans="1:7" ht="25.5" x14ac:dyDescent="0.2">
      <c r="A145" s="70"/>
      <c r="B145" s="70" t="s">
        <v>19</v>
      </c>
      <c r="C145" s="75" t="s">
        <v>530</v>
      </c>
      <c r="D145" s="95" t="s">
        <v>955</v>
      </c>
      <c r="E145" s="108" t="e">
        <f>'5 ELECTRICAS'!#REF!</f>
        <v>#REF!</v>
      </c>
      <c r="F145" s="104"/>
      <c r="G145" s="105" t="e">
        <f t="shared" si="2"/>
        <v>#REF!</v>
      </c>
    </row>
    <row r="146" spans="1:7" x14ac:dyDescent="0.2">
      <c r="A146" s="91"/>
      <c r="B146" s="91" t="s">
        <v>19</v>
      </c>
      <c r="C146" s="76" t="s">
        <v>529</v>
      </c>
      <c r="D146" s="95" t="s">
        <v>955</v>
      </c>
      <c r="E146" s="108" t="e">
        <f>'5 ELECTRICAS'!#REF!</f>
        <v>#REF!</v>
      </c>
      <c r="F146" s="104"/>
      <c r="G146" s="105" t="e">
        <f t="shared" si="2"/>
        <v>#REF!</v>
      </c>
    </row>
    <row r="147" spans="1:7" ht="25.5" x14ac:dyDescent="0.2">
      <c r="A147" s="76"/>
      <c r="B147" s="76" t="s">
        <v>532</v>
      </c>
      <c r="C147" s="75" t="s">
        <v>758</v>
      </c>
      <c r="D147" s="95" t="s">
        <v>955</v>
      </c>
      <c r="E147" s="108" t="e">
        <f>'5 ELECTRICAS'!#REF!</f>
        <v>#REF!</v>
      </c>
      <c r="F147" s="104"/>
      <c r="G147" s="105" t="e">
        <f t="shared" si="2"/>
        <v>#REF!</v>
      </c>
    </row>
    <row r="148" spans="1:7" x14ac:dyDescent="0.2">
      <c r="A148" s="76"/>
      <c r="B148" s="76" t="s">
        <v>532</v>
      </c>
      <c r="C148" s="70" t="s">
        <v>214</v>
      </c>
      <c r="D148" s="95" t="s">
        <v>955</v>
      </c>
      <c r="E148" s="108" t="e">
        <f>'5 ELECTRICAS'!#REF!</f>
        <v>#REF!</v>
      </c>
      <c r="F148" s="104"/>
      <c r="G148" s="105" t="e">
        <f t="shared" si="2"/>
        <v>#REF!</v>
      </c>
    </row>
    <row r="149" spans="1:7" ht="25.5" x14ac:dyDescent="0.2">
      <c r="A149" s="76"/>
      <c r="B149" s="76" t="s">
        <v>532</v>
      </c>
      <c r="C149" s="75" t="s">
        <v>531</v>
      </c>
      <c r="D149" s="95" t="s">
        <v>8</v>
      </c>
      <c r="E149" s="108" t="e">
        <f>'5 ELECTRICAS'!#REF!</f>
        <v>#REF!</v>
      </c>
      <c r="F149" s="104"/>
      <c r="G149" s="105" t="e">
        <f t="shared" si="2"/>
        <v>#REF!</v>
      </c>
    </row>
    <row r="150" spans="1:7" x14ac:dyDescent="0.2">
      <c r="A150" s="76"/>
      <c r="B150" s="76" t="s">
        <v>532</v>
      </c>
      <c r="C150" s="78" t="s">
        <v>822</v>
      </c>
      <c r="D150" s="95" t="s">
        <v>8</v>
      </c>
      <c r="E150" s="108" t="e">
        <f>'5 ELECTRICAS'!#REF!</f>
        <v>#REF!</v>
      </c>
      <c r="F150" s="104"/>
      <c r="G150" s="105" t="e">
        <f t="shared" si="2"/>
        <v>#REF!</v>
      </c>
    </row>
    <row r="151" spans="1:7" x14ac:dyDescent="0.2">
      <c r="A151" s="88"/>
      <c r="B151" s="88"/>
      <c r="C151" s="70"/>
      <c r="D151" s="95"/>
      <c r="E151" s="108"/>
      <c r="F151" s="104"/>
      <c r="G151" s="105"/>
    </row>
    <row r="152" spans="1:7" s="5" customFormat="1" x14ac:dyDescent="0.2">
      <c r="A152" s="88"/>
      <c r="B152" s="88">
        <v>9</v>
      </c>
      <c r="C152" s="38" t="s">
        <v>266</v>
      </c>
      <c r="D152" s="106"/>
      <c r="E152" s="109"/>
      <c r="F152" s="104"/>
      <c r="G152" s="105"/>
    </row>
    <row r="153" spans="1:7" x14ac:dyDescent="0.2">
      <c r="A153" s="70"/>
      <c r="B153" s="70" t="s">
        <v>187</v>
      </c>
      <c r="C153" s="70" t="s">
        <v>560</v>
      </c>
      <c r="D153" s="95" t="s">
        <v>954</v>
      </c>
      <c r="E153" s="108">
        <f>'6-7-8 PAÑETES-CUBIERTA-'!F22</f>
        <v>27145</v>
      </c>
      <c r="F153" s="104"/>
      <c r="G153" s="105">
        <f t="shared" si="2"/>
        <v>0</v>
      </c>
    </row>
    <row r="154" spans="1:7" x14ac:dyDescent="0.2">
      <c r="A154" s="70"/>
      <c r="B154" s="70" t="s">
        <v>188</v>
      </c>
      <c r="C154" s="70" t="s">
        <v>561</v>
      </c>
      <c r="D154" s="95" t="s">
        <v>954</v>
      </c>
      <c r="E154" s="108" t="e">
        <f>'6-7-8 PAÑETES-CUBIERTA-'!#REF!</f>
        <v>#REF!</v>
      </c>
      <c r="F154" s="104"/>
      <c r="G154" s="105" t="e">
        <f t="shared" si="2"/>
        <v>#REF!</v>
      </c>
    </row>
    <row r="155" spans="1:7" x14ac:dyDescent="0.2">
      <c r="A155" s="70"/>
      <c r="B155" s="70" t="s">
        <v>189</v>
      </c>
      <c r="C155" s="70" t="s">
        <v>267</v>
      </c>
      <c r="D155" s="95" t="s">
        <v>954</v>
      </c>
      <c r="E155" s="108">
        <f>'6-7-8 PAÑETES-CUBIERTA-'!F37</f>
        <v>64023</v>
      </c>
      <c r="F155" s="104"/>
      <c r="G155" s="105">
        <f t="shared" si="2"/>
        <v>0</v>
      </c>
    </row>
    <row r="156" spans="1:7" x14ac:dyDescent="0.2">
      <c r="A156" s="88"/>
      <c r="B156" s="88"/>
      <c r="C156" s="70"/>
      <c r="D156" s="95"/>
      <c r="E156" s="108"/>
      <c r="F156" s="104"/>
      <c r="G156" s="105"/>
    </row>
    <row r="157" spans="1:7" s="5" customFormat="1" x14ac:dyDescent="0.2">
      <c r="A157" s="88"/>
      <c r="B157" s="88">
        <v>10</v>
      </c>
      <c r="C157" s="38" t="s">
        <v>265</v>
      </c>
      <c r="D157" s="106"/>
      <c r="E157" s="109"/>
      <c r="F157" s="104"/>
      <c r="G157" s="105"/>
    </row>
    <row r="158" spans="1:7" x14ac:dyDescent="0.2">
      <c r="A158" s="70"/>
      <c r="B158" s="70" t="s">
        <v>190</v>
      </c>
      <c r="C158" s="76" t="s">
        <v>268</v>
      </c>
      <c r="D158" s="95" t="s">
        <v>954</v>
      </c>
      <c r="E158" s="108">
        <f>'6-7-8 PAÑETES-CUBIERTA-'!F51</f>
        <v>34561</v>
      </c>
      <c r="F158" s="104"/>
      <c r="G158" s="105">
        <f t="shared" si="2"/>
        <v>0</v>
      </c>
    </row>
    <row r="159" spans="1:7" x14ac:dyDescent="0.2">
      <c r="A159" s="70"/>
      <c r="B159" s="70" t="s">
        <v>191</v>
      </c>
      <c r="C159" s="70" t="s">
        <v>269</v>
      </c>
      <c r="D159" s="95" t="s">
        <v>954</v>
      </c>
      <c r="E159" s="108" t="e">
        <f>'6-7-8 PAÑETES-CUBIERTA-'!#REF!</f>
        <v>#REF!</v>
      </c>
      <c r="F159" s="104"/>
      <c r="G159" s="105" t="e">
        <f t="shared" si="2"/>
        <v>#REF!</v>
      </c>
    </row>
    <row r="160" spans="1:7" x14ac:dyDescent="0.2">
      <c r="A160" s="70"/>
      <c r="B160" s="70" t="s">
        <v>192</v>
      </c>
      <c r="C160" s="70" t="s">
        <v>270</v>
      </c>
      <c r="D160" s="95" t="s">
        <v>954</v>
      </c>
      <c r="E160" s="108" t="e">
        <f>'6-7-8 PAÑETES-CUBIERTA-'!#REF!</f>
        <v>#REF!</v>
      </c>
      <c r="F160" s="104"/>
      <c r="G160" s="105" t="e">
        <f t="shared" si="2"/>
        <v>#REF!</v>
      </c>
    </row>
    <row r="161" spans="1:7" x14ac:dyDescent="0.2">
      <c r="A161" s="70"/>
      <c r="B161" s="70" t="s">
        <v>191</v>
      </c>
      <c r="C161" s="70" t="s">
        <v>271</v>
      </c>
      <c r="D161" s="95" t="s">
        <v>954</v>
      </c>
      <c r="E161" s="108" t="e">
        <f>'6-7-8 PAÑETES-CUBIERTA-'!#REF!</f>
        <v>#REF!</v>
      </c>
      <c r="F161" s="104"/>
      <c r="G161" s="105" t="e">
        <f t="shared" si="2"/>
        <v>#REF!</v>
      </c>
    </row>
    <row r="162" spans="1:7" x14ac:dyDescent="0.2">
      <c r="A162" s="70"/>
      <c r="B162" s="70" t="s">
        <v>191</v>
      </c>
      <c r="C162" s="70" t="s">
        <v>272</v>
      </c>
      <c r="D162" s="95" t="s">
        <v>954</v>
      </c>
      <c r="E162" s="108">
        <f>'6-7-8 PAÑETES-CUBIERTA-'!F68</f>
        <v>83434</v>
      </c>
      <c r="F162" s="104"/>
      <c r="G162" s="105">
        <f t="shared" si="2"/>
        <v>0</v>
      </c>
    </row>
    <row r="163" spans="1:7" x14ac:dyDescent="0.2">
      <c r="A163" s="88"/>
      <c r="B163" s="88"/>
      <c r="C163" s="70"/>
      <c r="D163" s="95"/>
      <c r="E163" s="108"/>
      <c r="F163" s="104"/>
      <c r="G163" s="105"/>
    </row>
    <row r="164" spans="1:7" s="5" customFormat="1" x14ac:dyDescent="0.2">
      <c r="A164" s="88"/>
      <c r="B164" s="88">
        <v>11</v>
      </c>
      <c r="C164" s="38" t="s">
        <v>273</v>
      </c>
      <c r="D164" s="106"/>
      <c r="E164" s="109"/>
      <c r="F164" s="104"/>
      <c r="G164" s="105"/>
    </row>
    <row r="165" spans="1:7" x14ac:dyDescent="0.2">
      <c r="A165" s="70"/>
      <c r="B165" s="70" t="s">
        <v>193</v>
      </c>
      <c r="C165" s="71" t="s">
        <v>274</v>
      </c>
      <c r="D165" s="95" t="s">
        <v>954</v>
      </c>
      <c r="E165" s="108" t="e">
        <f>'6-7-8 PAÑETES-CUBIERTA-'!#REF!</f>
        <v>#REF!</v>
      </c>
      <c r="F165" s="104"/>
      <c r="G165" s="105" t="e">
        <f t="shared" si="2"/>
        <v>#REF!</v>
      </c>
    </row>
    <row r="166" spans="1:7" ht="25.5" x14ac:dyDescent="0.2">
      <c r="A166" s="70"/>
      <c r="B166" s="70" t="s">
        <v>193</v>
      </c>
      <c r="C166" s="75" t="s">
        <v>472</v>
      </c>
      <c r="D166" s="95" t="s">
        <v>954</v>
      </c>
      <c r="E166" s="108" t="e">
        <f>'6-7-8 PAÑETES-CUBIERTA-'!#REF!</f>
        <v>#REF!</v>
      </c>
      <c r="F166" s="104"/>
      <c r="G166" s="105" t="e">
        <f t="shared" si="2"/>
        <v>#REF!</v>
      </c>
    </row>
    <row r="167" spans="1:7" x14ac:dyDescent="0.2">
      <c r="A167" s="70"/>
      <c r="B167" s="70" t="s">
        <v>194</v>
      </c>
      <c r="C167" s="71" t="s">
        <v>275</v>
      </c>
      <c r="D167" s="95" t="s">
        <v>954</v>
      </c>
      <c r="E167" s="108" t="e">
        <f>'6-7-8 PAÑETES-CUBIERTA-'!#REF!</f>
        <v>#REF!</v>
      </c>
      <c r="F167" s="104"/>
      <c r="G167" s="105" t="e">
        <f t="shared" si="2"/>
        <v>#REF!</v>
      </c>
    </row>
    <row r="168" spans="1:7" x14ac:dyDescent="0.2">
      <c r="A168" s="70"/>
      <c r="B168" s="70" t="s">
        <v>195</v>
      </c>
      <c r="C168" s="71" t="s">
        <v>276</v>
      </c>
      <c r="D168" s="95" t="s">
        <v>954</v>
      </c>
      <c r="E168" s="108" t="e">
        <f>'6-7-8 PAÑETES-CUBIERTA-'!#REF!</f>
        <v>#REF!</v>
      </c>
      <c r="F168" s="104"/>
      <c r="G168" s="105" t="e">
        <f t="shared" si="2"/>
        <v>#REF!</v>
      </c>
    </row>
    <row r="169" spans="1:7" x14ac:dyDescent="0.2">
      <c r="A169" s="70"/>
      <c r="B169" s="70" t="s">
        <v>196</v>
      </c>
      <c r="C169" s="71" t="s">
        <v>562</v>
      </c>
      <c r="D169" s="95" t="s">
        <v>954</v>
      </c>
      <c r="E169" s="108" t="e">
        <f>'6-7-8 PAÑETES-CUBIERTA-'!#REF!</f>
        <v>#REF!</v>
      </c>
      <c r="F169" s="104"/>
      <c r="G169" s="105" t="e">
        <f t="shared" si="2"/>
        <v>#REF!</v>
      </c>
    </row>
    <row r="170" spans="1:7" x14ac:dyDescent="0.2">
      <c r="A170" s="70"/>
      <c r="B170" s="70" t="s">
        <v>744</v>
      </c>
      <c r="C170" s="71" t="s">
        <v>567</v>
      </c>
      <c r="D170" s="95" t="s">
        <v>955</v>
      </c>
      <c r="E170" s="108" t="e">
        <f>+'6-7-8 PAÑETES-CUBIERTA-'!#REF!</f>
        <v>#REF!</v>
      </c>
      <c r="F170" s="104"/>
      <c r="G170" s="105" t="e">
        <f t="shared" si="2"/>
        <v>#REF!</v>
      </c>
    </row>
    <row r="171" spans="1:7" x14ac:dyDescent="0.2">
      <c r="A171" s="70"/>
      <c r="B171" s="70" t="s">
        <v>20</v>
      </c>
      <c r="C171" s="71" t="s">
        <v>568</v>
      </c>
      <c r="D171" s="95" t="s">
        <v>955</v>
      </c>
      <c r="E171" s="108" t="e">
        <f>+'6-7-8 PAÑETES-CUBIERTA-'!#REF!</f>
        <v>#REF!</v>
      </c>
      <c r="F171" s="104"/>
      <c r="G171" s="105" t="e">
        <f t="shared" si="2"/>
        <v>#REF!</v>
      </c>
    </row>
    <row r="172" spans="1:7" x14ac:dyDescent="0.2">
      <c r="A172" s="70"/>
      <c r="B172" s="70"/>
      <c r="C172" s="71" t="s">
        <v>887</v>
      </c>
      <c r="D172" s="95" t="s">
        <v>955</v>
      </c>
      <c r="E172" s="108" t="e">
        <f>'6-7-8 PAÑETES-CUBIERTA-'!#REF!</f>
        <v>#REF!</v>
      </c>
      <c r="F172" s="104"/>
      <c r="G172" s="105"/>
    </row>
    <row r="173" spans="1:7" x14ac:dyDescent="0.2">
      <c r="A173" s="70"/>
      <c r="B173" s="70" t="s">
        <v>197</v>
      </c>
      <c r="C173" s="71" t="s">
        <v>277</v>
      </c>
      <c r="D173" s="95" t="s">
        <v>954</v>
      </c>
      <c r="E173" s="108" t="e">
        <f>'6-7-8 PAÑETES-CUBIERTA-'!#REF!</f>
        <v>#REF!</v>
      </c>
      <c r="F173" s="104"/>
      <c r="G173" s="105" t="e">
        <f t="shared" si="2"/>
        <v>#REF!</v>
      </c>
    </row>
    <row r="174" spans="1:7" ht="13.5" customHeight="1" x14ac:dyDescent="0.2">
      <c r="A174" s="76"/>
      <c r="B174" s="76" t="s">
        <v>746</v>
      </c>
      <c r="C174" s="92" t="e">
        <f>+'6-7-8 PAÑETES-CUBIERTA-'!#REF!</f>
        <v>#REF!</v>
      </c>
      <c r="D174" s="95" t="e">
        <f>+'6-7-8 PAÑETES-CUBIERTA-'!#REF!</f>
        <v>#REF!</v>
      </c>
      <c r="E174" s="108" t="e">
        <f>+'6-7-8 PAÑETES-CUBIERTA-'!#REF!</f>
        <v>#REF!</v>
      </c>
      <c r="F174" s="104"/>
      <c r="G174" s="105" t="e">
        <f t="shared" si="2"/>
        <v>#REF!</v>
      </c>
    </row>
    <row r="175" spans="1:7" ht="13.5" customHeight="1" x14ac:dyDescent="0.2">
      <c r="A175" s="91"/>
      <c r="B175" s="91" t="s">
        <v>748</v>
      </c>
      <c r="C175" s="92" t="e">
        <f>+'6-7-8 PAÑETES-CUBIERTA-'!#REF!</f>
        <v>#REF!</v>
      </c>
      <c r="D175" s="95" t="s">
        <v>955</v>
      </c>
      <c r="E175" s="108" t="e">
        <f>+'6-7-8 PAÑETES-CUBIERTA-'!#REF!</f>
        <v>#REF!</v>
      </c>
      <c r="F175" s="104"/>
      <c r="G175" s="105" t="e">
        <f t="shared" si="2"/>
        <v>#REF!</v>
      </c>
    </row>
    <row r="176" spans="1:7" x14ac:dyDescent="0.2">
      <c r="A176" s="76"/>
      <c r="B176" s="76" t="s">
        <v>747</v>
      </c>
      <c r="C176" s="92" t="e">
        <f>+'6-7-8 PAÑETES-CUBIERTA-'!#REF!</f>
        <v>#REF!</v>
      </c>
      <c r="D176" s="95" t="e">
        <f>+'6-7-8 PAÑETES-CUBIERTA-'!#REF!</f>
        <v>#REF!</v>
      </c>
      <c r="E176" s="108" t="e">
        <f>+'6-7-8 PAÑETES-CUBIERTA-'!#REF!</f>
        <v>#REF!</v>
      </c>
      <c r="F176" s="104"/>
      <c r="G176" s="105" t="e">
        <f t="shared" si="2"/>
        <v>#REF!</v>
      </c>
    </row>
    <row r="177" spans="1:7" x14ac:dyDescent="0.2">
      <c r="A177" s="70"/>
      <c r="B177" s="70" t="s">
        <v>198</v>
      </c>
      <c r="C177" s="71" t="s">
        <v>278</v>
      </c>
      <c r="D177" s="95" t="s">
        <v>954</v>
      </c>
      <c r="E177" s="108" t="e">
        <f>'6-7-8 PAÑETES-CUBIERTA-'!#REF!</f>
        <v>#REF!</v>
      </c>
      <c r="F177" s="104"/>
      <c r="G177" s="105" t="e">
        <f t="shared" si="2"/>
        <v>#REF!</v>
      </c>
    </row>
    <row r="178" spans="1:7" x14ac:dyDescent="0.2">
      <c r="A178" s="70"/>
      <c r="B178" s="70" t="s">
        <v>199</v>
      </c>
      <c r="C178" s="71" t="s">
        <v>279</v>
      </c>
      <c r="D178" s="95" t="s">
        <v>956</v>
      </c>
      <c r="E178" s="108" t="e">
        <f>'6-7-8 PAÑETES-CUBIERTA-'!#REF!</f>
        <v>#REF!</v>
      </c>
      <c r="F178" s="104"/>
      <c r="G178" s="105" t="e">
        <f t="shared" si="2"/>
        <v>#REF!</v>
      </c>
    </row>
    <row r="179" spans="1:7" x14ac:dyDescent="0.2">
      <c r="A179" s="70"/>
      <c r="B179" s="70" t="s">
        <v>200</v>
      </c>
      <c r="C179" s="71" t="s">
        <v>26</v>
      </c>
      <c r="D179" s="95" t="s">
        <v>955</v>
      </c>
      <c r="E179" s="108">
        <f>'6-7-8 PAÑETES-CUBIERTA-'!F104</f>
        <v>21893</v>
      </c>
      <c r="F179" s="104"/>
      <c r="G179" s="105">
        <f t="shared" si="2"/>
        <v>0</v>
      </c>
    </row>
    <row r="180" spans="1:7" x14ac:dyDescent="0.2">
      <c r="A180" s="70"/>
      <c r="B180" s="70" t="s">
        <v>200</v>
      </c>
      <c r="C180" s="71" t="s">
        <v>280</v>
      </c>
      <c r="D180" s="95" t="s">
        <v>955</v>
      </c>
      <c r="E180" s="108">
        <f>'6-7-8 PAÑETES-CUBIERTA-'!F124</f>
        <v>152521</v>
      </c>
      <c r="F180" s="104"/>
      <c r="G180" s="105">
        <f t="shared" si="2"/>
        <v>0</v>
      </c>
    </row>
    <row r="181" spans="1:7" ht="38.25" x14ac:dyDescent="0.2">
      <c r="A181" s="70"/>
      <c r="B181" s="70" t="s">
        <v>200</v>
      </c>
      <c r="C181" s="71" t="s">
        <v>689</v>
      </c>
      <c r="D181" s="95" t="s">
        <v>955</v>
      </c>
      <c r="E181" s="108" t="e">
        <f>'6-7-8 PAÑETES-CUBIERTA-'!#REF!</f>
        <v>#REF!</v>
      </c>
      <c r="F181" s="104"/>
      <c r="G181" s="105" t="e">
        <f t="shared" si="2"/>
        <v>#REF!</v>
      </c>
    </row>
    <row r="182" spans="1:7" ht="24.75" customHeight="1" x14ac:dyDescent="0.2">
      <c r="A182" s="70"/>
      <c r="B182" s="70" t="s">
        <v>200</v>
      </c>
      <c r="C182" s="71" t="s">
        <v>733</v>
      </c>
      <c r="D182" s="95" t="s">
        <v>955</v>
      </c>
      <c r="E182" s="108" t="e">
        <f>'6-7-8 PAÑETES-CUBIERTA-'!#REF!</f>
        <v>#REF!</v>
      </c>
      <c r="F182" s="104"/>
      <c r="G182" s="105" t="e">
        <f t="shared" si="2"/>
        <v>#REF!</v>
      </c>
    </row>
    <row r="183" spans="1:7" x14ac:dyDescent="0.2">
      <c r="A183" s="70"/>
      <c r="B183" s="70" t="s">
        <v>201</v>
      </c>
      <c r="C183" s="71" t="s">
        <v>281</v>
      </c>
      <c r="D183" s="95" t="s">
        <v>955</v>
      </c>
      <c r="E183" s="108" t="e">
        <f>'6-7-8 PAÑETES-CUBIERTA-'!#REF!</f>
        <v>#REF!</v>
      </c>
      <c r="F183" s="104"/>
      <c r="G183" s="105" t="e">
        <f t="shared" si="2"/>
        <v>#REF!</v>
      </c>
    </row>
    <row r="184" spans="1:7" x14ac:dyDescent="0.2">
      <c r="A184" s="70"/>
      <c r="B184" s="70" t="s">
        <v>201</v>
      </c>
      <c r="C184" s="78" t="s">
        <v>699</v>
      </c>
      <c r="D184" s="95" t="s">
        <v>955</v>
      </c>
      <c r="E184" s="108" t="e">
        <f>'6-7-8 PAÑETES-CUBIERTA-'!#REF!</f>
        <v>#REF!</v>
      </c>
      <c r="F184" s="104"/>
      <c r="G184" s="105" t="e">
        <f t="shared" si="2"/>
        <v>#REF!</v>
      </c>
    </row>
    <row r="185" spans="1:7" ht="25.5" x14ac:dyDescent="0.2">
      <c r="A185" s="76"/>
      <c r="B185" s="76" t="s">
        <v>201</v>
      </c>
      <c r="C185" s="75" t="s">
        <v>669</v>
      </c>
      <c r="D185" s="95" t="e">
        <f>+'6-7-8 PAÑETES-CUBIERTA-'!#REF!</f>
        <v>#REF!</v>
      </c>
      <c r="E185" s="108" t="e">
        <f>+'6-7-8 PAÑETES-CUBIERTA-'!#REF!</f>
        <v>#REF!</v>
      </c>
      <c r="F185" s="104"/>
      <c r="G185" s="105" t="e">
        <f t="shared" si="2"/>
        <v>#REF!</v>
      </c>
    </row>
    <row r="186" spans="1:7" ht="25.5" x14ac:dyDescent="0.2">
      <c r="A186" s="76"/>
      <c r="B186" s="76" t="s">
        <v>201</v>
      </c>
      <c r="C186" s="78" t="s">
        <v>577</v>
      </c>
      <c r="D186" s="95" t="s">
        <v>955</v>
      </c>
      <c r="E186" s="108" t="e">
        <f>'6-7-8 PAÑETES-CUBIERTA-'!#REF!</f>
        <v>#REF!</v>
      </c>
      <c r="F186" s="104"/>
      <c r="G186" s="105" t="e">
        <f t="shared" si="2"/>
        <v>#REF!</v>
      </c>
    </row>
    <row r="187" spans="1:7" x14ac:dyDescent="0.2">
      <c r="A187" s="70"/>
      <c r="B187" s="70" t="s">
        <v>201</v>
      </c>
      <c r="C187" s="71" t="s">
        <v>59</v>
      </c>
      <c r="D187" s="95" t="s">
        <v>955</v>
      </c>
      <c r="E187" s="108" t="e">
        <f>'6-7-8 PAÑETES-CUBIERTA-'!#REF!</f>
        <v>#REF!</v>
      </c>
      <c r="F187" s="104"/>
      <c r="G187" s="105" t="e">
        <f t="shared" si="2"/>
        <v>#REF!</v>
      </c>
    </row>
    <row r="188" spans="1:7" x14ac:dyDescent="0.2">
      <c r="A188" s="88"/>
      <c r="B188" s="88"/>
      <c r="C188" s="70"/>
      <c r="D188" s="95"/>
      <c r="E188" s="108"/>
      <c r="F188" s="104"/>
      <c r="G188" s="105"/>
    </row>
    <row r="189" spans="1:7" s="5" customFormat="1" x14ac:dyDescent="0.2">
      <c r="A189" s="88"/>
      <c r="B189" s="88">
        <v>12</v>
      </c>
      <c r="C189" s="38" t="s">
        <v>282</v>
      </c>
      <c r="D189" s="106"/>
      <c r="E189" s="109"/>
      <c r="F189" s="104"/>
      <c r="G189" s="105"/>
    </row>
    <row r="190" spans="1:7" x14ac:dyDescent="0.2">
      <c r="A190" s="70"/>
      <c r="B190" s="70" t="s">
        <v>202</v>
      </c>
      <c r="C190" s="70" t="s">
        <v>283</v>
      </c>
      <c r="D190" s="95" t="s">
        <v>954</v>
      </c>
      <c r="E190" s="108" t="e">
        <f>'6-7-8 PAÑETES-CUBIERTA-'!#REF!</f>
        <v>#REF!</v>
      </c>
      <c r="F190" s="104"/>
      <c r="G190" s="105" t="e">
        <f t="shared" si="2"/>
        <v>#REF!</v>
      </c>
    </row>
    <row r="191" spans="1:7" x14ac:dyDescent="0.2">
      <c r="A191" s="70"/>
      <c r="B191" s="70" t="s">
        <v>202</v>
      </c>
      <c r="C191" s="70" t="s">
        <v>284</v>
      </c>
      <c r="D191" s="95" t="s">
        <v>954</v>
      </c>
      <c r="E191" s="108" t="e">
        <f>'6-7-8 PAÑETES-CUBIERTA-'!#REF!</f>
        <v>#REF!</v>
      </c>
      <c r="F191" s="104"/>
      <c r="G191" s="105" t="e">
        <f t="shared" si="2"/>
        <v>#REF!</v>
      </c>
    </row>
    <row r="192" spans="1:7" ht="25.5" x14ac:dyDescent="0.2">
      <c r="A192" s="70"/>
      <c r="B192" s="70" t="s">
        <v>202</v>
      </c>
      <c r="C192" s="77" t="s">
        <v>533</v>
      </c>
      <c r="D192" s="95" t="s">
        <v>954</v>
      </c>
      <c r="E192" s="103">
        <f>'6-7-8 PAÑETES-CUBIERTA-'!F169</f>
        <v>82921</v>
      </c>
      <c r="F192" s="104"/>
      <c r="G192" s="105">
        <f t="shared" si="2"/>
        <v>0</v>
      </c>
    </row>
    <row r="193" spans="1:7" x14ac:dyDescent="0.2">
      <c r="A193" s="70"/>
      <c r="B193" s="70" t="s">
        <v>202</v>
      </c>
      <c r="C193" s="70" t="s">
        <v>285</v>
      </c>
      <c r="D193" s="95" t="s">
        <v>954</v>
      </c>
      <c r="E193" s="108" t="e">
        <f>'6-7-8 PAÑETES-CUBIERTA-'!#REF!</f>
        <v>#REF!</v>
      </c>
      <c r="F193" s="104"/>
      <c r="G193" s="105" t="e">
        <f t="shared" si="2"/>
        <v>#REF!</v>
      </c>
    </row>
    <row r="194" spans="1:7" x14ac:dyDescent="0.2">
      <c r="A194" s="70"/>
      <c r="B194" s="70" t="s">
        <v>202</v>
      </c>
      <c r="C194" s="70" t="s">
        <v>286</v>
      </c>
      <c r="D194" s="95" t="s">
        <v>954</v>
      </c>
      <c r="E194" s="108" t="e">
        <f>'6-7-8 PAÑETES-CUBIERTA-'!#REF!</f>
        <v>#REF!</v>
      </c>
      <c r="F194" s="104"/>
      <c r="G194" s="105" t="e">
        <f t="shared" si="2"/>
        <v>#REF!</v>
      </c>
    </row>
    <row r="195" spans="1:7" x14ac:dyDescent="0.2">
      <c r="A195" s="88"/>
      <c r="B195" s="88"/>
      <c r="C195" s="70"/>
      <c r="D195" s="95"/>
      <c r="E195" s="108"/>
      <c r="F195" s="104"/>
      <c r="G195" s="105"/>
    </row>
    <row r="196" spans="1:7" s="5" customFormat="1" x14ac:dyDescent="0.2">
      <c r="A196" s="88"/>
      <c r="B196" s="88">
        <v>13</v>
      </c>
      <c r="C196" s="38" t="s">
        <v>724</v>
      </c>
      <c r="D196" s="106"/>
      <c r="E196" s="109"/>
      <c r="F196" s="104"/>
      <c r="G196" s="105"/>
    </row>
    <row r="197" spans="1:7" x14ac:dyDescent="0.2">
      <c r="A197" s="70"/>
      <c r="B197" s="70" t="s">
        <v>203</v>
      </c>
      <c r="C197" s="70" t="s">
        <v>287</v>
      </c>
      <c r="D197" s="95" t="s">
        <v>954</v>
      </c>
      <c r="E197" s="108" t="e">
        <f>'6-7-8 PAÑETES-CUBIERTA-'!#REF!</f>
        <v>#REF!</v>
      </c>
      <c r="F197" s="104"/>
      <c r="G197" s="105" t="e">
        <f t="shared" si="2"/>
        <v>#REF!</v>
      </c>
    </row>
    <row r="198" spans="1:7" x14ac:dyDescent="0.2">
      <c r="A198" s="70"/>
      <c r="B198" s="70" t="s">
        <v>203</v>
      </c>
      <c r="C198" s="70" t="s">
        <v>288</v>
      </c>
      <c r="D198" s="95" t="s">
        <v>955</v>
      </c>
      <c r="E198" s="108" t="e">
        <f>'6-7-8 PAÑETES-CUBIERTA-'!#REF!</f>
        <v>#REF!</v>
      </c>
      <c r="F198" s="104"/>
      <c r="G198" s="105" t="e">
        <f t="shared" si="2"/>
        <v>#REF!</v>
      </c>
    </row>
    <row r="199" spans="1:7" x14ac:dyDescent="0.2">
      <c r="A199" s="70"/>
      <c r="B199" s="70" t="s">
        <v>203</v>
      </c>
      <c r="C199" s="70" t="s">
        <v>289</v>
      </c>
      <c r="D199" s="95" t="s">
        <v>955</v>
      </c>
      <c r="E199" s="108" t="e">
        <f>'6-7-8 PAÑETES-CUBIERTA-'!#REF!</f>
        <v>#REF!</v>
      </c>
      <c r="F199" s="104"/>
      <c r="G199" s="105" t="e">
        <f t="shared" si="2"/>
        <v>#REF!</v>
      </c>
    </row>
    <row r="200" spans="1:7" x14ac:dyDescent="0.2">
      <c r="A200" s="70"/>
      <c r="B200" s="70" t="s">
        <v>203</v>
      </c>
      <c r="C200" s="70" t="s">
        <v>290</v>
      </c>
      <c r="D200" s="95" t="s">
        <v>10</v>
      </c>
      <c r="E200" s="108" t="e">
        <f>'6-7-8 PAÑETES-CUBIERTA-'!#REF!</f>
        <v>#REF!</v>
      </c>
      <c r="F200" s="104"/>
      <c r="G200" s="105" t="e">
        <f t="shared" si="2"/>
        <v>#REF!</v>
      </c>
    </row>
    <row r="201" spans="1:7" x14ac:dyDescent="0.2">
      <c r="A201" s="88"/>
      <c r="B201" s="88"/>
      <c r="C201" s="70"/>
      <c r="D201" s="95"/>
      <c r="E201" s="108"/>
      <c r="F201" s="104"/>
      <c r="G201" s="105"/>
    </row>
    <row r="202" spans="1:7" s="5" customFormat="1" x14ac:dyDescent="0.2">
      <c r="A202" s="88"/>
      <c r="B202" s="88">
        <v>14</v>
      </c>
      <c r="C202" s="38" t="s">
        <v>291</v>
      </c>
      <c r="D202" s="106"/>
      <c r="E202" s="109"/>
      <c r="F202" s="104"/>
      <c r="G202" s="105"/>
    </row>
    <row r="203" spans="1:7" x14ac:dyDescent="0.2">
      <c r="A203" s="76"/>
      <c r="B203" s="76" t="s">
        <v>204</v>
      </c>
      <c r="C203" s="76" t="s">
        <v>292</v>
      </c>
      <c r="D203" s="95" t="s">
        <v>954</v>
      </c>
      <c r="E203" s="103" t="e">
        <f>'9 PISOS-ENCHAPES'!#REF!</f>
        <v>#REF!</v>
      </c>
      <c r="F203" s="104"/>
      <c r="G203" s="105" t="e">
        <f t="shared" ref="G203:G264" si="3">E203*F203</f>
        <v>#REF!</v>
      </c>
    </row>
    <row r="204" spans="1:7" x14ac:dyDescent="0.2">
      <c r="A204" s="70"/>
      <c r="B204" s="70" t="s">
        <v>204</v>
      </c>
      <c r="C204" s="70" t="s">
        <v>293</v>
      </c>
      <c r="D204" s="95" t="s">
        <v>954</v>
      </c>
      <c r="E204" s="103" t="e">
        <f>'9 PISOS-ENCHAPES'!#REF!</f>
        <v>#REF!</v>
      </c>
      <c r="F204" s="104"/>
      <c r="G204" s="105" t="e">
        <f t="shared" si="3"/>
        <v>#REF!</v>
      </c>
    </row>
    <row r="205" spans="1:7" x14ac:dyDescent="0.2">
      <c r="A205" s="88"/>
      <c r="B205" s="88"/>
      <c r="C205" s="70"/>
      <c r="D205" s="95"/>
      <c r="E205" s="103"/>
      <c r="F205" s="104"/>
      <c r="G205" s="105"/>
    </row>
    <row r="206" spans="1:7" s="5" customFormat="1" x14ac:dyDescent="0.2">
      <c r="A206" s="88"/>
      <c r="B206" s="88"/>
      <c r="C206" s="38" t="s">
        <v>294</v>
      </c>
      <c r="D206" s="106"/>
      <c r="E206" s="101"/>
      <c r="F206" s="104"/>
      <c r="G206" s="105"/>
    </row>
    <row r="207" spans="1:7" x14ac:dyDescent="0.2">
      <c r="A207" s="70"/>
      <c r="B207" s="70" t="s">
        <v>205</v>
      </c>
      <c r="C207" s="70" t="s">
        <v>295</v>
      </c>
      <c r="D207" s="95" t="s">
        <v>957</v>
      </c>
      <c r="E207" s="103" t="e">
        <f>'9 PISOS-ENCHAPES'!#REF!</f>
        <v>#REF!</v>
      </c>
      <c r="F207" s="104"/>
      <c r="G207" s="105" t="e">
        <f t="shared" si="3"/>
        <v>#REF!</v>
      </c>
    </row>
    <row r="208" spans="1:7" x14ac:dyDescent="0.2">
      <c r="A208" s="76"/>
      <c r="B208" s="76"/>
      <c r="C208" s="70" t="s">
        <v>296</v>
      </c>
      <c r="D208" s="95" t="s">
        <v>957</v>
      </c>
      <c r="E208" s="103" t="e">
        <f>'9 PISOS-ENCHAPES'!#REF!</f>
        <v>#REF!</v>
      </c>
      <c r="F208" s="104"/>
      <c r="G208" s="105" t="e">
        <f t="shared" si="3"/>
        <v>#REF!</v>
      </c>
    </row>
    <row r="209" spans="1:7" x14ac:dyDescent="0.2">
      <c r="A209" s="70"/>
      <c r="B209" s="70" t="s">
        <v>206</v>
      </c>
      <c r="C209" s="70" t="s">
        <v>297</v>
      </c>
      <c r="D209" s="95" t="s">
        <v>954</v>
      </c>
      <c r="E209" s="103">
        <f>'9 PISOS-ENCHAPES'!F22</f>
        <v>23571</v>
      </c>
      <c r="F209" s="104"/>
      <c r="G209" s="105">
        <f t="shared" si="3"/>
        <v>0</v>
      </c>
    </row>
    <row r="210" spans="1:7" ht="25.5" x14ac:dyDescent="0.2">
      <c r="A210" s="70"/>
      <c r="B210" s="70" t="s">
        <v>206</v>
      </c>
      <c r="C210" s="77" t="s">
        <v>298</v>
      </c>
      <c r="D210" s="95" t="s">
        <v>954</v>
      </c>
      <c r="E210" s="103" t="e">
        <f>'9 PISOS-ENCHAPES'!#REF!</f>
        <v>#REF!</v>
      </c>
      <c r="F210" s="104"/>
      <c r="G210" s="105" t="e">
        <f t="shared" si="3"/>
        <v>#REF!</v>
      </c>
    </row>
    <row r="211" spans="1:7" x14ac:dyDescent="0.2">
      <c r="A211" s="70"/>
      <c r="B211" s="70" t="s">
        <v>207</v>
      </c>
      <c r="C211" s="70" t="s">
        <v>299</v>
      </c>
      <c r="D211" s="95" t="s">
        <v>954</v>
      </c>
      <c r="E211" s="103" t="e">
        <f>'9 PISOS-ENCHAPES'!#REF!</f>
        <v>#REF!</v>
      </c>
      <c r="F211" s="104"/>
      <c r="G211" s="105" t="e">
        <f t="shared" si="3"/>
        <v>#REF!</v>
      </c>
    </row>
    <row r="212" spans="1:7" ht="25.5" x14ac:dyDescent="0.2">
      <c r="A212" s="70"/>
      <c r="B212" s="70" t="s">
        <v>206</v>
      </c>
      <c r="C212" s="77" t="s">
        <v>304</v>
      </c>
      <c r="D212" s="95" t="s">
        <v>954</v>
      </c>
      <c r="E212" s="103" t="e">
        <f>'9 PISOS-ENCHAPES'!#REF!</f>
        <v>#REF!</v>
      </c>
      <c r="F212" s="104"/>
      <c r="G212" s="105" t="e">
        <f t="shared" si="3"/>
        <v>#REF!</v>
      </c>
    </row>
    <row r="213" spans="1:7" ht="25.5" x14ac:dyDescent="0.2">
      <c r="A213" s="70"/>
      <c r="B213" s="70" t="s">
        <v>206</v>
      </c>
      <c r="C213" s="77" t="s">
        <v>305</v>
      </c>
      <c r="D213" s="95" t="s">
        <v>954</v>
      </c>
      <c r="E213" s="103" t="e">
        <f>'9 PISOS-ENCHAPES'!#REF!</f>
        <v>#REF!</v>
      </c>
      <c r="F213" s="104"/>
      <c r="G213" s="105" t="e">
        <f t="shared" si="3"/>
        <v>#REF!</v>
      </c>
    </row>
    <row r="214" spans="1:7" x14ac:dyDescent="0.2">
      <c r="A214" s="70"/>
      <c r="B214" s="70" t="s">
        <v>208</v>
      </c>
      <c r="C214" s="77" t="s">
        <v>306</v>
      </c>
      <c r="D214" s="95" t="s">
        <v>954</v>
      </c>
      <c r="E214" s="103" t="e">
        <f>'9 PISOS-ENCHAPES'!#REF!</f>
        <v>#REF!</v>
      </c>
      <c r="F214" s="104"/>
      <c r="G214" s="105" t="e">
        <f t="shared" si="3"/>
        <v>#REF!</v>
      </c>
    </row>
    <row r="215" spans="1:7" ht="25.5" x14ac:dyDescent="0.2">
      <c r="A215" s="76"/>
      <c r="B215" s="76" t="s">
        <v>208</v>
      </c>
      <c r="C215" s="77" t="s">
        <v>554</v>
      </c>
      <c r="D215" s="95" t="e">
        <f>'9 PISOS-ENCHAPES'!#REF!</f>
        <v>#REF!</v>
      </c>
      <c r="E215" s="103" t="e">
        <f>'9 PISOS-ENCHAPES'!#REF!</f>
        <v>#REF!</v>
      </c>
      <c r="F215" s="104"/>
      <c r="G215" s="105" t="e">
        <f t="shared" si="3"/>
        <v>#REF!</v>
      </c>
    </row>
    <row r="216" spans="1:7" ht="25.5" x14ac:dyDescent="0.2">
      <c r="A216" s="70"/>
      <c r="B216" s="70" t="s">
        <v>208</v>
      </c>
      <c r="C216" s="93" t="s">
        <v>894</v>
      </c>
      <c r="D216" s="95" t="s">
        <v>954</v>
      </c>
      <c r="E216" s="103" t="e">
        <f>'9 PISOS-ENCHAPES'!#REF!</f>
        <v>#REF!</v>
      </c>
      <c r="F216" s="104"/>
      <c r="G216" s="105" t="e">
        <f t="shared" si="3"/>
        <v>#REF!</v>
      </c>
    </row>
    <row r="217" spans="1:7" x14ac:dyDescent="0.2">
      <c r="A217" s="70"/>
      <c r="B217" s="70" t="s">
        <v>208</v>
      </c>
      <c r="C217" s="93" t="s">
        <v>895</v>
      </c>
      <c r="D217" s="95" t="s">
        <v>954</v>
      </c>
      <c r="E217" s="103" t="e">
        <f>'9 PISOS-ENCHAPES'!#REF!</f>
        <v>#REF!</v>
      </c>
      <c r="F217" s="104"/>
      <c r="G217" s="105" t="e">
        <f t="shared" si="3"/>
        <v>#REF!</v>
      </c>
    </row>
    <row r="218" spans="1:7" x14ac:dyDescent="0.2">
      <c r="A218" s="70"/>
      <c r="B218" s="70" t="s">
        <v>206</v>
      </c>
      <c r="C218" s="77" t="s">
        <v>307</v>
      </c>
      <c r="D218" s="95" t="s">
        <v>954</v>
      </c>
      <c r="E218" s="103" t="e">
        <f>'9 PISOS-ENCHAPES'!#REF!</f>
        <v>#REF!</v>
      </c>
      <c r="F218" s="104"/>
      <c r="G218" s="105" t="e">
        <f t="shared" si="3"/>
        <v>#REF!</v>
      </c>
    </row>
    <row r="219" spans="1:7" x14ac:dyDescent="0.2">
      <c r="A219" s="70"/>
      <c r="B219" s="70" t="s">
        <v>209</v>
      </c>
      <c r="C219" s="77" t="s">
        <v>308</v>
      </c>
      <c r="D219" s="95" t="s">
        <v>954</v>
      </c>
      <c r="E219" s="103" t="e">
        <f>'9 PISOS-ENCHAPES'!#REF!</f>
        <v>#REF!</v>
      </c>
      <c r="F219" s="104"/>
      <c r="G219" s="105" t="e">
        <f t="shared" si="3"/>
        <v>#REF!</v>
      </c>
    </row>
    <row r="220" spans="1:7" x14ac:dyDescent="0.2">
      <c r="A220" s="70"/>
      <c r="B220" s="70" t="s">
        <v>209</v>
      </c>
      <c r="C220" s="77" t="s">
        <v>309</v>
      </c>
      <c r="D220" s="95" t="s">
        <v>954</v>
      </c>
      <c r="E220" s="103" t="e">
        <f>'9 PISOS-ENCHAPES'!#REF!</f>
        <v>#REF!</v>
      </c>
      <c r="F220" s="104"/>
      <c r="G220" s="105" t="e">
        <f t="shared" si="3"/>
        <v>#REF!</v>
      </c>
    </row>
    <row r="221" spans="1:7" x14ac:dyDescent="0.2">
      <c r="A221" s="70"/>
      <c r="B221" s="70" t="s">
        <v>206</v>
      </c>
      <c r="C221" s="77" t="s">
        <v>310</v>
      </c>
      <c r="D221" s="95" t="s">
        <v>954</v>
      </c>
      <c r="E221" s="103" t="e">
        <f>'9 PISOS-ENCHAPES'!#REF!</f>
        <v>#REF!</v>
      </c>
      <c r="F221" s="104"/>
      <c r="G221" s="105" t="e">
        <f t="shared" si="3"/>
        <v>#REF!</v>
      </c>
    </row>
    <row r="222" spans="1:7" x14ac:dyDescent="0.2">
      <c r="A222" s="70"/>
      <c r="B222" s="70" t="s">
        <v>206</v>
      </c>
      <c r="C222" s="77" t="s">
        <v>311</v>
      </c>
      <c r="D222" s="95" t="s">
        <v>954</v>
      </c>
      <c r="E222" s="103" t="e">
        <f>'9 PISOS-ENCHAPES'!#REF!</f>
        <v>#REF!</v>
      </c>
      <c r="F222" s="104"/>
      <c r="G222" s="105" t="e">
        <f t="shared" si="3"/>
        <v>#REF!</v>
      </c>
    </row>
    <row r="223" spans="1:7" x14ac:dyDescent="0.2">
      <c r="A223" s="70"/>
      <c r="B223" s="70" t="s">
        <v>210</v>
      </c>
      <c r="C223" s="77" t="s">
        <v>312</v>
      </c>
      <c r="D223" s="95" t="s">
        <v>954</v>
      </c>
      <c r="E223" s="103" t="e">
        <f>'9 PISOS-ENCHAPES'!#REF!</f>
        <v>#REF!</v>
      </c>
      <c r="F223" s="104"/>
      <c r="G223" s="105" t="e">
        <f t="shared" si="3"/>
        <v>#REF!</v>
      </c>
    </row>
    <row r="224" spans="1:7" x14ac:dyDescent="0.2">
      <c r="A224" s="76"/>
      <c r="B224" s="76" t="s">
        <v>210</v>
      </c>
      <c r="C224" s="93" t="s">
        <v>690</v>
      </c>
      <c r="D224" s="95" t="s">
        <v>954</v>
      </c>
      <c r="E224" s="103" t="e">
        <f>'9 PISOS-ENCHAPES'!#REF!</f>
        <v>#REF!</v>
      </c>
      <c r="F224" s="104"/>
      <c r="G224" s="105" t="e">
        <f t="shared" si="3"/>
        <v>#REF!</v>
      </c>
    </row>
    <row r="225" spans="1:7" x14ac:dyDescent="0.2">
      <c r="A225" s="70"/>
      <c r="B225" s="70" t="s">
        <v>207</v>
      </c>
      <c r="C225" s="77" t="s">
        <v>313</v>
      </c>
      <c r="D225" s="95" t="s">
        <v>954</v>
      </c>
      <c r="E225" s="103" t="e">
        <f>'9 PISOS-ENCHAPES'!#REF!</f>
        <v>#REF!</v>
      </c>
      <c r="F225" s="104"/>
      <c r="G225" s="105" t="e">
        <f t="shared" si="3"/>
        <v>#REF!</v>
      </c>
    </row>
    <row r="226" spans="1:7" x14ac:dyDescent="0.2">
      <c r="A226" s="70"/>
      <c r="B226" s="70" t="s">
        <v>207</v>
      </c>
      <c r="C226" s="77" t="s">
        <v>314</v>
      </c>
      <c r="D226" s="95" t="s">
        <v>954</v>
      </c>
      <c r="E226" s="103">
        <f>'9 PISOS-ENCHAPES'!F44</f>
        <v>159114</v>
      </c>
      <c r="F226" s="104"/>
      <c r="G226" s="105">
        <f t="shared" si="3"/>
        <v>0</v>
      </c>
    </row>
    <row r="227" spans="1:7" x14ac:dyDescent="0.2">
      <c r="A227" s="70"/>
      <c r="B227" s="70" t="s">
        <v>207</v>
      </c>
      <c r="C227" s="77" t="s">
        <v>315</v>
      </c>
      <c r="D227" s="95" t="s">
        <v>955</v>
      </c>
      <c r="E227" s="103" t="e">
        <f>'9 PISOS-ENCHAPES'!#REF!</f>
        <v>#REF!</v>
      </c>
      <c r="F227" s="104"/>
      <c r="G227" s="105" t="e">
        <f t="shared" si="3"/>
        <v>#REF!</v>
      </c>
    </row>
    <row r="228" spans="1:7" x14ac:dyDescent="0.2">
      <c r="A228" s="70"/>
      <c r="B228" s="70" t="s">
        <v>206</v>
      </c>
      <c r="C228" s="77" t="s">
        <v>316</v>
      </c>
      <c r="D228" s="95" t="s">
        <v>955</v>
      </c>
      <c r="E228" s="103" t="e">
        <f>'9 PISOS-ENCHAPES'!#REF!</f>
        <v>#REF!</v>
      </c>
      <c r="F228" s="104"/>
      <c r="G228" s="105" t="e">
        <f t="shared" si="3"/>
        <v>#REF!</v>
      </c>
    </row>
    <row r="229" spans="1:7" x14ac:dyDescent="0.2">
      <c r="A229" s="70"/>
      <c r="B229" s="70" t="s">
        <v>206</v>
      </c>
      <c r="C229" s="77" t="s">
        <v>317</v>
      </c>
      <c r="D229" s="95" t="s">
        <v>955</v>
      </c>
      <c r="E229" s="103" t="e">
        <f>'9 PISOS-ENCHAPES'!#REF!</f>
        <v>#REF!</v>
      </c>
      <c r="F229" s="104"/>
      <c r="G229" s="105" t="e">
        <f t="shared" si="3"/>
        <v>#REF!</v>
      </c>
    </row>
    <row r="230" spans="1:7" x14ac:dyDescent="0.2">
      <c r="A230" s="70"/>
      <c r="B230" s="70" t="s">
        <v>206</v>
      </c>
      <c r="C230" s="77" t="s">
        <v>318</v>
      </c>
      <c r="D230" s="95" t="s">
        <v>954</v>
      </c>
      <c r="E230" s="103" t="e">
        <f>'9 PISOS-ENCHAPES'!#REF!</f>
        <v>#REF!</v>
      </c>
      <c r="F230" s="104"/>
      <c r="G230" s="105" t="e">
        <f t="shared" si="3"/>
        <v>#REF!</v>
      </c>
    </row>
    <row r="231" spans="1:7" x14ac:dyDescent="0.2">
      <c r="A231" s="70"/>
      <c r="B231" s="70" t="s">
        <v>206</v>
      </c>
      <c r="C231" s="77" t="s">
        <v>319</v>
      </c>
      <c r="D231" s="95" t="s">
        <v>954</v>
      </c>
      <c r="E231" s="103" t="e">
        <f>'9 PISOS-ENCHAPES'!#REF!</f>
        <v>#REF!</v>
      </c>
      <c r="F231" s="104"/>
      <c r="G231" s="105" t="e">
        <f t="shared" si="3"/>
        <v>#REF!</v>
      </c>
    </row>
    <row r="232" spans="1:7" x14ac:dyDescent="0.2">
      <c r="A232" s="70"/>
      <c r="B232" s="70" t="s">
        <v>211</v>
      </c>
      <c r="C232" s="77" t="s">
        <v>320</v>
      </c>
      <c r="D232" s="95" t="s">
        <v>955</v>
      </c>
      <c r="E232" s="103" t="e">
        <f>'9 PISOS-ENCHAPES'!#REF!</f>
        <v>#REF!</v>
      </c>
      <c r="F232" s="104"/>
      <c r="G232" s="105" t="e">
        <f t="shared" si="3"/>
        <v>#REF!</v>
      </c>
    </row>
    <row r="233" spans="1:7" x14ac:dyDescent="0.2">
      <c r="A233" s="70"/>
      <c r="B233" s="70" t="s">
        <v>211</v>
      </c>
      <c r="C233" s="77" t="s">
        <v>691</v>
      </c>
      <c r="D233" s="95" t="s">
        <v>955</v>
      </c>
      <c r="E233" s="103">
        <f>'9 PISOS-ENCHAPES'!F60</f>
        <v>17429</v>
      </c>
      <c r="F233" s="104"/>
      <c r="G233" s="105">
        <f t="shared" si="3"/>
        <v>0</v>
      </c>
    </row>
    <row r="234" spans="1:7" x14ac:dyDescent="0.2">
      <c r="A234" s="70"/>
      <c r="B234" s="70" t="s">
        <v>211</v>
      </c>
      <c r="C234" s="77" t="s">
        <v>321</v>
      </c>
      <c r="D234" s="95" t="s">
        <v>955</v>
      </c>
      <c r="E234" s="103" t="e">
        <f>'9 PISOS-ENCHAPES'!#REF!</f>
        <v>#REF!</v>
      </c>
      <c r="F234" s="104"/>
      <c r="G234" s="105" t="e">
        <f t="shared" si="3"/>
        <v>#REF!</v>
      </c>
    </row>
    <row r="235" spans="1:7" x14ac:dyDescent="0.2">
      <c r="A235" s="70"/>
      <c r="B235" s="70" t="s">
        <v>211</v>
      </c>
      <c r="C235" s="77" t="s">
        <v>322</v>
      </c>
      <c r="D235" s="95" t="s">
        <v>955</v>
      </c>
      <c r="E235" s="103" t="e">
        <f>'9 PISOS-ENCHAPES'!#REF!</f>
        <v>#REF!</v>
      </c>
      <c r="F235" s="104"/>
      <c r="G235" s="105" t="e">
        <f t="shared" si="3"/>
        <v>#REF!</v>
      </c>
    </row>
    <row r="236" spans="1:7" x14ac:dyDescent="0.2">
      <c r="A236" s="70"/>
      <c r="B236" s="70" t="s">
        <v>211</v>
      </c>
      <c r="C236" s="77" t="s">
        <v>323</v>
      </c>
      <c r="D236" s="95" t="s">
        <v>955</v>
      </c>
      <c r="E236" s="103" t="e">
        <f>'9 PISOS-ENCHAPES'!#REF!</f>
        <v>#REF!</v>
      </c>
      <c r="F236" s="104"/>
      <c r="G236" s="105" t="e">
        <f t="shared" si="3"/>
        <v>#REF!</v>
      </c>
    </row>
    <row r="237" spans="1:7" x14ac:dyDescent="0.2">
      <c r="A237" s="70"/>
      <c r="B237" s="70" t="s">
        <v>211</v>
      </c>
      <c r="C237" s="77" t="s">
        <v>324</v>
      </c>
      <c r="D237" s="95" t="s">
        <v>955</v>
      </c>
      <c r="E237" s="103" t="e">
        <f>'9 PISOS-ENCHAPES'!#REF!</f>
        <v>#REF!</v>
      </c>
      <c r="F237" s="104"/>
      <c r="G237" s="105" t="e">
        <f t="shared" si="3"/>
        <v>#REF!</v>
      </c>
    </row>
    <row r="238" spans="1:7" x14ac:dyDescent="0.2">
      <c r="A238" s="70"/>
      <c r="B238" s="70" t="s">
        <v>211</v>
      </c>
      <c r="C238" s="77" t="s">
        <v>325</v>
      </c>
      <c r="D238" s="95" t="s">
        <v>955</v>
      </c>
      <c r="E238" s="103" t="e">
        <f>'9 PISOS-ENCHAPES'!#REF!</f>
        <v>#REF!</v>
      </c>
      <c r="F238" s="104"/>
      <c r="G238" s="105" t="e">
        <f t="shared" si="3"/>
        <v>#REF!</v>
      </c>
    </row>
    <row r="239" spans="1:7" x14ac:dyDescent="0.2">
      <c r="A239" s="70"/>
      <c r="B239" s="70" t="s">
        <v>206</v>
      </c>
      <c r="C239" s="77" t="s">
        <v>326</v>
      </c>
      <c r="D239" s="95" t="s">
        <v>954</v>
      </c>
      <c r="E239" s="103" t="e">
        <f>'9 PISOS-ENCHAPES'!#REF!</f>
        <v>#REF!</v>
      </c>
      <c r="F239" s="104"/>
      <c r="G239" s="105" t="e">
        <f t="shared" si="3"/>
        <v>#REF!</v>
      </c>
    </row>
    <row r="240" spans="1:7" x14ac:dyDescent="0.2">
      <c r="A240" s="70"/>
      <c r="B240" s="70" t="s">
        <v>206</v>
      </c>
      <c r="C240" s="77" t="s">
        <v>327</v>
      </c>
      <c r="D240" s="95" t="s">
        <v>955</v>
      </c>
      <c r="E240" s="103">
        <f>'9 PISOS-ENCHAPES'!F76</f>
        <v>41047</v>
      </c>
      <c r="F240" s="104"/>
      <c r="G240" s="105">
        <f t="shared" si="3"/>
        <v>0</v>
      </c>
    </row>
    <row r="241" spans="1:7" x14ac:dyDescent="0.2">
      <c r="A241" s="70"/>
      <c r="B241" s="70" t="s">
        <v>212</v>
      </c>
      <c r="C241" s="77" t="s">
        <v>328</v>
      </c>
      <c r="D241" s="95" t="s">
        <v>954</v>
      </c>
      <c r="E241" s="103" t="e">
        <f>'9 PISOS-ENCHAPES'!#REF!</f>
        <v>#REF!</v>
      </c>
      <c r="F241" s="104"/>
      <c r="G241" s="105" t="e">
        <f t="shared" si="3"/>
        <v>#REF!</v>
      </c>
    </row>
    <row r="242" spans="1:7" x14ac:dyDescent="0.2">
      <c r="A242" s="70"/>
      <c r="B242" s="70" t="s">
        <v>213</v>
      </c>
      <c r="C242" s="77" t="s">
        <v>329</v>
      </c>
      <c r="D242" s="95" t="s">
        <v>954</v>
      </c>
      <c r="E242" s="103" t="e">
        <f>'9 PISOS-ENCHAPES'!#REF!</f>
        <v>#REF!</v>
      </c>
      <c r="F242" s="104"/>
      <c r="G242" s="105" t="e">
        <f t="shared" si="3"/>
        <v>#REF!</v>
      </c>
    </row>
    <row r="243" spans="1:7" x14ac:dyDescent="0.2">
      <c r="A243" s="88"/>
      <c r="B243" s="88"/>
      <c r="C243" s="77"/>
      <c r="D243" s="95"/>
      <c r="E243" s="103"/>
      <c r="F243" s="104"/>
      <c r="G243" s="105"/>
    </row>
    <row r="244" spans="1:7" s="5" customFormat="1" x14ac:dyDescent="0.2">
      <c r="A244" s="88"/>
      <c r="B244" s="88" t="s">
        <v>673</v>
      </c>
      <c r="C244" s="38" t="s">
        <v>331</v>
      </c>
      <c r="D244" s="106"/>
      <c r="E244" s="109"/>
      <c r="F244" s="104"/>
      <c r="G244" s="105"/>
    </row>
    <row r="245" spans="1:7" x14ac:dyDescent="0.2">
      <c r="A245" s="70"/>
      <c r="B245" s="70" t="s">
        <v>215</v>
      </c>
      <c r="C245" s="71" t="s">
        <v>332</v>
      </c>
      <c r="D245" s="95" t="s">
        <v>954</v>
      </c>
      <c r="E245" s="108" t="e">
        <f>'10 CARPI- METAL'!#REF!</f>
        <v>#REF!</v>
      </c>
      <c r="F245" s="104"/>
      <c r="G245" s="105" t="e">
        <f t="shared" si="3"/>
        <v>#REF!</v>
      </c>
    </row>
    <row r="246" spans="1:7" x14ac:dyDescent="0.2">
      <c r="A246" s="70"/>
      <c r="B246" s="70" t="s">
        <v>215</v>
      </c>
      <c r="C246" s="71" t="s">
        <v>692</v>
      </c>
      <c r="D246" s="95" t="s">
        <v>954</v>
      </c>
      <c r="E246" s="108" t="e">
        <f>'10 CARPI- METAL'!#REF!</f>
        <v>#REF!</v>
      </c>
      <c r="F246" s="104"/>
      <c r="G246" s="105" t="e">
        <f t="shared" si="3"/>
        <v>#REF!</v>
      </c>
    </row>
    <row r="247" spans="1:7" ht="25.5" x14ac:dyDescent="0.2">
      <c r="A247" s="70"/>
      <c r="B247" s="70" t="s">
        <v>216</v>
      </c>
      <c r="C247" s="78" t="s">
        <v>594</v>
      </c>
      <c r="D247" s="95" t="s">
        <v>954</v>
      </c>
      <c r="E247" s="108">
        <f>'10 CARPI- METAL'!F24</f>
        <v>208309</v>
      </c>
      <c r="F247" s="104"/>
      <c r="G247" s="105">
        <f t="shared" si="3"/>
        <v>0</v>
      </c>
    </row>
    <row r="248" spans="1:7" x14ac:dyDescent="0.2">
      <c r="A248" s="70"/>
      <c r="B248" s="70" t="s">
        <v>215</v>
      </c>
      <c r="C248" s="71" t="s">
        <v>333</v>
      </c>
      <c r="D248" s="95" t="s">
        <v>955</v>
      </c>
      <c r="E248" s="108" t="e">
        <f>'10 CARPI- METAL'!#REF!</f>
        <v>#REF!</v>
      </c>
      <c r="F248" s="104"/>
      <c r="G248" s="105" t="e">
        <f t="shared" si="3"/>
        <v>#REF!</v>
      </c>
    </row>
    <row r="249" spans="1:7" x14ac:dyDescent="0.2">
      <c r="A249" s="70"/>
      <c r="B249" s="70" t="s">
        <v>217</v>
      </c>
      <c r="C249" s="71" t="s">
        <v>334</v>
      </c>
      <c r="D249" s="95" t="s">
        <v>8</v>
      </c>
      <c r="E249" s="108" t="e">
        <f>'10 CARPI- METAL'!#REF!</f>
        <v>#REF!</v>
      </c>
      <c r="F249" s="104"/>
      <c r="G249" s="105" t="e">
        <f t="shared" si="3"/>
        <v>#REF!</v>
      </c>
    </row>
    <row r="250" spans="1:7" x14ac:dyDescent="0.2">
      <c r="A250" s="70"/>
      <c r="B250" s="70" t="s">
        <v>217</v>
      </c>
      <c r="C250" s="71" t="s">
        <v>335</v>
      </c>
      <c r="D250" s="95" t="s">
        <v>8</v>
      </c>
      <c r="E250" s="108" t="e">
        <f>'10 CARPI- METAL'!#REF!</f>
        <v>#REF!</v>
      </c>
      <c r="F250" s="104"/>
      <c r="G250" s="105" t="e">
        <f t="shared" si="3"/>
        <v>#REF!</v>
      </c>
    </row>
    <row r="251" spans="1:7" ht="25.5" x14ac:dyDescent="0.2">
      <c r="A251" s="70"/>
      <c r="B251" s="70" t="s">
        <v>215</v>
      </c>
      <c r="C251" s="71" t="s">
        <v>342</v>
      </c>
      <c r="D251" s="95" t="s">
        <v>8</v>
      </c>
      <c r="E251" s="108" t="e">
        <f>'10 CARPI- METAL'!#REF!</f>
        <v>#REF!</v>
      </c>
      <c r="F251" s="104"/>
      <c r="G251" s="105" t="e">
        <f t="shared" si="3"/>
        <v>#REF!</v>
      </c>
    </row>
    <row r="252" spans="1:7" ht="25.5" x14ac:dyDescent="0.2">
      <c r="A252" s="70"/>
      <c r="B252" s="70" t="s">
        <v>215</v>
      </c>
      <c r="C252" s="75" t="s">
        <v>595</v>
      </c>
      <c r="D252" s="95" t="s">
        <v>8</v>
      </c>
      <c r="E252" s="108" t="e">
        <f>'10 CARPI- METAL'!#REF!</f>
        <v>#REF!</v>
      </c>
      <c r="F252" s="104"/>
      <c r="G252" s="105" t="e">
        <f t="shared" si="3"/>
        <v>#REF!</v>
      </c>
    </row>
    <row r="253" spans="1:7" ht="25.5" x14ac:dyDescent="0.2">
      <c r="A253" s="70"/>
      <c r="B253" s="70" t="s">
        <v>215</v>
      </c>
      <c r="C253" s="71" t="s">
        <v>343</v>
      </c>
      <c r="D253" s="95" t="s">
        <v>8</v>
      </c>
      <c r="E253" s="108">
        <f>'10 CARPI- METAL'!F43</f>
        <v>1305749</v>
      </c>
      <c r="F253" s="104"/>
      <c r="G253" s="105">
        <f t="shared" si="3"/>
        <v>0</v>
      </c>
    </row>
    <row r="254" spans="1:7" ht="13.5" customHeight="1" x14ac:dyDescent="0.2">
      <c r="A254" s="70"/>
      <c r="B254" s="70" t="s">
        <v>215</v>
      </c>
      <c r="C254" s="71" t="s">
        <v>336</v>
      </c>
      <c r="D254" s="95" t="s">
        <v>8</v>
      </c>
      <c r="E254" s="108" t="e">
        <f>'10 CARPI- METAL'!#REF!</f>
        <v>#REF!</v>
      </c>
      <c r="F254" s="104"/>
      <c r="G254" s="105" t="e">
        <f t="shared" si="3"/>
        <v>#REF!</v>
      </c>
    </row>
    <row r="255" spans="1:7" ht="25.5" x14ac:dyDescent="0.2">
      <c r="A255" s="70"/>
      <c r="B255" s="70" t="s">
        <v>215</v>
      </c>
      <c r="C255" s="75" t="s">
        <v>592</v>
      </c>
      <c r="D255" s="95" t="s">
        <v>954</v>
      </c>
      <c r="E255" s="108" t="e">
        <f>'10 CARPI- METAL'!#REF!</f>
        <v>#REF!</v>
      </c>
      <c r="F255" s="104"/>
      <c r="G255" s="105" t="e">
        <f t="shared" si="3"/>
        <v>#REF!</v>
      </c>
    </row>
    <row r="256" spans="1:7" x14ac:dyDescent="0.2">
      <c r="A256" s="70"/>
      <c r="B256" s="70" t="s">
        <v>215</v>
      </c>
      <c r="C256" s="71" t="s">
        <v>337</v>
      </c>
      <c r="D256" s="95" t="s">
        <v>955</v>
      </c>
      <c r="E256" s="108" t="e">
        <f>'10 CARPI- METAL'!#REF!</f>
        <v>#REF!</v>
      </c>
      <c r="F256" s="104"/>
      <c r="G256" s="105" t="e">
        <f t="shared" si="3"/>
        <v>#REF!</v>
      </c>
    </row>
    <row r="257" spans="1:7" x14ac:dyDescent="0.2">
      <c r="A257" s="70"/>
      <c r="B257" s="70" t="s">
        <v>215</v>
      </c>
      <c r="C257" s="71" t="s">
        <v>338</v>
      </c>
      <c r="D257" s="95" t="s">
        <v>955</v>
      </c>
      <c r="E257" s="108" t="e">
        <f>'10 CARPI- METAL'!#REF!</f>
        <v>#REF!</v>
      </c>
      <c r="F257" s="104"/>
      <c r="G257" s="105" t="e">
        <f t="shared" si="3"/>
        <v>#REF!</v>
      </c>
    </row>
    <row r="258" spans="1:7" x14ac:dyDescent="0.2">
      <c r="A258" s="70"/>
      <c r="B258" s="70" t="s">
        <v>218</v>
      </c>
      <c r="C258" s="71" t="s">
        <v>339</v>
      </c>
      <c r="D258" s="95" t="s">
        <v>955</v>
      </c>
      <c r="E258" s="108">
        <f>'10 CARPI- METAL'!F61</f>
        <v>58156</v>
      </c>
      <c r="F258" s="104"/>
      <c r="G258" s="105">
        <f t="shared" si="3"/>
        <v>0</v>
      </c>
    </row>
    <row r="259" spans="1:7" ht="25.5" x14ac:dyDescent="0.2">
      <c r="A259" s="70"/>
      <c r="B259" s="70" t="s">
        <v>140</v>
      </c>
      <c r="C259" s="71" t="s">
        <v>344</v>
      </c>
      <c r="D259" s="95" t="s">
        <v>955</v>
      </c>
      <c r="E259" s="108" t="e">
        <f>'10 CARPI- METAL'!#REF!</f>
        <v>#REF!</v>
      </c>
      <c r="F259" s="104"/>
      <c r="G259" s="105" t="e">
        <f t="shared" si="3"/>
        <v>#REF!</v>
      </c>
    </row>
    <row r="260" spans="1:7" ht="25.5" x14ac:dyDescent="0.2">
      <c r="A260" s="70"/>
      <c r="B260" s="70" t="s">
        <v>140</v>
      </c>
      <c r="C260" s="71" t="s">
        <v>345</v>
      </c>
      <c r="D260" s="95" t="s">
        <v>955</v>
      </c>
      <c r="E260" s="108" t="e">
        <f>'10 CARPI- METAL'!#REF!</f>
        <v>#REF!</v>
      </c>
      <c r="F260" s="104"/>
      <c r="G260" s="105" t="e">
        <f t="shared" si="3"/>
        <v>#REF!</v>
      </c>
    </row>
    <row r="261" spans="1:7" ht="25.5" x14ac:dyDescent="0.2">
      <c r="A261" s="70"/>
      <c r="B261" s="70" t="s">
        <v>215</v>
      </c>
      <c r="C261" s="71" t="s">
        <v>346</v>
      </c>
      <c r="D261" s="95" t="s">
        <v>954</v>
      </c>
      <c r="E261" s="108" t="e">
        <f>'10 CARPI- METAL'!#REF!</f>
        <v>#REF!</v>
      </c>
      <c r="F261" s="104"/>
      <c r="G261" s="105" t="e">
        <f t="shared" si="3"/>
        <v>#REF!</v>
      </c>
    </row>
    <row r="262" spans="1:7" x14ac:dyDescent="0.2">
      <c r="A262" s="88"/>
      <c r="B262" s="88"/>
      <c r="C262" s="70"/>
      <c r="D262" s="95"/>
      <c r="E262" s="108"/>
      <c r="F262" s="104"/>
      <c r="G262" s="105"/>
    </row>
    <row r="263" spans="1:7" s="5" customFormat="1" x14ac:dyDescent="0.2">
      <c r="A263" s="88"/>
      <c r="B263" s="88">
        <v>17</v>
      </c>
      <c r="C263" s="38" t="s">
        <v>474</v>
      </c>
      <c r="D263" s="106"/>
      <c r="E263" s="109"/>
      <c r="F263" s="104"/>
      <c r="G263" s="105"/>
    </row>
    <row r="264" spans="1:7" x14ac:dyDescent="0.2">
      <c r="A264" s="70"/>
      <c r="B264" s="70" t="s">
        <v>219</v>
      </c>
      <c r="C264" s="71" t="s">
        <v>475</v>
      </c>
      <c r="D264" s="95" t="s">
        <v>8</v>
      </c>
      <c r="E264" s="108" t="e">
        <f>'10 CARPI- METAL'!#REF!</f>
        <v>#REF!</v>
      </c>
      <c r="F264" s="104"/>
      <c r="G264" s="105" t="e">
        <f t="shared" si="3"/>
        <v>#REF!</v>
      </c>
    </row>
    <row r="265" spans="1:7" x14ac:dyDescent="0.2">
      <c r="A265" s="70"/>
      <c r="B265" s="70" t="s">
        <v>219</v>
      </c>
      <c r="C265" s="71" t="s">
        <v>476</v>
      </c>
      <c r="D265" s="95" t="s">
        <v>8</v>
      </c>
      <c r="E265" s="108" t="e">
        <f>'10 CARPI- METAL'!#REF!</f>
        <v>#REF!</v>
      </c>
      <c r="F265" s="104"/>
      <c r="G265" s="105" t="e">
        <f t="shared" ref="G265:G328" si="4">E265*F265</f>
        <v>#REF!</v>
      </c>
    </row>
    <row r="266" spans="1:7" x14ac:dyDescent="0.2">
      <c r="A266" s="70"/>
      <c r="B266" s="70" t="s">
        <v>219</v>
      </c>
      <c r="C266" s="71" t="s">
        <v>477</v>
      </c>
      <c r="D266" s="95" t="s">
        <v>8</v>
      </c>
      <c r="E266" s="108" t="e">
        <f>'10 CARPI- METAL'!#REF!</f>
        <v>#REF!</v>
      </c>
      <c r="F266" s="104"/>
      <c r="G266" s="105" t="e">
        <f t="shared" si="4"/>
        <v>#REF!</v>
      </c>
    </row>
    <row r="267" spans="1:7" x14ac:dyDescent="0.2">
      <c r="A267" s="88"/>
      <c r="B267" s="88"/>
      <c r="C267" s="70"/>
      <c r="D267" s="95"/>
      <c r="E267" s="108"/>
      <c r="F267" s="104"/>
      <c r="G267" s="105"/>
    </row>
    <row r="268" spans="1:7" s="5" customFormat="1" x14ac:dyDescent="0.2">
      <c r="A268" s="88"/>
      <c r="B268" s="88">
        <v>18</v>
      </c>
      <c r="C268" s="38" t="s">
        <v>478</v>
      </c>
      <c r="D268" s="106"/>
      <c r="E268" s="109"/>
      <c r="F268" s="104"/>
      <c r="G268" s="105"/>
    </row>
    <row r="269" spans="1:7" x14ac:dyDescent="0.2">
      <c r="A269" s="70"/>
      <c r="B269" s="70" t="s">
        <v>220</v>
      </c>
      <c r="C269" s="71" t="s">
        <v>479</v>
      </c>
      <c r="D269" s="95" t="s">
        <v>954</v>
      </c>
      <c r="E269" s="108" t="e">
        <f>'10 CARPI- METAL'!#REF!</f>
        <v>#REF!</v>
      </c>
      <c r="F269" s="104"/>
      <c r="G269" s="105" t="e">
        <f t="shared" si="4"/>
        <v>#REF!</v>
      </c>
    </row>
    <row r="270" spans="1:7" ht="25.5" x14ac:dyDescent="0.2">
      <c r="A270" s="70"/>
      <c r="B270" s="70" t="s">
        <v>221</v>
      </c>
      <c r="C270" s="71" t="s">
        <v>347</v>
      </c>
      <c r="D270" s="95" t="s">
        <v>8</v>
      </c>
      <c r="E270" s="108" t="e">
        <f>'10 CARPI- METAL'!#REF!</f>
        <v>#REF!</v>
      </c>
      <c r="F270" s="104"/>
      <c r="G270" s="105" t="e">
        <f t="shared" si="4"/>
        <v>#REF!</v>
      </c>
    </row>
    <row r="271" spans="1:7" x14ac:dyDescent="0.2">
      <c r="A271" s="70"/>
      <c r="B271" s="70" t="s">
        <v>221</v>
      </c>
      <c r="C271" s="71" t="s">
        <v>480</v>
      </c>
      <c r="D271" s="95" t="s">
        <v>955</v>
      </c>
      <c r="E271" s="108" t="e">
        <f>'10 CARPI- METAL'!#REF!</f>
        <v>#REF!</v>
      </c>
      <c r="F271" s="104"/>
      <c r="G271" s="105" t="e">
        <f t="shared" si="4"/>
        <v>#REF!</v>
      </c>
    </row>
    <row r="272" spans="1:7" x14ac:dyDescent="0.2">
      <c r="A272" s="88"/>
      <c r="B272" s="88"/>
      <c r="C272" s="70"/>
      <c r="D272" s="95"/>
      <c r="E272" s="108"/>
      <c r="F272" s="104"/>
      <c r="G272" s="105"/>
    </row>
    <row r="273" spans="1:7" s="5" customFormat="1" x14ac:dyDescent="0.2">
      <c r="A273" s="88"/>
      <c r="B273" s="88">
        <v>19</v>
      </c>
      <c r="C273" s="38" t="s">
        <v>492</v>
      </c>
      <c r="D273" s="106"/>
      <c r="E273" s="109"/>
      <c r="F273" s="104"/>
      <c r="G273" s="105"/>
    </row>
    <row r="274" spans="1:7" x14ac:dyDescent="0.2">
      <c r="A274" s="70"/>
      <c r="B274" s="70" t="s">
        <v>222</v>
      </c>
      <c r="C274" s="75" t="s">
        <v>586</v>
      </c>
      <c r="D274" s="95" t="s">
        <v>8</v>
      </c>
      <c r="E274" s="108" t="e">
        <f>+'11 PINTURA'!#REF!</f>
        <v>#REF!</v>
      </c>
      <c r="F274" s="104"/>
      <c r="G274" s="105" t="e">
        <f t="shared" si="4"/>
        <v>#REF!</v>
      </c>
    </row>
    <row r="275" spans="1:7" x14ac:dyDescent="0.2">
      <c r="A275" s="70"/>
      <c r="B275" s="70" t="s">
        <v>222</v>
      </c>
      <c r="C275" s="71" t="s">
        <v>481</v>
      </c>
      <c r="D275" s="95" t="s">
        <v>8</v>
      </c>
      <c r="E275" s="108" t="e">
        <f>'11 PINTURA'!#REF!</f>
        <v>#REF!</v>
      </c>
      <c r="F275" s="104"/>
      <c r="G275" s="105" t="e">
        <f t="shared" si="4"/>
        <v>#REF!</v>
      </c>
    </row>
    <row r="276" spans="1:7" x14ac:dyDescent="0.2">
      <c r="A276" s="70"/>
      <c r="B276" s="70" t="s">
        <v>223</v>
      </c>
      <c r="C276" s="71" t="s">
        <v>482</v>
      </c>
      <c r="D276" s="95" t="s">
        <v>8</v>
      </c>
      <c r="E276" s="108" t="e">
        <f>'11 PINTURA'!#REF!</f>
        <v>#REF!</v>
      </c>
      <c r="F276" s="104"/>
      <c r="G276" s="105" t="e">
        <f t="shared" si="4"/>
        <v>#REF!</v>
      </c>
    </row>
    <row r="277" spans="1:7" x14ac:dyDescent="0.2">
      <c r="A277" s="70"/>
      <c r="B277" s="70" t="s">
        <v>224</v>
      </c>
      <c r="C277" s="71" t="s">
        <v>483</v>
      </c>
      <c r="D277" s="95" t="s">
        <v>8</v>
      </c>
      <c r="E277" s="108" t="e">
        <f>'11 PINTURA'!#REF!</f>
        <v>#REF!</v>
      </c>
      <c r="F277" s="104"/>
      <c r="G277" s="105" t="e">
        <f t="shared" si="4"/>
        <v>#REF!</v>
      </c>
    </row>
    <row r="278" spans="1:7" x14ac:dyDescent="0.2">
      <c r="A278" s="70"/>
      <c r="B278" s="70" t="s">
        <v>223</v>
      </c>
      <c r="C278" s="71" t="s">
        <v>348</v>
      </c>
      <c r="D278" s="95" t="s">
        <v>8</v>
      </c>
      <c r="E278" s="108" t="e">
        <f>'11 PINTURA'!#REF!</f>
        <v>#REF!</v>
      </c>
      <c r="F278" s="104"/>
      <c r="G278" s="105" t="e">
        <f t="shared" si="4"/>
        <v>#REF!</v>
      </c>
    </row>
    <row r="279" spans="1:7" x14ac:dyDescent="0.2">
      <c r="A279" s="70"/>
      <c r="B279" s="70" t="s">
        <v>225</v>
      </c>
      <c r="C279" s="71" t="s">
        <v>484</v>
      </c>
      <c r="D279" s="95" t="s">
        <v>8</v>
      </c>
      <c r="E279" s="108" t="e">
        <f>'11 PINTURA'!#REF!</f>
        <v>#REF!</v>
      </c>
      <c r="F279" s="104"/>
      <c r="G279" s="105" t="e">
        <f t="shared" si="4"/>
        <v>#REF!</v>
      </c>
    </row>
    <row r="280" spans="1:7" x14ac:dyDescent="0.2">
      <c r="A280" s="70"/>
      <c r="B280" s="70" t="s">
        <v>226</v>
      </c>
      <c r="C280" s="71" t="s">
        <v>485</v>
      </c>
      <c r="D280" s="95" t="s">
        <v>8</v>
      </c>
      <c r="E280" s="108" t="e">
        <f>'11 PINTURA'!#REF!</f>
        <v>#REF!</v>
      </c>
      <c r="F280" s="104"/>
      <c r="G280" s="105" t="e">
        <f t="shared" si="4"/>
        <v>#REF!</v>
      </c>
    </row>
    <row r="281" spans="1:7" x14ac:dyDescent="0.2">
      <c r="A281" s="70"/>
      <c r="B281" s="70" t="s">
        <v>227</v>
      </c>
      <c r="C281" s="71" t="s">
        <v>486</v>
      </c>
      <c r="D281" s="95" t="s">
        <v>8</v>
      </c>
      <c r="E281" s="108" t="e">
        <f>'11 PINTURA'!#REF!</f>
        <v>#REF!</v>
      </c>
      <c r="F281" s="104"/>
      <c r="G281" s="105" t="e">
        <f t="shared" si="4"/>
        <v>#REF!</v>
      </c>
    </row>
    <row r="282" spans="1:7" x14ac:dyDescent="0.2">
      <c r="A282" s="70"/>
      <c r="B282" s="70" t="s">
        <v>228</v>
      </c>
      <c r="C282" s="71" t="s">
        <v>487</v>
      </c>
      <c r="D282" s="95" t="s">
        <v>8</v>
      </c>
      <c r="E282" s="108" t="e">
        <f>'11 PINTURA'!#REF!</f>
        <v>#REF!</v>
      </c>
      <c r="F282" s="104"/>
      <c r="G282" s="105" t="e">
        <f t="shared" si="4"/>
        <v>#REF!</v>
      </c>
    </row>
    <row r="283" spans="1:7" x14ac:dyDescent="0.2">
      <c r="A283" s="70"/>
      <c r="B283" s="70" t="s">
        <v>229</v>
      </c>
      <c r="C283" s="71" t="s">
        <v>491</v>
      </c>
      <c r="D283" s="95" t="s">
        <v>954</v>
      </c>
      <c r="E283" s="108" t="e">
        <f>'11 PINTURA'!#REF!</f>
        <v>#REF!</v>
      </c>
      <c r="F283" s="104"/>
      <c r="G283" s="105" t="e">
        <f t="shared" si="4"/>
        <v>#REF!</v>
      </c>
    </row>
    <row r="284" spans="1:7" x14ac:dyDescent="0.2">
      <c r="A284" s="70"/>
      <c r="B284" s="70" t="s">
        <v>176</v>
      </c>
      <c r="C284" s="71" t="s">
        <v>488</v>
      </c>
      <c r="D284" s="95" t="s">
        <v>8</v>
      </c>
      <c r="E284" s="108" t="e">
        <f>'11 PINTURA'!#REF!</f>
        <v>#REF!</v>
      </c>
      <c r="F284" s="104"/>
      <c r="G284" s="105" t="e">
        <f t="shared" si="4"/>
        <v>#REF!</v>
      </c>
    </row>
    <row r="285" spans="1:7" x14ac:dyDescent="0.2">
      <c r="A285" s="70"/>
      <c r="B285" s="70" t="s">
        <v>230</v>
      </c>
      <c r="C285" s="71" t="s">
        <v>489</v>
      </c>
      <c r="D285" s="95" t="s">
        <v>954</v>
      </c>
      <c r="E285" s="108" t="e">
        <f>'11 PINTURA'!#REF!</f>
        <v>#REF!</v>
      </c>
      <c r="F285" s="104"/>
      <c r="G285" s="105" t="e">
        <f t="shared" si="4"/>
        <v>#REF!</v>
      </c>
    </row>
    <row r="286" spans="1:7" x14ac:dyDescent="0.2">
      <c r="A286" s="70"/>
      <c r="B286" s="70" t="s">
        <v>231</v>
      </c>
      <c r="C286" s="71" t="s">
        <v>490</v>
      </c>
      <c r="D286" s="95" t="s">
        <v>954</v>
      </c>
      <c r="E286" s="108" t="e">
        <f>'11 PINTURA'!#REF!</f>
        <v>#REF!</v>
      </c>
      <c r="F286" s="104"/>
      <c r="G286" s="105" t="e">
        <f t="shared" si="4"/>
        <v>#REF!</v>
      </c>
    </row>
    <row r="287" spans="1:7" ht="25.5" x14ac:dyDescent="0.2">
      <c r="A287" s="70"/>
      <c r="B287" s="70" t="s">
        <v>579</v>
      </c>
      <c r="C287" s="75" t="s">
        <v>578</v>
      </c>
      <c r="D287" s="95" t="s">
        <v>8</v>
      </c>
      <c r="E287" s="110" t="e">
        <f>'11 PINTURA'!#REF!</f>
        <v>#REF!</v>
      </c>
      <c r="F287" s="104"/>
      <c r="G287" s="105" t="e">
        <f t="shared" si="4"/>
        <v>#REF!</v>
      </c>
    </row>
    <row r="288" spans="1:7" ht="25.5" x14ac:dyDescent="0.2">
      <c r="A288" s="70"/>
      <c r="B288" s="70" t="s">
        <v>176</v>
      </c>
      <c r="C288" s="75" t="s">
        <v>874</v>
      </c>
      <c r="D288" s="95" t="s">
        <v>8</v>
      </c>
      <c r="E288" s="110" t="e">
        <f>'11 PINTURA'!#REF!</f>
        <v>#REF!</v>
      </c>
      <c r="F288" s="104"/>
      <c r="G288" s="105" t="e">
        <f t="shared" si="4"/>
        <v>#REF!</v>
      </c>
    </row>
    <row r="289" spans="1:7" ht="25.5" x14ac:dyDescent="0.2">
      <c r="A289" s="70"/>
      <c r="B289" s="70" t="s">
        <v>176</v>
      </c>
      <c r="C289" s="75" t="s">
        <v>970</v>
      </c>
      <c r="D289" s="95" t="s">
        <v>8</v>
      </c>
      <c r="E289" s="110" t="e">
        <f>'11 PINTURA'!#REF!</f>
        <v>#REF!</v>
      </c>
      <c r="F289" s="104"/>
      <c r="G289" s="105" t="e">
        <f t="shared" si="4"/>
        <v>#REF!</v>
      </c>
    </row>
    <row r="290" spans="1:7" x14ac:dyDescent="0.2">
      <c r="A290" s="88"/>
      <c r="B290" s="88"/>
      <c r="C290" s="70"/>
      <c r="D290" s="95"/>
      <c r="E290" s="108"/>
      <c r="F290" s="104"/>
      <c r="G290" s="105"/>
    </row>
    <row r="291" spans="1:7" s="5" customFormat="1" x14ac:dyDescent="0.2">
      <c r="A291" s="88"/>
      <c r="B291" s="88">
        <v>20</v>
      </c>
      <c r="C291" s="38" t="s">
        <v>493</v>
      </c>
      <c r="D291" s="106"/>
      <c r="E291" s="109"/>
      <c r="F291" s="104"/>
      <c r="G291" s="105"/>
    </row>
    <row r="292" spans="1:7" x14ac:dyDescent="0.2">
      <c r="A292" s="70"/>
      <c r="B292" s="70" t="s">
        <v>232</v>
      </c>
      <c r="C292" s="70" t="s">
        <v>494</v>
      </c>
      <c r="D292" s="95" t="s">
        <v>954</v>
      </c>
      <c r="E292" s="108" t="e">
        <f>'11 PINTURA'!#REF!</f>
        <v>#REF!</v>
      </c>
      <c r="F292" s="104"/>
      <c r="G292" s="105" t="e">
        <f t="shared" si="4"/>
        <v>#REF!</v>
      </c>
    </row>
    <row r="293" spans="1:7" x14ac:dyDescent="0.2">
      <c r="A293" s="70"/>
      <c r="B293" s="70" t="s">
        <v>232</v>
      </c>
      <c r="C293" s="70" t="s">
        <v>495</v>
      </c>
      <c r="D293" s="95" t="s">
        <v>954</v>
      </c>
      <c r="E293" s="108" t="e">
        <f>'11 PINTURA'!#REF!</f>
        <v>#REF!</v>
      </c>
      <c r="F293" s="104"/>
      <c r="G293" s="105" t="e">
        <f t="shared" si="4"/>
        <v>#REF!</v>
      </c>
    </row>
    <row r="294" spans="1:7" x14ac:dyDescent="0.2">
      <c r="A294" s="70"/>
      <c r="B294" s="70" t="s">
        <v>232</v>
      </c>
      <c r="C294" s="70" t="s">
        <v>496</v>
      </c>
      <c r="D294" s="95" t="s">
        <v>954</v>
      </c>
      <c r="E294" s="108" t="e">
        <f>'11 PINTURA'!#REF!</f>
        <v>#REF!</v>
      </c>
      <c r="F294" s="104"/>
      <c r="G294" s="105" t="e">
        <f t="shared" si="4"/>
        <v>#REF!</v>
      </c>
    </row>
    <row r="295" spans="1:7" x14ac:dyDescent="0.2">
      <c r="A295" s="88"/>
      <c r="B295" s="88"/>
      <c r="C295" s="70"/>
      <c r="D295" s="95"/>
      <c r="E295" s="108"/>
      <c r="F295" s="104"/>
      <c r="G295" s="105"/>
    </row>
    <row r="296" spans="1:7" s="5" customFormat="1" x14ac:dyDescent="0.2">
      <c r="A296" s="88"/>
      <c r="B296" s="88">
        <v>21</v>
      </c>
      <c r="C296" s="38" t="s">
        <v>497</v>
      </c>
      <c r="D296" s="106"/>
      <c r="E296" s="109"/>
      <c r="F296" s="104"/>
      <c r="G296" s="105"/>
    </row>
    <row r="297" spans="1:7" x14ac:dyDescent="0.2">
      <c r="A297" s="70"/>
      <c r="B297" s="70" t="s">
        <v>203</v>
      </c>
      <c r="C297" s="70" t="s">
        <v>500</v>
      </c>
      <c r="D297" s="95" t="s">
        <v>954</v>
      </c>
      <c r="E297" s="108" t="e">
        <f>'11 PINTURA'!#REF!</f>
        <v>#REF!</v>
      </c>
      <c r="F297" s="104"/>
      <c r="G297" s="105" t="e">
        <f t="shared" si="4"/>
        <v>#REF!</v>
      </c>
    </row>
    <row r="298" spans="1:7" x14ac:dyDescent="0.2">
      <c r="A298" s="70"/>
      <c r="B298" s="70" t="s">
        <v>203</v>
      </c>
      <c r="C298" s="70" t="s">
        <v>703</v>
      </c>
      <c r="D298" s="95" t="s">
        <v>954</v>
      </c>
      <c r="E298" s="108" t="e">
        <f>'11 PINTURA'!#REF!</f>
        <v>#REF!</v>
      </c>
      <c r="F298" s="104"/>
      <c r="G298" s="105" t="e">
        <f t="shared" si="4"/>
        <v>#REF!</v>
      </c>
    </row>
    <row r="299" spans="1:7" x14ac:dyDescent="0.2">
      <c r="A299" s="70"/>
      <c r="B299" s="70" t="s">
        <v>203</v>
      </c>
      <c r="C299" s="70" t="s">
        <v>501</v>
      </c>
      <c r="D299" s="95" t="s">
        <v>954</v>
      </c>
      <c r="E299" s="108" t="e">
        <f>'11 PINTURA'!#REF!</f>
        <v>#REF!</v>
      </c>
      <c r="F299" s="104"/>
      <c r="G299" s="105" t="e">
        <f t="shared" si="4"/>
        <v>#REF!</v>
      </c>
    </row>
    <row r="300" spans="1:7" x14ac:dyDescent="0.2">
      <c r="A300" s="70"/>
      <c r="B300" s="70" t="s">
        <v>203</v>
      </c>
      <c r="C300" s="70" t="s">
        <v>502</v>
      </c>
      <c r="D300" s="95" t="s">
        <v>954</v>
      </c>
      <c r="E300" s="108" t="e">
        <f>'11 PINTURA'!#REF!</f>
        <v>#REF!</v>
      </c>
      <c r="F300" s="104"/>
      <c r="G300" s="105" t="e">
        <f t="shared" si="4"/>
        <v>#REF!</v>
      </c>
    </row>
    <row r="301" spans="1:7" x14ac:dyDescent="0.2">
      <c r="A301" s="70"/>
      <c r="B301" s="70" t="s">
        <v>203</v>
      </c>
      <c r="C301" s="70" t="s">
        <v>565</v>
      </c>
      <c r="D301" s="95" t="s">
        <v>954</v>
      </c>
      <c r="E301" s="108">
        <f>'11 PINTURA'!F40</f>
        <v>18156</v>
      </c>
      <c r="F301" s="104"/>
      <c r="G301" s="105">
        <f t="shared" si="4"/>
        <v>0</v>
      </c>
    </row>
    <row r="302" spans="1:7" x14ac:dyDescent="0.2">
      <c r="A302" s="70"/>
      <c r="B302" s="70" t="s">
        <v>203</v>
      </c>
      <c r="C302" s="70" t="s">
        <v>503</v>
      </c>
      <c r="D302" s="95" t="s">
        <v>956</v>
      </c>
      <c r="E302" s="108" t="e">
        <f>'11 PINTURA'!#REF!</f>
        <v>#REF!</v>
      </c>
      <c r="F302" s="104"/>
      <c r="G302" s="105" t="e">
        <f t="shared" si="4"/>
        <v>#REF!</v>
      </c>
    </row>
    <row r="303" spans="1:7" x14ac:dyDescent="0.2">
      <c r="A303" s="70"/>
      <c r="B303" s="70" t="s">
        <v>203</v>
      </c>
      <c r="C303" s="70" t="s">
        <v>504</v>
      </c>
      <c r="D303" s="95" t="s">
        <v>954</v>
      </c>
      <c r="E303" s="108" t="e">
        <f>'11 PINTURA'!#REF!</f>
        <v>#REF!</v>
      </c>
      <c r="F303" s="104"/>
      <c r="G303" s="105" t="e">
        <f t="shared" si="4"/>
        <v>#REF!</v>
      </c>
    </row>
    <row r="304" spans="1:7" x14ac:dyDescent="0.2">
      <c r="A304" s="70"/>
      <c r="B304" s="70" t="s">
        <v>203</v>
      </c>
      <c r="C304" s="70" t="s">
        <v>505</v>
      </c>
      <c r="D304" s="95" t="s">
        <v>954</v>
      </c>
      <c r="E304" s="108" t="e">
        <f>'11 PINTURA'!#REF!</f>
        <v>#REF!</v>
      </c>
      <c r="F304" s="104"/>
      <c r="G304" s="105" t="e">
        <f t="shared" si="4"/>
        <v>#REF!</v>
      </c>
    </row>
    <row r="305" spans="1:7" x14ac:dyDescent="0.2">
      <c r="A305" s="70"/>
      <c r="B305" s="70" t="s">
        <v>203</v>
      </c>
      <c r="C305" s="76" t="s">
        <v>704</v>
      </c>
      <c r="D305" s="95" t="s">
        <v>498</v>
      </c>
      <c r="E305" s="108" t="e">
        <f>'11 PINTURA'!#REF!</f>
        <v>#REF!</v>
      </c>
      <c r="F305" s="104"/>
      <c r="G305" s="105" t="e">
        <f t="shared" si="4"/>
        <v>#REF!</v>
      </c>
    </row>
    <row r="306" spans="1:7" x14ac:dyDescent="0.2">
      <c r="A306" s="70"/>
      <c r="B306" s="70" t="s">
        <v>203</v>
      </c>
      <c r="C306" s="70" t="s">
        <v>499</v>
      </c>
      <c r="D306" s="95" t="s">
        <v>954</v>
      </c>
      <c r="E306" s="108" t="e">
        <f>'11 PINTURA'!#REF!</f>
        <v>#REF!</v>
      </c>
      <c r="F306" s="104"/>
      <c r="G306" s="105" t="e">
        <f t="shared" si="4"/>
        <v>#REF!</v>
      </c>
    </row>
    <row r="307" spans="1:7" x14ac:dyDescent="0.2">
      <c r="A307" s="70"/>
      <c r="B307" s="70" t="s">
        <v>233</v>
      </c>
      <c r="C307" s="70" t="s">
        <v>506</v>
      </c>
      <c r="D307" s="95" t="s">
        <v>954</v>
      </c>
      <c r="E307" s="108" t="e">
        <f>'11 PINTURA'!#REF!</f>
        <v>#REF!</v>
      </c>
      <c r="F307" s="104"/>
      <c r="G307" s="105" t="e">
        <f t="shared" si="4"/>
        <v>#REF!</v>
      </c>
    </row>
    <row r="308" spans="1:7" x14ac:dyDescent="0.2">
      <c r="A308" s="70"/>
      <c r="B308" s="70" t="s">
        <v>203</v>
      </c>
      <c r="C308" s="70" t="s">
        <v>507</v>
      </c>
      <c r="D308" s="95" t="s">
        <v>954</v>
      </c>
      <c r="E308" s="108" t="e">
        <f>'11 PINTURA'!#REF!</f>
        <v>#REF!</v>
      </c>
      <c r="F308" s="104"/>
      <c r="G308" s="105" t="e">
        <f t="shared" si="4"/>
        <v>#REF!</v>
      </c>
    </row>
    <row r="309" spans="1:7" ht="25.5" x14ac:dyDescent="0.2">
      <c r="A309" s="70"/>
      <c r="B309" s="70" t="s">
        <v>203</v>
      </c>
      <c r="C309" s="71" t="s">
        <v>566</v>
      </c>
      <c r="D309" s="95" t="s">
        <v>954</v>
      </c>
      <c r="E309" s="108">
        <f>'11 PINTURA'!F23</f>
        <v>18625</v>
      </c>
      <c r="F309" s="104"/>
      <c r="G309" s="105">
        <f t="shared" si="4"/>
        <v>0</v>
      </c>
    </row>
    <row r="310" spans="1:7" x14ac:dyDescent="0.2">
      <c r="A310" s="70"/>
      <c r="B310" s="70" t="s">
        <v>233</v>
      </c>
      <c r="C310" s="70" t="s">
        <v>508</v>
      </c>
      <c r="D310" s="95" t="s">
        <v>954</v>
      </c>
      <c r="E310" s="108" t="e">
        <f>'11 PINTURA'!#REF!</f>
        <v>#REF!</v>
      </c>
      <c r="F310" s="104"/>
      <c r="G310" s="105" t="e">
        <f t="shared" si="4"/>
        <v>#REF!</v>
      </c>
    </row>
    <row r="311" spans="1:7" x14ac:dyDescent="0.2">
      <c r="A311" s="70"/>
      <c r="B311" s="70" t="s">
        <v>203</v>
      </c>
      <c r="C311" s="70" t="s">
        <v>509</v>
      </c>
      <c r="D311" s="95" t="s">
        <v>954</v>
      </c>
      <c r="E311" s="108" t="e">
        <f>'11 PINTURA'!#REF!</f>
        <v>#REF!</v>
      </c>
      <c r="F311" s="104"/>
      <c r="G311" s="105" t="e">
        <f t="shared" si="4"/>
        <v>#REF!</v>
      </c>
    </row>
    <row r="312" spans="1:7" x14ac:dyDescent="0.2">
      <c r="A312" s="70"/>
      <c r="B312" s="70" t="s">
        <v>203</v>
      </c>
      <c r="C312" s="70" t="s">
        <v>510</v>
      </c>
      <c r="D312" s="95" t="s">
        <v>955</v>
      </c>
      <c r="E312" s="108" t="e">
        <f>'11 PINTURA'!#REF!</f>
        <v>#REF!</v>
      </c>
      <c r="F312" s="104"/>
      <c r="G312" s="105" t="e">
        <f t="shared" si="4"/>
        <v>#REF!</v>
      </c>
    </row>
    <row r="313" spans="1:7" x14ac:dyDescent="0.2">
      <c r="A313" s="70"/>
      <c r="B313" s="70" t="s">
        <v>203</v>
      </c>
      <c r="C313" s="75" t="s">
        <v>17</v>
      </c>
      <c r="D313" s="95" t="s">
        <v>955</v>
      </c>
      <c r="E313" s="108" t="e">
        <f>'11 PINTURA'!#REF!</f>
        <v>#REF!</v>
      </c>
      <c r="F313" s="104"/>
      <c r="G313" s="105" t="e">
        <f t="shared" si="4"/>
        <v>#REF!</v>
      </c>
    </row>
    <row r="314" spans="1:7" x14ac:dyDescent="0.2">
      <c r="A314" s="70"/>
      <c r="B314" s="70" t="s">
        <v>203</v>
      </c>
      <c r="C314" s="70" t="s">
        <v>511</v>
      </c>
      <c r="D314" s="95" t="s">
        <v>955</v>
      </c>
      <c r="E314" s="108" t="e">
        <f>'11 PINTURA'!#REF!</f>
        <v>#REF!</v>
      </c>
      <c r="F314" s="104"/>
      <c r="G314" s="105" t="e">
        <f t="shared" si="4"/>
        <v>#REF!</v>
      </c>
    </row>
    <row r="315" spans="1:7" x14ac:dyDescent="0.2">
      <c r="A315" s="88"/>
      <c r="B315" s="88"/>
      <c r="C315" s="70"/>
      <c r="D315" s="95"/>
      <c r="E315" s="108"/>
      <c r="F315" s="104"/>
      <c r="G315" s="105"/>
    </row>
    <row r="316" spans="1:7" s="5" customFormat="1" x14ac:dyDescent="0.2">
      <c r="A316" s="88"/>
      <c r="B316" s="88">
        <v>22</v>
      </c>
      <c r="C316" s="38" t="s">
        <v>512</v>
      </c>
      <c r="D316" s="106"/>
      <c r="E316" s="109"/>
      <c r="F316" s="104"/>
      <c r="G316" s="105"/>
    </row>
    <row r="317" spans="1:7" x14ac:dyDescent="0.2">
      <c r="A317" s="70"/>
      <c r="B317" s="70" t="s">
        <v>232</v>
      </c>
      <c r="C317" s="75" t="s">
        <v>2</v>
      </c>
      <c r="D317" s="95" t="s">
        <v>958</v>
      </c>
      <c r="E317" s="108" t="e">
        <f>'12 LIMPIEZA'!#REF!</f>
        <v>#REF!</v>
      </c>
      <c r="F317" s="104"/>
      <c r="G317" s="105" t="e">
        <f t="shared" si="4"/>
        <v>#REF!</v>
      </c>
    </row>
    <row r="318" spans="1:7" x14ac:dyDescent="0.2">
      <c r="A318" s="70"/>
      <c r="B318" s="70" t="s">
        <v>232</v>
      </c>
      <c r="C318" s="75" t="s">
        <v>1</v>
      </c>
      <c r="D318" s="95" t="s">
        <v>958</v>
      </c>
      <c r="E318" s="108" t="e">
        <f>'12 LIMPIEZA'!#REF!</f>
        <v>#REF!</v>
      </c>
      <c r="F318" s="104"/>
      <c r="G318" s="105" t="e">
        <f t="shared" si="4"/>
        <v>#REF!</v>
      </c>
    </row>
    <row r="319" spans="1:7" x14ac:dyDescent="0.2">
      <c r="A319" s="70"/>
      <c r="B319" s="70" t="s">
        <v>232</v>
      </c>
      <c r="C319" s="71" t="s">
        <v>513</v>
      </c>
      <c r="D319" s="95" t="s">
        <v>955</v>
      </c>
      <c r="E319" s="108" t="e">
        <f>'12 LIMPIEZA'!#REF!</f>
        <v>#REF!</v>
      </c>
      <c r="F319" s="104"/>
      <c r="G319" s="105" t="e">
        <f t="shared" si="4"/>
        <v>#REF!</v>
      </c>
    </row>
    <row r="320" spans="1:7" x14ac:dyDescent="0.2">
      <c r="A320" s="70"/>
      <c r="B320" s="70" t="s">
        <v>232</v>
      </c>
      <c r="C320" s="75" t="s">
        <v>3</v>
      </c>
      <c r="D320" s="95" t="s">
        <v>955</v>
      </c>
      <c r="E320" s="108" t="e">
        <f>'12 LIMPIEZA'!#REF!</f>
        <v>#REF!</v>
      </c>
      <c r="F320" s="104"/>
      <c r="G320" s="105" t="e">
        <f t="shared" si="4"/>
        <v>#REF!</v>
      </c>
    </row>
    <row r="321" spans="1:7" ht="25.5" x14ac:dyDescent="0.2">
      <c r="A321" s="70"/>
      <c r="B321" s="70" t="s">
        <v>232</v>
      </c>
      <c r="C321" s="75" t="s">
        <v>0</v>
      </c>
      <c r="D321" s="95" t="s">
        <v>955</v>
      </c>
      <c r="E321" s="108" t="e">
        <f>'12 LIMPIEZA'!#REF!</f>
        <v>#REF!</v>
      </c>
      <c r="F321" s="104"/>
      <c r="G321" s="105" t="e">
        <f t="shared" si="4"/>
        <v>#REF!</v>
      </c>
    </row>
    <row r="322" spans="1:7" ht="25.5" x14ac:dyDescent="0.2">
      <c r="A322" s="70"/>
      <c r="B322" s="70" t="s">
        <v>206</v>
      </c>
      <c r="C322" s="71" t="s">
        <v>349</v>
      </c>
      <c r="D322" s="95" t="s">
        <v>954</v>
      </c>
      <c r="E322" s="108" t="e">
        <f>'12 LIMPIEZA'!#REF!</f>
        <v>#REF!</v>
      </c>
      <c r="F322" s="104"/>
      <c r="G322" s="105" t="e">
        <f t="shared" si="4"/>
        <v>#REF!</v>
      </c>
    </row>
    <row r="323" spans="1:7" x14ac:dyDescent="0.2">
      <c r="A323" s="70"/>
      <c r="B323" s="70" t="s">
        <v>206</v>
      </c>
      <c r="C323" s="71" t="s">
        <v>514</v>
      </c>
      <c r="D323" s="95" t="s">
        <v>954</v>
      </c>
      <c r="E323" s="108" t="e">
        <f>'12 LIMPIEZA'!#REF!</f>
        <v>#REF!</v>
      </c>
      <c r="F323" s="104"/>
      <c r="G323" s="105" t="e">
        <f t="shared" si="4"/>
        <v>#REF!</v>
      </c>
    </row>
    <row r="324" spans="1:7" ht="25.5" x14ac:dyDescent="0.2">
      <c r="A324" s="70"/>
      <c r="B324" s="70" t="s">
        <v>206</v>
      </c>
      <c r="C324" s="71" t="s">
        <v>350</v>
      </c>
      <c r="D324" s="95" t="s">
        <v>954</v>
      </c>
      <c r="E324" s="108" t="e">
        <f>'12 LIMPIEZA'!#REF!</f>
        <v>#REF!</v>
      </c>
      <c r="F324" s="104"/>
      <c r="G324" s="105" t="e">
        <f t="shared" si="4"/>
        <v>#REF!</v>
      </c>
    </row>
    <row r="325" spans="1:7" ht="25.5" x14ac:dyDescent="0.2">
      <c r="A325" s="70"/>
      <c r="B325" s="70" t="s">
        <v>206</v>
      </c>
      <c r="C325" s="71" t="s">
        <v>693</v>
      </c>
      <c r="D325" s="95" t="s">
        <v>954</v>
      </c>
      <c r="E325" s="108" t="e">
        <f>'12 LIMPIEZA'!#REF!</f>
        <v>#REF!</v>
      </c>
      <c r="F325" s="104"/>
      <c r="G325" s="105" t="e">
        <f t="shared" si="4"/>
        <v>#REF!</v>
      </c>
    </row>
    <row r="326" spans="1:7" x14ac:dyDescent="0.2">
      <c r="A326" s="70"/>
      <c r="B326" s="70" t="s">
        <v>232</v>
      </c>
      <c r="C326" s="71" t="s">
        <v>515</v>
      </c>
      <c r="D326" s="95" t="s">
        <v>955</v>
      </c>
      <c r="E326" s="108" t="e">
        <f>'12 LIMPIEZA'!#REF!</f>
        <v>#REF!</v>
      </c>
      <c r="F326" s="104"/>
      <c r="G326" s="105" t="e">
        <f t="shared" si="4"/>
        <v>#REF!</v>
      </c>
    </row>
    <row r="327" spans="1:7" x14ac:dyDescent="0.2">
      <c r="A327" s="70"/>
      <c r="B327" s="70" t="s">
        <v>232</v>
      </c>
      <c r="C327" s="71" t="s">
        <v>516</v>
      </c>
      <c r="D327" s="95" t="s">
        <v>955</v>
      </c>
      <c r="E327" s="108" t="e">
        <f>'12 LIMPIEZA'!#REF!</f>
        <v>#REF!</v>
      </c>
      <c r="F327" s="104"/>
      <c r="G327" s="105" t="e">
        <f t="shared" si="4"/>
        <v>#REF!</v>
      </c>
    </row>
    <row r="328" spans="1:7" ht="25.5" x14ac:dyDescent="0.2">
      <c r="A328" s="70"/>
      <c r="B328" s="70" t="s">
        <v>232</v>
      </c>
      <c r="C328" s="71" t="s">
        <v>351</v>
      </c>
      <c r="D328" s="95" t="s">
        <v>955</v>
      </c>
      <c r="E328" s="108" t="e">
        <f>'12 LIMPIEZA'!#REF!</f>
        <v>#REF!</v>
      </c>
      <c r="F328" s="104"/>
      <c r="G328" s="105" t="e">
        <f t="shared" si="4"/>
        <v>#REF!</v>
      </c>
    </row>
    <row r="329" spans="1:7" x14ac:dyDescent="0.2">
      <c r="A329" s="70"/>
      <c r="B329" s="70" t="s">
        <v>234</v>
      </c>
      <c r="C329" s="71" t="s">
        <v>517</v>
      </c>
      <c r="D329" s="95" t="s">
        <v>954</v>
      </c>
      <c r="E329" s="108" t="e">
        <f>'12 LIMPIEZA'!#REF!</f>
        <v>#REF!</v>
      </c>
      <c r="F329" s="104"/>
      <c r="G329" s="105" t="e">
        <f t="shared" ref="G329:G337" si="5">E329*F329</f>
        <v>#REF!</v>
      </c>
    </row>
    <row r="330" spans="1:7" ht="25.5" x14ac:dyDescent="0.2">
      <c r="A330" s="70"/>
      <c r="B330" s="70" t="s">
        <v>235</v>
      </c>
      <c r="C330" s="71" t="s">
        <v>352</v>
      </c>
      <c r="D330" s="95" t="s">
        <v>954</v>
      </c>
      <c r="E330" s="108" t="e">
        <f>'12 LIMPIEZA'!#REF!</f>
        <v>#REF!</v>
      </c>
      <c r="F330" s="104"/>
      <c r="G330" s="105" t="e">
        <f t="shared" si="5"/>
        <v>#REF!</v>
      </c>
    </row>
    <row r="331" spans="1:7" x14ac:dyDescent="0.2">
      <c r="A331" s="70"/>
      <c r="B331" s="70" t="s">
        <v>232</v>
      </c>
      <c r="C331" s="71" t="s">
        <v>518</v>
      </c>
      <c r="D331" s="95" t="s">
        <v>955</v>
      </c>
      <c r="E331" s="108" t="e">
        <f>'12 LIMPIEZA'!#REF!</f>
        <v>#REF!</v>
      </c>
      <c r="F331" s="104"/>
      <c r="G331" s="105" t="e">
        <f t="shared" si="5"/>
        <v>#REF!</v>
      </c>
    </row>
    <row r="332" spans="1:7" ht="76.5" x14ac:dyDescent="0.2">
      <c r="A332" s="88"/>
      <c r="B332" s="88"/>
      <c r="C332" s="94" t="s">
        <v>722</v>
      </c>
      <c r="D332" s="95" t="s">
        <v>8</v>
      </c>
      <c r="E332" s="96">
        <v>1800000</v>
      </c>
      <c r="F332" s="104"/>
      <c r="G332" s="105">
        <f t="shared" si="5"/>
        <v>0</v>
      </c>
    </row>
    <row r="333" spans="1:7" x14ac:dyDescent="0.2">
      <c r="A333" s="88"/>
      <c r="B333" s="88"/>
      <c r="C333" s="71" t="s">
        <v>723</v>
      </c>
      <c r="D333" s="95" t="s">
        <v>955</v>
      </c>
      <c r="E333" s="96">
        <v>3100</v>
      </c>
      <c r="F333" s="104"/>
      <c r="G333" s="105">
        <f t="shared" si="5"/>
        <v>0</v>
      </c>
    </row>
    <row r="334" spans="1:7" x14ac:dyDescent="0.2">
      <c r="A334" s="88"/>
      <c r="B334" s="88"/>
      <c r="C334" s="70"/>
      <c r="D334" s="111"/>
      <c r="E334" s="108"/>
      <c r="F334" s="104"/>
      <c r="G334" s="105">
        <f t="shared" si="5"/>
        <v>0</v>
      </c>
    </row>
    <row r="335" spans="1:7" s="5" customFormat="1" x14ac:dyDescent="0.2">
      <c r="A335" s="88"/>
      <c r="B335" s="88">
        <v>23</v>
      </c>
      <c r="C335" s="38" t="s">
        <v>519</v>
      </c>
      <c r="D335" s="100"/>
      <c r="E335" s="109"/>
      <c r="F335" s="104"/>
      <c r="G335" s="105">
        <f t="shared" si="5"/>
        <v>0</v>
      </c>
    </row>
    <row r="336" spans="1:7" x14ac:dyDescent="0.2">
      <c r="A336" s="70"/>
      <c r="B336" s="70" t="s">
        <v>236</v>
      </c>
      <c r="C336" s="70" t="s">
        <v>520</v>
      </c>
      <c r="D336" s="95" t="s">
        <v>957</v>
      </c>
      <c r="E336" s="108" t="e">
        <f>'12 LIMPIEZA'!#REF!</f>
        <v>#REF!</v>
      </c>
      <c r="F336" s="104"/>
      <c r="G336" s="105" t="e">
        <f t="shared" si="5"/>
        <v>#REF!</v>
      </c>
    </row>
    <row r="337" spans="1:7" x14ac:dyDescent="0.2">
      <c r="A337" s="70"/>
      <c r="B337" s="70" t="s">
        <v>237</v>
      </c>
      <c r="C337" s="70" t="s">
        <v>521</v>
      </c>
      <c r="D337" s="95" t="s">
        <v>954</v>
      </c>
      <c r="E337" s="108">
        <f>'12 LIMPIEZA'!F19</f>
        <v>2707</v>
      </c>
      <c r="F337" s="104"/>
      <c r="G337" s="105">
        <f t="shared" si="5"/>
        <v>0</v>
      </c>
    </row>
    <row r="338" spans="1:7" s="5" customFormat="1" x14ac:dyDescent="0.2">
      <c r="A338" s="86"/>
      <c r="B338" s="86"/>
      <c r="C338" s="39"/>
      <c r="D338" s="503" t="s">
        <v>587</v>
      </c>
      <c r="E338" s="503"/>
      <c r="F338" s="503"/>
      <c r="G338" s="112" t="e">
        <f>SUM(G6:G337)</f>
        <v>#REF!</v>
      </c>
    </row>
    <row r="339" spans="1:7" x14ac:dyDescent="0.2">
      <c r="D339" s="506" t="s">
        <v>591</v>
      </c>
      <c r="E339" s="503"/>
      <c r="F339" s="113">
        <v>0.1</v>
      </c>
      <c r="G339" s="114" t="e">
        <f>G338*F339</f>
        <v>#REF!</v>
      </c>
    </row>
    <row r="340" spans="1:7" x14ac:dyDescent="0.2">
      <c r="D340" s="503" t="s">
        <v>588</v>
      </c>
      <c r="E340" s="503"/>
      <c r="F340" s="113">
        <v>0.1</v>
      </c>
      <c r="G340" s="114" t="e">
        <f>G338*F340</f>
        <v>#REF!</v>
      </c>
    </row>
    <row r="341" spans="1:7" x14ac:dyDescent="0.2">
      <c r="D341" s="503" t="s">
        <v>589</v>
      </c>
      <c r="E341" s="503"/>
      <c r="F341" s="113">
        <v>0.05</v>
      </c>
      <c r="G341" s="114" t="e">
        <f>G338*F341</f>
        <v>#REF!</v>
      </c>
    </row>
    <row r="342" spans="1:7" x14ac:dyDescent="0.2">
      <c r="D342" s="503" t="s">
        <v>590</v>
      </c>
      <c r="E342" s="503"/>
      <c r="F342" s="503"/>
      <c r="G342" s="112" t="e">
        <f>SUM(G338:G341)</f>
        <v>#REF!</v>
      </c>
    </row>
    <row r="344" spans="1:7" x14ac:dyDescent="0.2">
      <c r="B344" s="501" t="s">
        <v>823</v>
      </c>
      <c r="C344" s="501"/>
    </row>
    <row r="345" spans="1:7" x14ac:dyDescent="0.2">
      <c r="A345" s="87"/>
      <c r="B345" s="502" t="s">
        <v>971</v>
      </c>
      <c r="C345" s="502"/>
    </row>
  </sheetData>
  <mergeCells count="10">
    <mergeCell ref="B344:C344"/>
    <mergeCell ref="B345:C345"/>
    <mergeCell ref="D342:F342"/>
    <mergeCell ref="A1:G1"/>
    <mergeCell ref="A2:G2"/>
    <mergeCell ref="A3:G3"/>
    <mergeCell ref="D338:F338"/>
    <mergeCell ref="D339:E339"/>
    <mergeCell ref="D340:E340"/>
    <mergeCell ref="D341:E341"/>
  </mergeCells>
  <phoneticPr fontId="0" type="noConversion"/>
  <printOptions horizontalCentered="1"/>
  <pageMargins left="0.78740157480314965" right="0.78740157480314965" top="0.5" bottom="0.69" header="0" footer="0.39370078740157483"/>
  <pageSetup scale="74" orientation="portrait" r:id="rId1"/>
  <headerFooter alignWithMargins="0">
    <oddFooter>&amp;C&amp;"Verdana,Normal"&amp;12&amp;P</oddFooter>
  </headerFooter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B67697-B237-4258-AF44-DEE296AE9B64}">
  <dimension ref="A1:L29"/>
  <sheetViews>
    <sheetView tabSelected="1" workbookViewId="0">
      <selection activeCell="H23" sqref="H23"/>
    </sheetView>
  </sheetViews>
  <sheetFormatPr baseColWidth="10" defaultRowHeight="14.25" x14ac:dyDescent="0.2"/>
  <cols>
    <col min="1" max="1" width="37.28515625" style="628" customWidth="1"/>
    <col min="2" max="2" width="14.140625" style="629" bestFit="1" customWidth="1"/>
    <col min="3" max="3" width="12" style="629" customWidth="1"/>
    <col min="4" max="4" width="11.7109375" style="629" customWidth="1"/>
    <col min="5" max="5" width="12.7109375" style="629" bestFit="1" customWidth="1"/>
    <col min="6" max="6" width="14" style="629" bestFit="1" customWidth="1"/>
    <col min="7" max="9" width="7.140625" style="599" bestFit="1" customWidth="1"/>
    <col min="10" max="10" width="8.5703125" style="599" bestFit="1" customWidth="1"/>
    <col min="11" max="11" width="13.85546875" style="599" bestFit="1" customWidth="1"/>
  </cols>
  <sheetData>
    <row r="1" spans="1:12" ht="14.25" customHeight="1" x14ac:dyDescent="0.2">
      <c r="A1" s="633" t="s">
        <v>2017</v>
      </c>
      <c r="B1" s="634" t="s">
        <v>2018</v>
      </c>
      <c r="C1" s="635" t="s">
        <v>2019</v>
      </c>
      <c r="D1" s="635"/>
      <c r="E1" s="637" t="s">
        <v>2020</v>
      </c>
      <c r="F1" s="637"/>
      <c r="G1" s="636" t="s">
        <v>2021</v>
      </c>
      <c r="H1" s="636"/>
      <c r="I1" s="636"/>
      <c r="J1" s="636"/>
    </row>
    <row r="2" spans="1:12" ht="15" x14ac:dyDescent="0.2">
      <c r="A2" s="633"/>
      <c r="B2" s="634"/>
      <c r="C2" s="606" t="s">
        <v>2022</v>
      </c>
      <c r="D2" s="606" t="s">
        <v>2023</v>
      </c>
      <c r="E2" s="606" t="s">
        <v>2024</v>
      </c>
      <c r="F2" s="606" t="s">
        <v>2025</v>
      </c>
      <c r="G2" s="606" t="s">
        <v>2026</v>
      </c>
      <c r="H2" s="606" t="s">
        <v>2027</v>
      </c>
      <c r="I2" s="606" t="s">
        <v>2028</v>
      </c>
      <c r="J2" s="606" t="s">
        <v>2029</v>
      </c>
      <c r="K2" s="600"/>
    </row>
    <row r="3" spans="1:12" ht="15.75" x14ac:dyDescent="0.2">
      <c r="A3" s="601" t="str">
        <f>C1</f>
        <v>ETAPA PRECONTRACTUAL</v>
      </c>
      <c r="B3" s="602"/>
      <c r="C3" s="603"/>
      <c r="D3" s="603"/>
      <c r="E3" s="603"/>
      <c r="F3" s="603"/>
      <c r="G3" s="603"/>
      <c r="H3" s="603"/>
      <c r="I3" s="603"/>
      <c r="J3" s="603"/>
      <c r="K3" s="600"/>
    </row>
    <row r="4" spans="1:12" ht="15.75" x14ac:dyDescent="0.2">
      <c r="A4" s="604" t="s">
        <v>2020</v>
      </c>
      <c r="B4" s="605"/>
      <c r="C4" s="606"/>
      <c r="D4" s="606"/>
      <c r="E4" s="606"/>
      <c r="F4" s="606"/>
      <c r="G4" s="603"/>
      <c r="H4" s="603"/>
      <c r="I4" s="603"/>
      <c r="J4" s="603"/>
      <c r="K4" s="600"/>
    </row>
    <row r="5" spans="1:12" ht="15.75" x14ac:dyDescent="0.2">
      <c r="A5" s="638" t="s">
        <v>1990</v>
      </c>
      <c r="B5" s="607">
        <v>1409954</v>
      </c>
      <c r="C5" s="608"/>
      <c r="D5" s="608"/>
      <c r="E5" s="607">
        <v>1409954</v>
      </c>
      <c r="F5" s="608"/>
      <c r="G5" s="610"/>
      <c r="H5" s="610"/>
      <c r="I5" s="610"/>
      <c r="J5" s="610"/>
      <c r="K5" s="629">
        <f>SUM(E5:J5)</f>
        <v>1409954</v>
      </c>
      <c r="L5" s="631">
        <f>K5-B5</f>
        <v>0</v>
      </c>
    </row>
    <row r="6" spans="1:12" ht="28.5" x14ac:dyDescent="0.2">
      <c r="A6" s="638" t="s">
        <v>1991</v>
      </c>
      <c r="B6" s="607">
        <v>328301</v>
      </c>
      <c r="C6" s="608"/>
      <c r="D6" s="608"/>
      <c r="E6" s="607">
        <v>328301</v>
      </c>
      <c r="F6" s="608"/>
      <c r="G6" s="610"/>
      <c r="H6" s="610"/>
      <c r="I6" s="610"/>
      <c r="J6" s="610"/>
      <c r="K6" s="629">
        <f t="shared" ref="K6:K18" si="0">SUM(E6:J6)</f>
        <v>328301</v>
      </c>
      <c r="L6" s="631">
        <f t="shared" ref="L6:L18" si="1">K6-B6</f>
        <v>0</v>
      </c>
    </row>
    <row r="7" spans="1:12" ht="15.75" x14ac:dyDescent="0.2">
      <c r="A7" s="638" t="s">
        <v>1992</v>
      </c>
      <c r="B7" s="607">
        <v>13820063</v>
      </c>
      <c r="C7" s="608"/>
      <c r="D7" s="608"/>
      <c r="E7" s="607">
        <v>6910031</v>
      </c>
      <c r="F7" s="607">
        <v>6910032</v>
      </c>
      <c r="G7" s="610"/>
      <c r="H7" s="610"/>
      <c r="I7" s="610"/>
      <c r="J7" s="610"/>
      <c r="K7" s="629">
        <f t="shared" si="0"/>
        <v>13820063</v>
      </c>
      <c r="L7" s="631">
        <f t="shared" si="1"/>
        <v>0</v>
      </c>
    </row>
    <row r="8" spans="1:12" ht="15.75" x14ac:dyDescent="0.2">
      <c r="A8" s="638" t="s">
        <v>1993</v>
      </c>
      <c r="B8" s="607">
        <v>2847516</v>
      </c>
      <c r="C8" s="608"/>
      <c r="D8" s="608"/>
      <c r="E8" s="607">
        <v>949173</v>
      </c>
      <c r="F8" s="607">
        <v>1898343</v>
      </c>
      <c r="G8" s="610"/>
      <c r="H8" s="610"/>
      <c r="I8" s="610"/>
      <c r="J8" s="610"/>
      <c r="K8" s="629">
        <f t="shared" si="0"/>
        <v>2847516</v>
      </c>
      <c r="L8" s="631">
        <f t="shared" si="1"/>
        <v>0</v>
      </c>
    </row>
    <row r="9" spans="1:12" s="630" customFormat="1" ht="15.75" x14ac:dyDescent="0.2">
      <c r="A9" s="638" t="s">
        <v>1994</v>
      </c>
      <c r="B9" s="607">
        <v>16505066</v>
      </c>
      <c r="C9" s="608"/>
      <c r="D9" s="608"/>
      <c r="E9" s="607"/>
      <c r="F9" s="607">
        <v>16505066</v>
      </c>
      <c r="G9" s="610"/>
      <c r="H9" s="610"/>
      <c r="I9" s="610"/>
      <c r="J9" s="610"/>
      <c r="K9" s="629">
        <f t="shared" si="0"/>
        <v>16505066</v>
      </c>
      <c r="L9" s="631">
        <f t="shared" si="1"/>
        <v>0</v>
      </c>
    </row>
    <row r="10" spans="1:12" ht="16.5" customHeight="1" x14ac:dyDescent="0.2">
      <c r="A10" s="638" t="s">
        <v>1995</v>
      </c>
      <c r="B10" s="607">
        <v>13186268</v>
      </c>
      <c r="C10" s="608"/>
      <c r="D10" s="608"/>
      <c r="E10" s="608"/>
      <c r="F10" s="607">
        <v>13186268</v>
      </c>
      <c r="G10" s="610"/>
      <c r="H10" s="610"/>
      <c r="I10" s="610"/>
      <c r="J10" s="610"/>
      <c r="K10" s="629">
        <f t="shared" si="0"/>
        <v>13186268</v>
      </c>
      <c r="L10" s="631">
        <f t="shared" si="1"/>
        <v>0</v>
      </c>
    </row>
    <row r="11" spans="1:12" ht="15.75" x14ac:dyDescent="0.2">
      <c r="A11" s="638" t="s">
        <v>1996</v>
      </c>
      <c r="B11" s="607">
        <v>8274924</v>
      </c>
      <c r="C11" s="608"/>
      <c r="D11" s="608"/>
      <c r="E11" s="608"/>
      <c r="F11" s="607">
        <v>8274924</v>
      </c>
      <c r="G11" s="610"/>
      <c r="H11" s="610"/>
      <c r="I11" s="610"/>
      <c r="J11" s="610"/>
      <c r="K11" s="629">
        <f t="shared" si="0"/>
        <v>8274924</v>
      </c>
      <c r="L11" s="631">
        <f t="shared" si="1"/>
        <v>0</v>
      </c>
    </row>
    <row r="12" spans="1:12" ht="15.75" x14ac:dyDescent="0.2">
      <c r="A12" s="638" t="s">
        <v>1997</v>
      </c>
      <c r="B12" s="607">
        <v>10294674</v>
      </c>
      <c r="C12" s="608"/>
      <c r="D12" s="608"/>
      <c r="E12" s="608"/>
      <c r="F12" s="607">
        <v>10294674</v>
      </c>
      <c r="G12" s="610"/>
      <c r="H12" s="610"/>
      <c r="I12" s="610"/>
      <c r="J12" s="610"/>
      <c r="K12" s="629">
        <f t="shared" si="0"/>
        <v>10294674</v>
      </c>
      <c r="L12" s="631">
        <f t="shared" si="1"/>
        <v>0</v>
      </c>
    </row>
    <row r="13" spans="1:12" ht="15.75" x14ac:dyDescent="0.2">
      <c r="A13" s="638" t="s">
        <v>1998</v>
      </c>
      <c r="B13" s="607">
        <v>28431077</v>
      </c>
      <c r="C13" s="608"/>
      <c r="D13" s="608"/>
      <c r="E13" s="608"/>
      <c r="F13" s="607">
        <v>28431077</v>
      </c>
      <c r="G13" s="610"/>
      <c r="H13" s="610"/>
      <c r="I13" s="610"/>
      <c r="J13" s="610"/>
      <c r="K13" s="629">
        <f t="shared" si="0"/>
        <v>28431077</v>
      </c>
      <c r="L13" s="631">
        <f t="shared" si="1"/>
        <v>0</v>
      </c>
    </row>
    <row r="14" spans="1:12" ht="15.75" x14ac:dyDescent="0.2">
      <c r="A14" s="639" t="s">
        <v>1999</v>
      </c>
      <c r="B14" s="607">
        <v>7761639</v>
      </c>
      <c r="C14" s="608"/>
      <c r="D14" s="608"/>
      <c r="E14" s="608"/>
      <c r="F14" s="607">
        <v>7761639</v>
      </c>
      <c r="G14" s="610"/>
      <c r="H14" s="610"/>
      <c r="I14" s="610"/>
      <c r="J14" s="610"/>
      <c r="K14" s="629">
        <f t="shared" si="0"/>
        <v>7761639</v>
      </c>
      <c r="L14" s="631">
        <f t="shared" si="1"/>
        <v>0</v>
      </c>
    </row>
    <row r="15" spans="1:12" ht="15.75" x14ac:dyDescent="0.2">
      <c r="A15" s="639" t="s">
        <v>2000</v>
      </c>
      <c r="B15" s="607">
        <v>6627286</v>
      </c>
      <c r="C15" s="608"/>
      <c r="D15" s="608"/>
      <c r="E15" s="608"/>
      <c r="F15" s="607">
        <v>6627286</v>
      </c>
      <c r="G15" s="610"/>
      <c r="H15" s="610"/>
      <c r="I15" s="610"/>
      <c r="J15" s="610"/>
      <c r="K15" s="629">
        <f t="shared" si="0"/>
        <v>6627286</v>
      </c>
      <c r="L15" s="631">
        <f t="shared" si="1"/>
        <v>0</v>
      </c>
    </row>
    <row r="16" spans="1:12" x14ac:dyDescent="0.2">
      <c r="A16" s="639" t="s">
        <v>2001</v>
      </c>
      <c r="B16" s="607">
        <v>431899</v>
      </c>
      <c r="C16" s="608"/>
      <c r="D16" s="608"/>
      <c r="E16" s="608"/>
      <c r="F16" s="607">
        <v>431899</v>
      </c>
      <c r="G16" s="612"/>
      <c r="H16" s="612"/>
      <c r="I16" s="612"/>
      <c r="J16" s="612"/>
      <c r="K16" s="629">
        <f t="shared" si="0"/>
        <v>431899</v>
      </c>
      <c r="L16" s="631">
        <f t="shared" si="1"/>
        <v>0</v>
      </c>
    </row>
    <row r="17" spans="1:12" x14ac:dyDescent="0.2">
      <c r="A17" s="639" t="s">
        <v>2015</v>
      </c>
      <c r="B17" s="613">
        <v>2500000</v>
      </c>
      <c r="C17" s="611"/>
      <c r="D17" s="611"/>
      <c r="E17" s="609">
        <v>1250000</v>
      </c>
      <c r="F17" s="609">
        <v>1250000</v>
      </c>
      <c r="G17" s="614"/>
      <c r="H17" s="614"/>
      <c r="I17" s="614"/>
      <c r="J17" s="614"/>
      <c r="K17" s="629">
        <f t="shared" si="0"/>
        <v>2500000</v>
      </c>
      <c r="L17" s="631">
        <f t="shared" si="1"/>
        <v>0</v>
      </c>
    </row>
    <row r="18" spans="1:12" x14ac:dyDescent="0.2">
      <c r="A18" s="615" t="s">
        <v>2030</v>
      </c>
      <c r="B18" s="613">
        <f>SUM(B5:B17)</f>
        <v>112418667</v>
      </c>
      <c r="C18" s="611"/>
      <c r="D18" s="611"/>
      <c r="E18" s="609">
        <f>SUM(E5:E17)</f>
        <v>10847459</v>
      </c>
      <c r="F18" s="609">
        <f>SUM(F5:F17)</f>
        <v>101571208</v>
      </c>
      <c r="G18" s="614"/>
      <c r="H18" s="614"/>
      <c r="I18" s="614"/>
      <c r="J18" s="614"/>
      <c r="K18" s="629">
        <f t="shared" si="0"/>
        <v>112418667</v>
      </c>
      <c r="L18" s="631">
        <f t="shared" si="1"/>
        <v>0</v>
      </c>
    </row>
    <row r="19" spans="1:12" ht="15" x14ac:dyDescent="0.2">
      <c r="A19" s="616" t="s">
        <v>2021</v>
      </c>
      <c r="B19" s="617"/>
      <c r="C19" s="617"/>
      <c r="D19" s="618"/>
      <c r="E19" s="617"/>
      <c r="F19" s="617"/>
      <c r="G19" s="632"/>
      <c r="H19" s="632"/>
      <c r="I19" s="632"/>
      <c r="J19" s="632"/>
      <c r="K19" s="619"/>
    </row>
    <row r="20" spans="1:12" ht="15" x14ac:dyDescent="0.2">
      <c r="A20" s="620"/>
      <c r="B20" s="621"/>
      <c r="C20" s="621"/>
      <c r="D20" s="622"/>
      <c r="E20" s="621"/>
      <c r="F20" s="621"/>
      <c r="G20" s="619"/>
      <c r="H20" s="619"/>
      <c r="I20" s="619"/>
      <c r="J20" s="619"/>
      <c r="K20" s="619"/>
    </row>
    <row r="21" spans="1:12" ht="15" x14ac:dyDescent="0.2">
      <c r="A21" s="620"/>
      <c r="B21" s="621"/>
      <c r="C21" s="621"/>
      <c r="D21" s="622"/>
      <c r="E21" s="621"/>
      <c r="F21" s="621"/>
      <c r="G21" s="619"/>
      <c r="H21" s="619"/>
      <c r="I21" s="619"/>
      <c r="J21" s="619"/>
      <c r="K21" s="619"/>
    </row>
    <row r="22" spans="1:12" ht="15" x14ac:dyDescent="0.2">
      <c r="A22" s="620"/>
      <c r="B22" s="621"/>
      <c r="C22" s="621"/>
      <c r="D22" s="622"/>
      <c r="E22" s="621"/>
      <c r="F22" s="621"/>
      <c r="G22" s="619"/>
      <c r="H22" s="619"/>
      <c r="I22" s="619"/>
      <c r="J22" s="619"/>
      <c r="K22" s="619"/>
    </row>
    <row r="23" spans="1:12" ht="15" x14ac:dyDescent="0.2">
      <c r="A23" s="620"/>
      <c r="B23" s="621"/>
      <c r="C23" s="621"/>
      <c r="D23" s="622"/>
      <c r="E23" s="621"/>
      <c r="F23" s="621"/>
      <c r="G23" s="619"/>
      <c r="H23" s="619"/>
      <c r="I23" s="619"/>
      <c r="J23" s="619"/>
      <c r="K23" s="619"/>
    </row>
    <row r="24" spans="1:12" ht="15" x14ac:dyDescent="0.2">
      <c r="A24" s="620"/>
      <c r="B24" s="621"/>
      <c r="C24" s="621"/>
      <c r="D24" s="622"/>
      <c r="E24" s="621"/>
      <c r="F24" s="621"/>
      <c r="G24" s="619"/>
      <c r="H24" s="619"/>
      <c r="I24" s="619"/>
      <c r="J24" s="619"/>
      <c r="K24" s="619"/>
    </row>
    <row r="25" spans="1:12" ht="15" x14ac:dyDescent="0.2">
      <c r="A25" s="623"/>
      <c r="B25" s="621"/>
      <c r="C25" s="621"/>
      <c r="D25" s="622"/>
      <c r="E25" s="621"/>
      <c r="F25" s="621"/>
      <c r="G25" s="619"/>
      <c r="H25" s="619"/>
      <c r="I25" s="619"/>
      <c r="J25" s="619"/>
      <c r="K25" s="619"/>
    </row>
    <row r="26" spans="1:12" ht="15.75" x14ac:dyDescent="0.2">
      <c r="A26" s="624"/>
      <c r="B26" s="621"/>
      <c r="C26" s="621"/>
      <c r="D26" s="625"/>
      <c r="E26" s="621"/>
      <c r="F26" s="621"/>
      <c r="G26" s="619"/>
      <c r="H26" s="619"/>
      <c r="I26" s="619"/>
      <c r="J26" s="619"/>
      <c r="K26" s="619"/>
    </row>
    <row r="27" spans="1:12" ht="15.75" x14ac:dyDescent="0.2">
      <c r="A27" s="626"/>
      <c r="B27" s="621"/>
      <c r="C27" s="621"/>
      <c r="D27" s="625"/>
      <c r="E27" s="621"/>
      <c r="F27" s="621"/>
      <c r="G27" s="619"/>
      <c r="H27" s="619"/>
      <c r="I27" s="619"/>
      <c r="J27" s="619"/>
      <c r="K27" s="619"/>
    </row>
    <row r="28" spans="1:12" ht="15" x14ac:dyDescent="0.2">
      <c r="A28" s="627"/>
      <c r="B28" s="621"/>
      <c r="C28" s="621"/>
      <c r="D28" s="622"/>
      <c r="E28" s="621"/>
      <c r="F28" s="621"/>
      <c r="G28" s="619"/>
      <c r="H28" s="619"/>
      <c r="I28" s="619"/>
      <c r="J28" s="619"/>
      <c r="K28" s="619"/>
    </row>
    <row r="29" spans="1:12" ht="15" x14ac:dyDescent="0.2">
      <c r="A29" s="627"/>
      <c r="B29" s="621"/>
      <c r="C29" s="621"/>
      <c r="D29" s="622"/>
      <c r="E29" s="621"/>
      <c r="F29" s="621"/>
      <c r="G29" s="619"/>
      <c r="H29" s="619"/>
      <c r="I29" s="619"/>
      <c r="J29" s="619"/>
      <c r="K29" s="619"/>
    </row>
  </sheetData>
  <mergeCells count="5">
    <mergeCell ref="A1:A2"/>
    <mergeCell ref="B1:B2"/>
    <mergeCell ref="C1:D1"/>
    <mergeCell ref="E1:F1"/>
    <mergeCell ref="G1:J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8919E7-8E5F-4FD5-8226-346FA2D0E454}">
  <sheetPr>
    <tabColor rgb="FF00B050"/>
  </sheetPr>
  <dimension ref="B2:Z28"/>
  <sheetViews>
    <sheetView view="pageBreakPreview" zoomScaleNormal="100" zoomScaleSheetLayoutView="100" workbookViewId="0">
      <selection activeCell="I3" sqref="I3:I15"/>
    </sheetView>
  </sheetViews>
  <sheetFormatPr baseColWidth="10" defaultColWidth="11.5703125" defaultRowHeight="15" x14ac:dyDescent="0.25"/>
  <cols>
    <col min="1" max="1" width="3.140625" style="338" customWidth="1"/>
    <col min="2" max="2" width="16.42578125" style="336" customWidth="1"/>
    <col min="3" max="3" width="16" style="336" customWidth="1"/>
    <col min="4" max="4" width="30.7109375" style="333" customWidth="1"/>
    <col min="5" max="5" width="15.42578125" style="333" bestFit="1" customWidth="1"/>
    <col min="6" max="6" width="16.28515625" style="333" customWidth="1"/>
    <col min="7" max="7" width="18.7109375" style="333" bestFit="1" customWidth="1"/>
    <col min="8" max="8" width="17.5703125" style="333" bestFit="1" customWidth="1"/>
    <col min="9" max="9" width="15.42578125" style="333" bestFit="1" customWidth="1"/>
    <col min="10" max="10" width="4.7109375" style="333" bestFit="1" customWidth="1"/>
    <col min="11" max="11" width="18.5703125" style="333" bestFit="1" customWidth="1"/>
    <col min="12" max="12" width="16.7109375" style="333" bestFit="1" customWidth="1"/>
    <col min="13" max="13" width="12.7109375" style="333" bestFit="1" customWidth="1"/>
    <col min="14" max="15" width="11.5703125" style="333"/>
    <col min="16" max="26" width="11.5703125" style="337"/>
    <col min="27" max="16384" width="11.5703125" style="338"/>
  </cols>
  <sheetData>
    <row r="2" spans="2:26" ht="30" x14ac:dyDescent="0.25">
      <c r="B2" s="331" t="s">
        <v>1935</v>
      </c>
      <c r="C2" s="331" t="s">
        <v>1936</v>
      </c>
      <c r="D2" s="493" t="s">
        <v>1937</v>
      </c>
      <c r="E2" s="332" t="s">
        <v>1988</v>
      </c>
      <c r="F2" s="332" t="s">
        <v>1989</v>
      </c>
      <c r="G2" s="332" t="s">
        <v>1940</v>
      </c>
      <c r="H2" s="332" t="s">
        <v>1941</v>
      </c>
      <c r="I2" s="332" t="s">
        <v>1072</v>
      </c>
    </row>
    <row r="3" spans="2:26" ht="13.9" customHeight="1" x14ac:dyDescent="0.25">
      <c r="B3" s="510" t="s">
        <v>1987</v>
      </c>
      <c r="C3" s="510" t="s">
        <v>1986</v>
      </c>
      <c r="D3" s="499" t="s">
        <v>1990</v>
      </c>
      <c r="E3" s="491">
        <v>230621</v>
      </c>
      <c r="F3" s="487">
        <v>538115</v>
      </c>
      <c r="G3" s="487">
        <v>569504</v>
      </c>
      <c r="H3" s="487">
        <v>71714</v>
      </c>
      <c r="I3" s="487">
        <f t="shared" ref="I3:I14" si="0">ROUND(SUM(E3:H3),2)</f>
        <v>1409954</v>
      </c>
    </row>
    <row r="4" spans="2:26" ht="28.5" x14ac:dyDescent="0.25">
      <c r="B4" s="510"/>
      <c r="C4" s="510"/>
      <c r="D4" s="499" t="s">
        <v>1991</v>
      </c>
      <c r="E4" s="491">
        <v>62384</v>
      </c>
      <c r="F4" s="487">
        <v>145563</v>
      </c>
      <c r="G4" s="487"/>
      <c r="H4" s="487">
        <v>120354</v>
      </c>
      <c r="I4" s="487">
        <f t="shared" si="0"/>
        <v>328301</v>
      </c>
    </row>
    <row r="5" spans="2:26" x14ac:dyDescent="0.25">
      <c r="B5" s="510"/>
      <c r="C5" s="510"/>
      <c r="D5" s="499" t="s">
        <v>1992</v>
      </c>
      <c r="E5" s="491">
        <v>1108596</v>
      </c>
      <c r="F5" s="487">
        <v>2586724</v>
      </c>
      <c r="G5" s="487">
        <v>9701780</v>
      </c>
      <c r="H5" s="487">
        <v>422963</v>
      </c>
      <c r="I5" s="487">
        <f t="shared" si="0"/>
        <v>13820063</v>
      </c>
    </row>
    <row r="6" spans="2:26" ht="15.75" customHeight="1" x14ac:dyDescent="0.25">
      <c r="B6" s="510"/>
      <c r="C6" s="510"/>
      <c r="D6" s="499" t="s">
        <v>1993</v>
      </c>
      <c r="E6" s="492">
        <v>137632</v>
      </c>
      <c r="F6" s="488">
        <v>321141</v>
      </c>
      <c r="G6" s="488">
        <v>2259861</v>
      </c>
      <c r="H6" s="488">
        <v>128882</v>
      </c>
      <c r="I6" s="487">
        <f t="shared" si="0"/>
        <v>2847516</v>
      </c>
    </row>
    <row r="7" spans="2:26" ht="28.5" x14ac:dyDescent="0.25">
      <c r="B7" s="510"/>
      <c r="C7" s="510"/>
      <c r="D7" s="499" t="s">
        <v>1994</v>
      </c>
      <c r="E7" s="492">
        <v>1606818</v>
      </c>
      <c r="F7" s="488">
        <v>3749243</v>
      </c>
      <c r="G7" s="488">
        <v>10950105</v>
      </c>
      <c r="H7" s="488">
        <v>198900</v>
      </c>
      <c r="I7" s="487">
        <f t="shared" si="0"/>
        <v>16505066</v>
      </c>
    </row>
    <row r="8" spans="2:26" ht="28.5" x14ac:dyDescent="0.25">
      <c r="B8" s="510"/>
      <c r="C8" s="510"/>
      <c r="D8" s="499" t="s">
        <v>1995</v>
      </c>
      <c r="E8" s="492">
        <v>990089</v>
      </c>
      <c r="F8" s="488">
        <v>2310207</v>
      </c>
      <c r="G8" s="488">
        <v>8784641</v>
      </c>
      <c r="H8" s="488">
        <v>1101331</v>
      </c>
      <c r="I8" s="487">
        <f t="shared" si="0"/>
        <v>13186268</v>
      </c>
    </row>
    <row r="9" spans="2:26" x14ac:dyDescent="0.25">
      <c r="B9" s="510"/>
      <c r="C9" s="510"/>
      <c r="D9" s="499" t="s">
        <v>1996</v>
      </c>
      <c r="E9" s="492">
        <v>818364</v>
      </c>
      <c r="F9" s="488">
        <v>1909516</v>
      </c>
      <c r="G9" s="488">
        <v>4996169</v>
      </c>
      <c r="H9" s="488">
        <v>550875</v>
      </c>
      <c r="I9" s="487">
        <f t="shared" si="0"/>
        <v>8274924</v>
      </c>
    </row>
    <row r="10" spans="2:26" x14ac:dyDescent="0.25">
      <c r="B10" s="510"/>
      <c r="C10" s="510"/>
      <c r="D10" s="499" t="s">
        <v>1997</v>
      </c>
      <c r="E10" s="492">
        <v>693357</v>
      </c>
      <c r="F10" s="488">
        <v>1617834</v>
      </c>
      <c r="G10" s="488">
        <v>7728524</v>
      </c>
      <c r="H10" s="488">
        <v>254959</v>
      </c>
      <c r="I10" s="487">
        <f t="shared" si="0"/>
        <v>10294674</v>
      </c>
    </row>
    <row r="11" spans="2:26" x14ac:dyDescent="0.25">
      <c r="B11" s="510"/>
      <c r="C11" s="510"/>
      <c r="D11" s="499" t="s">
        <v>1998</v>
      </c>
      <c r="E11" s="492">
        <v>2303596</v>
      </c>
      <c r="F11" s="489">
        <v>5375058</v>
      </c>
      <c r="G11" s="489">
        <v>17096496</v>
      </c>
      <c r="H11" s="489">
        <v>3655927</v>
      </c>
      <c r="I11" s="487">
        <f t="shared" si="0"/>
        <v>28431077</v>
      </c>
    </row>
    <row r="12" spans="2:26" s="333" customFormat="1" ht="18.600000000000001" customHeight="1" x14ac:dyDescent="0.25">
      <c r="B12" s="510"/>
      <c r="C12" s="510"/>
      <c r="D12" s="500" t="s">
        <v>1999</v>
      </c>
      <c r="E12" s="492">
        <v>738180</v>
      </c>
      <c r="F12" s="488">
        <v>1722421</v>
      </c>
      <c r="G12" s="488">
        <v>5265564</v>
      </c>
      <c r="H12" s="488">
        <v>35474</v>
      </c>
      <c r="I12" s="487">
        <f t="shared" si="0"/>
        <v>7761639</v>
      </c>
      <c r="P12" s="337"/>
      <c r="Q12" s="337"/>
      <c r="R12" s="337"/>
      <c r="S12" s="337"/>
      <c r="T12" s="337"/>
      <c r="U12" s="337"/>
      <c r="V12" s="337"/>
      <c r="W12" s="337"/>
      <c r="X12" s="337"/>
      <c r="Y12" s="337"/>
      <c r="Z12" s="337"/>
    </row>
    <row r="13" spans="2:26" s="333" customFormat="1" ht="18.600000000000001" customHeight="1" x14ac:dyDescent="0.25">
      <c r="B13" s="510"/>
      <c r="C13" s="510"/>
      <c r="D13" s="500" t="s">
        <v>2000</v>
      </c>
      <c r="E13" s="492">
        <v>1072864</v>
      </c>
      <c r="F13" s="488">
        <v>2503350</v>
      </c>
      <c r="G13" s="488">
        <v>2821943</v>
      </c>
      <c r="H13" s="488">
        <v>229129</v>
      </c>
      <c r="I13" s="487">
        <f t="shared" si="0"/>
        <v>6627286</v>
      </c>
      <c r="P13" s="337"/>
      <c r="Q13" s="337"/>
      <c r="R13" s="337"/>
      <c r="S13" s="337"/>
      <c r="T13" s="337"/>
      <c r="U13" s="337"/>
      <c r="V13" s="337"/>
      <c r="W13" s="337"/>
      <c r="X13" s="337"/>
      <c r="Y13" s="337"/>
      <c r="Z13" s="337"/>
    </row>
    <row r="14" spans="2:26" s="333" customFormat="1" ht="18.600000000000001" customHeight="1" x14ac:dyDescent="0.25">
      <c r="B14" s="510"/>
      <c r="C14" s="510"/>
      <c r="D14" s="500" t="s">
        <v>2001</v>
      </c>
      <c r="E14" s="492">
        <v>17566</v>
      </c>
      <c r="F14" s="488">
        <v>40988</v>
      </c>
      <c r="G14" s="488"/>
      <c r="H14" s="488">
        <v>373345</v>
      </c>
      <c r="I14" s="487">
        <f t="shared" si="0"/>
        <v>431899</v>
      </c>
      <c r="P14" s="337"/>
      <c r="Q14" s="337"/>
      <c r="R14" s="337"/>
      <c r="S14" s="337"/>
      <c r="T14" s="337"/>
      <c r="U14" s="337"/>
      <c r="V14" s="337"/>
      <c r="W14" s="337"/>
      <c r="X14" s="337"/>
      <c r="Y14" s="337"/>
      <c r="Z14" s="337"/>
    </row>
    <row r="15" spans="2:26" s="333" customFormat="1" ht="18.600000000000001" customHeight="1" x14ac:dyDescent="0.25">
      <c r="B15" s="510"/>
      <c r="C15" s="510"/>
      <c r="D15" s="498" t="s">
        <v>2015</v>
      </c>
      <c r="E15" s="492">
        <v>2500000</v>
      </c>
      <c r="F15" s="488"/>
      <c r="G15" s="488"/>
      <c r="H15" s="488"/>
      <c r="I15" s="487">
        <f>E15</f>
        <v>2500000</v>
      </c>
      <c r="P15" s="337"/>
      <c r="Q15" s="337"/>
      <c r="R15" s="337"/>
      <c r="S15" s="337"/>
      <c r="T15" s="337"/>
      <c r="U15" s="337"/>
      <c r="V15" s="337"/>
      <c r="W15" s="337"/>
      <c r="X15" s="337"/>
      <c r="Y15" s="337"/>
      <c r="Z15" s="337"/>
    </row>
    <row r="16" spans="2:26" s="333" customFormat="1" ht="20.45" customHeight="1" x14ac:dyDescent="0.25">
      <c r="B16" s="507" t="s">
        <v>1943</v>
      </c>
      <c r="C16" s="508"/>
      <c r="D16" s="509"/>
      <c r="E16" s="334"/>
      <c r="F16" s="334"/>
      <c r="G16" s="334"/>
      <c r="H16" s="334"/>
      <c r="I16" s="490">
        <f>SUM(I3:I15)</f>
        <v>112418667</v>
      </c>
      <c r="K16" s="333">
        <v>109918667</v>
      </c>
      <c r="P16" s="337"/>
      <c r="Q16" s="337"/>
      <c r="R16" s="337"/>
      <c r="S16" s="337"/>
      <c r="T16" s="337"/>
      <c r="U16" s="337"/>
      <c r="V16" s="337"/>
      <c r="W16" s="337"/>
      <c r="X16" s="337"/>
      <c r="Y16" s="337"/>
      <c r="Z16" s="337"/>
    </row>
    <row r="19" spans="4:13" x14ac:dyDescent="0.25">
      <c r="D19"/>
    </row>
    <row r="20" spans="4:13" x14ac:dyDescent="0.25">
      <c r="I20" s="333">
        <v>644</v>
      </c>
      <c r="K20" s="333" t="s">
        <v>2002</v>
      </c>
      <c r="L20" s="333">
        <f>475/635*100</f>
        <v>75</v>
      </c>
      <c r="M20" s="333">
        <f>160*L20%</f>
        <v>120</v>
      </c>
    </row>
    <row r="21" spans="4:13" x14ac:dyDescent="0.25">
      <c r="K21" s="333" t="s">
        <v>2003</v>
      </c>
      <c r="L21" s="333">
        <f>160/635*100</f>
        <v>25</v>
      </c>
      <c r="M21" s="333">
        <f>160*L21%</f>
        <v>40</v>
      </c>
    </row>
    <row r="22" spans="4:13" x14ac:dyDescent="0.25">
      <c r="I22" s="333">
        <f>4000*5</f>
        <v>20000</v>
      </c>
      <c r="K22" s="333" t="s">
        <v>2004</v>
      </c>
    </row>
    <row r="23" spans="4:13" x14ac:dyDescent="0.25">
      <c r="D23" s="495" t="s">
        <v>2012</v>
      </c>
      <c r="E23" s="495" t="s">
        <v>2013</v>
      </c>
      <c r="F23" s="495" t="s">
        <v>1072</v>
      </c>
      <c r="K23" s="333" t="s">
        <v>2005</v>
      </c>
    </row>
    <row r="24" spans="4:13" x14ac:dyDescent="0.25">
      <c r="D24" s="494" t="s">
        <v>2014</v>
      </c>
      <c r="E24" s="494">
        <f>K16</f>
        <v>109918667</v>
      </c>
      <c r="F24" s="494">
        <f>E24</f>
        <v>109918667</v>
      </c>
      <c r="I24" s="333">
        <f>I16*34%</f>
        <v>38222347</v>
      </c>
      <c r="K24" s="333" t="s">
        <v>2006</v>
      </c>
      <c r="L24" s="333">
        <f>290/635*100</f>
        <v>46</v>
      </c>
      <c r="M24" s="333">
        <f>160*L24%</f>
        <v>74</v>
      </c>
    </row>
    <row r="25" spans="4:13" x14ac:dyDescent="0.25">
      <c r="D25" s="494" t="s">
        <v>2016</v>
      </c>
      <c r="E25" s="494">
        <v>2500000</v>
      </c>
      <c r="F25" s="494">
        <f>E25</f>
        <v>2500000</v>
      </c>
      <c r="I25" s="333">
        <f>I24/160</f>
        <v>238890</v>
      </c>
    </row>
    <row r="26" spans="4:13" x14ac:dyDescent="0.25">
      <c r="D26" s="497" t="s">
        <v>1072</v>
      </c>
      <c r="E26" s="496"/>
      <c r="F26" s="496">
        <f>SUM(F24:F25)</f>
        <v>112418667</v>
      </c>
      <c r="I26" s="333">
        <v>238890</v>
      </c>
      <c r="K26" s="333" t="s">
        <v>2007</v>
      </c>
      <c r="L26" s="333">
        <f>345/635*100</f>
        <v>54</v>
      </c>
      <c r="M26" s="333">
        <f>160*L26%</f>
        <v>86</v>
      </c>
    </row>
    <row r="27" spans="4:13" x14ac:dyDescent="0.25">
      <c r="K27" s="333" t="s">
        <v>2008</v>
      </c>
    </row>
    <row r="28" spans="4:13" x14ac:dyDescent="0.25">
      <c r="K28" s="333" t="s">
        <v>2009</v>
      </c>
    </row>
  </sheetData>
  <mergeCells count="3">
    <mergeCell ref="B16:D16"/>
    <mergeCell ref="B3:B15"/>
    <mergeCell ref="C3:C15"/>
  </mergeCells>
  <pageMargins left="0.59" right="0.56999999999999995" top="0.75" bottom="0.75" header="0.3" footer="0.3"/>
  <pageSetup scale="61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47227A-0DAE-41CD-A8F4-05BC5603F801}">
  <sheetPr>
    <tabColor rgb="FF00B050"/>
  </sheetPr>
  <dimension ref="B2:AB19"/>
  <sheetViews>
    <sheetView view="pageBreakPreview" zoomScaleNormal="100" zoomScaleSheetLayoutView="100" workbookViewId="0">
      <selection activeCell="D24" sqref="D24"/>
    </sheetView>
  </sheetViews>
  <sheetFormatPr baseColWidth="10" defaultColWidth="11.5703125" defaultRowHeight="15" x14ac:dyDescent="0.25"/>
  <cols>
    <col min="1" max="1" width="3.140625" style="338" customWidth="1"/>
    <col min="2" max="2" width="17.42578125" style="336" customWidth="1"/>
    <col min="3" max="3" width="12.28515625" style="336" customWidth="1"/>
    <col min="4" max="4" width="30.7109375" style="336" customWidth="1"/>
    <col min="5" max="5" width="15.42578125" style="336" bestFit="1" customWidth="1"/>
    <col min="6" max="6" width="16.28515625" style="336" customWidth="1"/>
    <col min="7" max="7" width="18.7109375" style="333" bestFit="1" customWidth="1"/>
    <col min="8" max="8" width="17.5703125" style="333" bestFit="1" customWidth="1"/>
    <col min="9" max="9" width="12.140625" style="333" hidden="1" customWidth="1"/>
    <col min="10" max="10" width="20.5703125" style="333" bestFit="1" customWidth="1"/>
    <col min="11" max="12" width="2.28515625" style="333" customWidth="1"/>
    <col min="13" max="13" width="18.5703125" style="333" bestFit="1" customWidth="1"/>
    <col min="14" max="14" width="16.7109375" style="333" bestFit="1" customWidth="1"/>
    <col min="15" max="15" width="12.7109375" style="333" bestFit="1" customWidth="1"/>
    <col min="16" max="17" width="11.5703125" style="333"/>
    <col min="18" max="28" width="11.5703125" style="337"/>
    <col min="29" max="16384" width="11.5703125" style="338"/>
  </cols>
  <sheetData>
    <row r="2" spans="2:28" ht="45" x14ac:dyDescent="0.25">
      <c r="B2" s="331" t="s">
        <v>1935</v>
      </c>
      <c r="C2" s="331" t="s">
        <v>1936</v>
      </c>
      <c r="D2" s="331" t="s">
        <v>1937</v>
      </c>
      <c r="E2" s="332" t="s">
        <v>1938</v>
      </c>
      <c r="F2" s="332" t="s">
        <v>1939</v>
      </c>
      <c r="G2" s="332" t="s">
        <v>1940</v>
      </c>
      <c r="H2" s="332" t="s">
        <v>1941</v>
      </c>
      <c r="I2" s="332" t="s">
        <v>1942</v>
      </c>
      <c r="J2" s="332" t="s">
        <v>1072</v>
      </c>
    </row>
    <row r="3" spans="2:28" ht="13.9" customHeight="1" x14ac:dyDescent="0.25">
      <c r="B3" s="512"/>
      <c r="C3" s="512"/>
      <c r="D3" s="461" t="s">
        <v>1964</v>
      </c>
      <c r="E3" s="484">
        <f>'Cadena de  Valor'!T9</f>
        <v>230621</v>
      </c>
      <c r="F3" s="484">
        <f>'Cadena de  Valor'!S9</f>
        <v>538115</v>
      </c>
      <c r="G3" s="484">
        <f>'Cadena de  Valor'!R9</f>
        <v>569504</v>
      </c>
      <c r="H3" s="484">
        <f>'Cadena de  Valor'!Q9</f>
        <v>71714</v>
      </c>
      <c r="I3" s="463"/>
      <c r="J3" s="484">
        <f>ROUND(SUM(E3:I3),2)</f>
        <v>1409954</v>
      </c>
    </row>
    <row r="4" spans="2:28" ht="36" customHeight="1" x14ac:dyDescent="0.25">
      <c r="B4" s="512"/>
      <c r="C4" s="512"/>
      <c r="D4" s="461" t="s">
        <v>1965</v>
      </c>
      <c r="E4" s="484">
        <f>'Cadena de  Valor'!T12</f>
        <v>62384</v>
      </c>
      <c r="F4" s="484">
        <f>'Cadena de  Valor'!S12</f>
        <v>145563</v>
      </c>
      <c r="G4" s="484">
        <f>'Cadena de  Valor'!R12</f>
        <v>0</v>
      </c>
      <c r="H4" s="484">
        <f>'Cadena de  Valor'!Q12</f>
        <v>120354</v>
      </c>
      <c r="I4" s="463"/>
      <c r="J4" s="484">
        <f t="shared" ref="J4:J14" si="0">ROUND(SUM(E4:I4),2)</f>
        <v>328301</v>
      </c>
    </row>
    <row r="5" spans="2:28" x14ac:dyDescent="0.25">
      <c r="B5" s="512"/>
      <c r="C5" s="512"/>
      <c r="D5" s="461" t="s">
        <v>1966</v>
      </c>
      <c r="E5" s="484">
        <f>'Cadena de  Valor'!T15</f>
        <v>1108596</v>
      </c>
      <c r="F5" s="484">
        <f>'Cadena de  Valor'!S15</f>
        <v>2586724</v>
      </c>
      <c r="G5" s="484">
        <f>'Cadena de  Valor'!R15</f>
        <v>9701780</v>
      </c>
      <c r="H5" s="484">
        <f>'Cadena de  Valor'!Q15</f>
        <v>422963</v>
      </c>
      <c r="I5" s="463"/>
      <c r="J5" s="484">
        <f t="shared" si="0"/>
        <v>13820063</v>
      </c>
    </row>
    <row r="6" spans="2:28" ht="15.75" customHeight="1" x14ac:dyDescent="0.25">
      <c r="B6" s="512"/>
      <c r="C6" s="512"/>
      <c r="D6" s="461" t="s">
        <v>1967</v>
      </c>
      <c r="E6" s="485">
        <f>'Cadena de  Valor'!T18</f>
        <v>137632</v>
      </c>
      <c r="F6" s="485">
        <f>'Cadena de  Valor'!S18</f>
        <v>321141</v>
      </c>
      <c r="G6" s="485">
        <f>'Cadena de  Valor'!R18</f>
        <v>2259861</v>
      </c>
      <c r="H6" s="485">
        <f>'Cadena de  Valor'!Q18</f>
        <v>128882</v>
      </c>
      <c r="I6" s="464"/>
      <c r="J6" s="484">
        <f t="shared" si="0"/>
        <v>2847516</v>
      </c>
    </row>
    <row r="7" spans="2:28" ht="28.5" x14ac:dyDescent="0.25">
      <c r="B7" s="512"/>
      <c r="C7" s="512"/>
      <c r="D7" s="461" t="s">
        <v>1968</v>
      </c>
      <c r="E7" s="485">
        <f>'Cadena de  Valor'!T21</f>
        <v>1606818</v>
      </c>
      <c r="F7" s="485">
        <f>'Cadena de  Valor'!S21</f>
        <v>3749243</v>
      </c>
      <c r="G7" s="485">
        <f>'Cadena de  Valor'!R21</f>
        <v>10950105</v>
      </c>
      <c r="H7" s="485">
        <f>'Cadena de  Valor'!Q21</f>
        <v>198900</v>
      </c>
      <c r="I7" s="464"/>
      <c r="J7" s="484">
        <f t="shared" si="0"/>
        <v>16505066</v>
      </c>
    </row>
    <row r="8" spans="2:28" ht="34.15" customHeight="1" x14ac:dyDescent="0.25">
      <c r="B8" s="512"/>
      <c r="C8" s="512"/>
      <c r="D8" s="461" t="s">
        <v>1969</v>
      </c>
      <c r="E8" s="485">
        <f>'Cadena de  Valor'!T32</f>
        <v>990089</v>
      </c>
      <c r="F8" s="485">
        <f>'Cadena de  Valor'!S32</f>
        <v>2310207</v>
      </c>
      <c r="G8" s="485">
        <f>'Cadena de  Valor'!R32</f>
        <v>8784641</v>
      </c>
      <c r="H8" s="485">
        <f>'Cadena de  Valor'!Q32</f>
        <v>1101331</v>
      </c>
      <c r="I8" s="464"/>
      <c r="J8" s="484">
        <f t="shared" si="0"/>
        <v>13186268</v>
      </c>
    </row>
    <row r="9" spans="2:28" x14ac:dyDescent="0.25">
      <c r="B9" s="512"/>
      <c r="C9" s="512"/>
      <c r="D9" s="461" t="s">
        <v>1970</v>
      </c>
      <c r="E9" s="485">
        <f>'Cadena de  Valor'!T37</f>
        <v>818364</v>
      </c>
      <c r="F9" s="485">
        <f>'Cadena de  Valor'!S37</f>
        <v>1909516</v>
      </c>
      <c r="G9" s="485">
        <f>'Cadena de  Valor'!R37</f>
        <v>4996169</v>
      </c>
      <c r="H9" s="485">
        <f>'Cadena de  Valor'!Q37</f>
        <v>550875</v>
      </c>
      <c r="I9" s="464"/>
      <c r="J9" s="484">
        <f t="shared" si="0"/>
        <v>8274924</v>
      </c>
    </row>
    <row r="10" spans="2:28" x14ac:dyDescent="0.25">
      <c r="B10" s="512"/>
      <c r="C10" s="512"/>
      <c r="D10" s="461" t="s">
        <v>1971</v>
      </c>
      <c r="E10" s="485">
        <f>'Cadena de  Valor'!T42</f>
        <v>693357</v>
      </c>
      <c r="F10" s="485">
        <f>'Cadena de  Valor'!S42</f>
        <v>1617834</v>
      </c>
      <c r="G10" s="485">
        <f>'Cadena de  Valor'!R42</f>
        <v>7728524</v>
      </c>
      <c r="H10" s="485">
        <f>'Cadena de  Valor'!Q42</f>
        <v>254959</v>
      </c>
      <c r="I10" s="464"/>
      <c r="J10" s="484">
        <f t="shared" si="0"/>
        <v>10294674</v>
      </c>
    </row>
    <row r="11" spans="2:28" x14ac:dyDescent="0.25">
      <c r="B11" s="512"/>
      <c r="C11" s="512"/>
      <c r="D11" s="461" t="s">
        <v>1972</v>
      </c>
      <c r="E11" s="485">
        <f>'Cadena de  Valor'!T45</f>
        <v>2303596</v>
      </c>
      <c r="F11" s="486">
        <f>'Cadena de  Valor'!S45</f>
        <v>5375058</v>
      </c>
      <c r="G11" s="486">
        <f>'Cadena de  Valor'!R45</f>
        <v>17096496</v>
      </c>
      <c r="H11" s="486">
        <f>'Cadena de  Valor'!Q45</f>
        <v>3655927</v>
      </c>
      <c r="I11" s="465"/>
      <c r="J11" s="484">
        <f t="shared" si="0"/>
        <v>28431077</v>
      </c>
    </row>
    <row r="12" spans="2:28" s="333" customFormat="1" ht="18.600000000000001" customHeight="1" x14ac:dyDescent="0.25">
      <c r="B12" s="512"/>
      <c r="C12" s="512"/>
      <c r="D12" s="462" t="s">
        <v>1973</v>
      </c>
      <c r="E12" s="485">
        <f>'Cadena de  Valor'!T50</f>
        <v>738180</v>
      </c>
      <c r="F12" s="485">
        <f>'Cadena de  Valor'!S50</f>
        <v>1722421</v>
      </c>
      <c r="G12" s="485">
        <f>'Cadena de  Valor'!R50</f>
        <v>5265564</v>
      </c>
      <c r="H12" s="485">
        <f>'Cadena de  Valor'!Q50</f>
        <v>35474</v>
      </c>
      <c r="I12" s="464"/>
      <c r="J12" s="484">
        <f t="shared" si="0"/>
        <v>7761639</v>
      </c>
      <c r="R12" s="337"/>
      <c r="S12" s="337"/>
      <c r="T12" s="337"/>
      <c r="U12" s="337"/>
      <c r="V12" s="337"/>
      <c r="W12" s="337"/>
      <c r="X12" s="337"/>
      <c r="Y12" s="337"/>
      <c r="Z12" s="337"/>
      <c r="AA12" s="337"/>
      <c r="AB12" s="337"/>
    </row>
    <row r="13" spans="2:28" s="333" customFormat="1" ht="18.600000000000001" customHeight="1" x14ac:dyDescent="0.25">
      <c r="B13" s="512"/>
      <c r="C13" s="512"/>
      <c r="D13" s="462" t="s">
        <v>1974</v>
      </c>
      <c r="E13" s="485">
        <f>'Cadena de  Valor'!T54</f>
        <v>1072864</v>
      </c>
      <c r="F13" s="485">
        <f>'Cadena de  Valor'!S54</f>
        <v>2503350</v>
      </c>
      <c r="G13" s="485">
        <f>'Cadena de  Valor'!R54</f>
        <v>2821943</v>
      </c>
      <c r="H13" s="485">
        <f>'Cadena de  Valor'!Q54</f>
        <v>229129</v>
      </c>
      <c r="I13" s="464"/>
      <c r="J13" s="484">
        <f t="shared" si="0"/>
        <v>6627286</v>
      </c>
      <c r="R13" s="337"/>
      <c r="S13" s="337"/>
      <c r="T13" s="337"/>
      <c r="U13" s="337"/>
      <c r="V13" s="337"/>
      <c r="W13" s="337"/>
      <c r="X13" s="337"/>
      <c r="Y13" s="337"/>
      <c r="Z13" s="337"/>
      <c r="AA13" s="337"/>
      <c r="AB13" s="337"/>
    </row>
    <row r="14" spans="2:28" s="333" customFormat="1" ht="18.600000000000001" customHeight="1" x14ac:dyDescent="0.25">
      <c r="B14" s="512"/>
      <c r="C14" s="512"/>
      <c r="D14" s="462" t="s">
        <v>1975</v>
      </c>
      <c r="E14" s="485">
        <f>'Cadena de  Valor'!T57</f>
        <v>17566</v>
      </c>
      <c r="F14" s="485">
        <f>'Cadena de  Valor'!S57</f>
        <v>40988</v>
      </c>
      <c r="G14" s="485">
        <f>'Cadena de  Valor'!R57</f>
        <v>0</v>
      </c>
      <c r="H14" s="485">
        <f>'Cadena de  Valor'!Q57</f>
        <v>373345</v>
      </c>
      <c r="I14" s="464"/>
      <c r="J14" s="484">
        <f t="shared" si="0"/>
        <v>431899</v>
      </c>
      <c r="R14" s="337"/>
      <c r="S14" s="337"/>
      <c r="T14" s="337"/>
      <c r="U14" s="337"/>
      <c r="V14" s="337"/>
      <c r="W14" s="337"/>
      <c r="X14" s="337"/>
      <c r="Y14" s="337"/>
      <c r="Z14" s="337"/>
      <c r="AA14" s="337"/>
      <c r="AB14" s="337"/>
    </row>
    <row r="15" spans="2:28" s="333" customFormat="1" ht="20.45" customHeight="1" x14ac:dyDescent="0.25">
      <c r="B15" s="507" t="s">
        <v>1943</v>
      </c>
      <c r="C15" s="508"/>
      <c r="D15" s="511"/>
      <c r="E15" s="334"/>
      <c r="F15" s="334"/>
      <c r="G15" s="334"/>
      <c r="H15" s="334"/>
      <c r="I15" s="335"/>
      <c r="J15" s="466">
        <f>ROUND(SUM(J3:J14),0)</f>
        <v>109918667</v>
      </c>
      <c r="M15" s="333">
        <f>'Cadena de  Valor'!U59</f>
        <v>109918667</v>
      </c>
      <c r="N15" s="333">
        <f t="shared" ref="N15" si="1">M15-J15</f>
        <v>0</v>
      </c>
      <c r="R15" s="337"/>
      <c r="S15" s="337"/>
      <c r="T15" s="337"/>
      <c r="U15" s="337"/>
      <c r="V15" s="337"/>
      <c r="W15" s="337"/>
      <c r="X15" s="337"/>
      <c r="Y15" s="337"/>
      <c r="Z15" s="337"/>
      <c r="AA15" s="337"/>
      <c r="AB15" s="337"/>
    </row>
    <row r="17" spans="2:28" s="333" customFormat="1" x14ac:dyDescent="0.25">
      <c r="B17" s="336"/>
      <c r="C17" s="336"/>
      <c r="D17" s="336"/>
      <c r="E17" s="336"/>
      <c r="F17" s="336"/>
      <c r="R17" s="337"/>
      <c r="S17" s="337"/>
      <c r="T17" s="337"/>
      <c r="U17" s="337"/>
      <c r="V17" s="337"/>
      <c r="W17" s="337"/>
      <c r="X17" s="337"/>
      <c r="Y17" s="337"/>
      <c r="Z17" s="337"/>
      <c r="AA17" s="337"/>
      <c r="AB17" s="337"/>
    </row>
    <row r="18" spans="2:28" x14ac:dyDescent="0.25">
      <c r="E18" s="471">
        <f>SUM(E3:E17)</f>
        <v>9780067</v>
      </c>
      <c r="F18" s="471">
        <f t="shared" ref="F18:H18" si="2">SUM(F3:F17)</f>
        <v>22820160</v>
      </c>
      <c r="G18" s="471">
        <f t="shared" si="2"/>
        <v>70174587</v>
      </c>
      <c r="H18" s="471">
        <f t="shared" si="2"/>
        <v>7143853</v>
      </c>
      <c r="J18" s="471">
        <f>J15</f>
        <v>109918667</v>
      </c>
    </row>
    <row r="19" spans="2:28" s="333" customFormat="1" x14ac:dyDescent="0.25">
      <c r="B19" s="336"/>
      <c r="C19" s="336"/>
      <c r="D19" s="336"/>
      <c r="E19" s="472">
        <f>E18/$J$15</f>
        <v>8.8999999999999996E-2</v>
      </c>
      <c r="F19" s="472">
        <f t="shared" ref="F19:H19" si="3">F18/$J$15</f>
        <v>0.20760000000000001</v>
      </c>
      <c r="G19" s="472">
        <f t="shared" si="3"/>
        <v>0.63839999999999997</v>
      </c>
      <c r="H19" s="472">
        <f t="shared" si="3"/>
        <v>6.5000000000000002E-2</v>
      </c>
      <c r="I19" s="472"/>
      <c r="J19" s="472">
        <f>J18/$M$15</f>
        <v>1</v>
      </c>
      <c r="R19" s="337"/>
      <c r="S19" s="337"/>
      <c r="T19" s="337"/>
      <c r="U19" s="337"/>
      <c r="V19" s="337"/>
      <c r="W19" s="337"/>
      <c r="X19" s="337"/>
      <c r="Y19" s="337"/>
      <c r="Z19" s="337"/>
      <c r="AA19" s="337"/>
      <c r="AB19" s="337"/>
    </row>
  </sheetData>
  <mergeCells count="3">
    <mergeCell ref="B15:D15"/>
    <mergeCell ref="B3:B14"/>
    <mergeCell ref="C3:C14"/>
  </mergeCells>
  <pageMargins left="0.59" right="0.56999999999999995" top="0.75" bottom="0.75" header="0.3" footer="0.3"/>
  <pageSetup scale="62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9716C2-D764-4BA8-B034-2BA02E35CF38}">
  <sheetPr>
    <tabColor rgb="FF00B050"/>
    <pageSetUpPr fitToPage="1"/>
  </sheetPr>
  <dimension ref="B1:AA70"/>
  <sheetViews>
    <sheetView view="pageBreakPreview" zoomScale="57" zoomScaleNormal="70" zoomScaleSheetLayoutView="57" workbookViewId="0">
      <pane xSplit="1" ySplit="8" topLeftCell="B9" activePane="bottomRight" state="frozen"/>
      <selection activeCell="E22" sqref="E22"/>
      <selection pane="topRight" activeCell="E22" sqref="E22"/>
      <selection pane="bottomLeft" activeCell="E22" sqref="E22"/>
      <selection pane="bottomRight" activeCell="E22" sqref="E22"/>
    </sheetView>
  </sheetViews>
  <sheetFormatPr baseColWidth="10" defaultColWidth="11.5703125" defaultRowHeight="15" x14ac:dyDescent="0.25"/>
  <cols>
    <col min="1" max="1" width="1.85546875" style="338" customWidth="1"/>
    <col min="2" max="2" width="14.7109375" style="338" customWidth="1"/>
    <col min="3" max="3" width="33.5703125" style="339" customWidth="1"/>
    <col min="4" max="4" width="13" style="338" customWidth="1"/>
    <col min="5" max="5" width="16.5703125" style="340" bestFit="1" customWidth="1"/>
    <col min="6" max="6" width="21.5703125" style="341" bestFit="1" customWidth="1"/>
    <col min="7" max="7" width="28.28515625" style="342" bestFit="1" customWidth="1"/>
    <col min="8" max="8" width="19.7109375" style="338" hidden="1" customWidth="1"/>
    <col min="9" max="11" width="22.28515625" style="338" customWidth="1"/>
    <col min="12" max="12" width="22.28515625" style="343" customWidth="1"/>
    <col min="13" max="13" width="25.42578125" style="342" customWidth="1"/>
    <col min="14" max="16" width="22.28515625" style="342" customWidth="1"/>
    <col min="17" max="17" width="25.42578125" style="342" customWidth="1"/>
    <col min="18" max="18" width="22.28515625" style="342" customWidth="1"/>
    <col min="19" max="19" width="26.28515625" style="342" bestFit="1" customWidth="1"/>
    <col min="20" max="20" width="22.28515625" style="342" customWidth="1"/>
    <col min="21" max="21" width="27.5703125" style="342" bestFit="1" customWidth="1"/>
    <col min="22" max="22" width="4" style="342" customWidth="1"/>
    <col min="23" max="23" width="22.28515625" style="338" customWidth="1"/>
    <col min="24" max="24" width="23.7109375" style="338" customWidth="1"/>
    <col min="25" max="25" width="21.28515625" style="477" customWidth="1"/>
    <col min="26" max="28" width="17.5703125" style="338" customWidth="1"/>
    <col min="29" max="16384" width="11.5703125" style="338"/>
  </cols>
  <sheetData>
    <row r="1" spans="2:25" ht="15.75" thickBot="1" x14ac:dyDescent="0.3"/>
    <row r="2" spans="2:25" s="248" customFormat="1" ht="78" customHeight="1" x14ac:dyDescent="0.2">
      <c r="B2" s="523"/>
      <c r="C2" s="524"/>
      <c r="D2" s="524"/>
      <c r="E2" s="524"/>
      <c r="F2" s="524"/>
      <c r="G2" s="524"/>
      <c r="H2" s="524"/>
      <c r="I2" s="524"/>
      <c r="J2" s="524"/>
      <c r="K2" s="524"/>
      <c r="L2" s="524"/>
      <c r="M2" s="524"/>
      <c r="N2" s="524"/>
      <c r="O2" s="524"/>
      <c r="P2" s="524"/>
      <c r="Q2" s="524"/>
      <c r="R2" s="524"/>
      <c r="S2" s="524"/>
      <c r="T2" s="524"/>
      <c r="U2" s="525"/>
      <c r="V2" s="344"/>
      <c r="Y2" s="478"/>
    </row>
    <row r="3" spans="2:25" s="248" customFormat="1" ht="18" customHeight="1" x14ac:dyDescent="0.2">
      <c r="B3" s="526" t="str">
        <f>ROTULOS!C8</f>
        <v>MUNICIPIO DE PALERMO</v>
      </c>
      <c r="C3" s="527"/>
      <c r="D3" s="527"/>
      <c r="E3" s="527"/>
      <c r="F3" s="527"/>
      <c r="G3" s="527"/>
      <c r="H3" s="527"/>
      <c r="I3" s="527"/>
      <c r="J3" s="527"/>
      <c r="K3" s="527"/>
      <c r="L3" s="527"/>
      <c r="M3" s="527"/>
      <c r="N3" s="527"/>
      <c r="O3" s="527"/>
      <c r="P3" s="527"/>
      <c r="Q3" s="527"/>
      <c r="R3" s="527"/>
      <c r="S3" s="527"/>
      <c r="T3" s="527"/>
      <c r="U3" s="528"/>
      <c r="V3" s="345"/>
      <c r="Y3" s="478"/>
    </row>
    <row r="4" spans="2:25" s="248" customFormat="1" ht="18" customHeight="1" x14ac:dyDescent="0.2">
      <c r="B4" s="526" t="str">
        <f>ROTULOS!C9</f>
        <v>SECRETARÍA DE PLANEACIÓN E INFRAESTRUCTURA</v>
      </c>
      <c r="C4" s="527"/>
      <c r="D4" s="527"/>
      <c r="E4" s="527"/>
      <c r="F4" s="527"/>
      <c r="G4" s="527"/>
      <c r="H4" s="527"/>
      <c r="I4" s="527"/>
      <c r="J4" s="527"/>
      <c r="K4" s="527"/>
      <c r="L4" s="527"/>
      <c r="M4" s="527"/>
      <c r="N4" s="527"/>
      <c r="O4" s="527"/>
      <c r="P4" s="527"/>
      <c r="Q4" s="527"/>
      <c r="R4" s="527"/>
      <c r="S4" s="527"/>
      <c r="T4" s="527"/>
      <c r="U4" s="528"/>
      <c r="V4" s="345"/>
      <c r="Y4" s="478"/>
    </row>
    <row r="5" spans="2:25" s="248" customFormat="1" ht="18" customHeight="1" x14ac:dyDescent="0.2">
      <c r="B5" s="526" t="str">
        <f>ROTULOS!C10</f>
        <v>AMPLIACIÓN DE LA SEDE PRINCIPAL DE LA INSTITUCIÓN EDUCATIVA JOSÉ REINEL CERQUERA DEL MUNICIPIO DE PALERMO HUILA</v>
      </c>
      <c r="C5" s="527"/>
      <c r="D5" s="527"/>
      <c r="E5" s="527"/>
      <c r="F5" s="527"/>
      <c r="G5" s="527"/>
      <c r="H5" s="527"/>
      <c r="I5" s="527"/>
      <c r="J5" s="527"/>
      <c r="K5" s="527"/>
      <c r="L5" s="527"/>
      <c r="M5" s="527"/>
      <c r="N5" s="527"/>
      <c r="O5" s="527"/>
      <c r="P5" s="527"/>
      <c r="Q5" s="527"/>
      <c r="R5" s="527"/>
      <c r="S5" s="527"/>
      <c r="T5" s="527"/>
      <c r="U5" s="528"/>
      <c r="V5" s="345"/>
      <c r="W5" s="418" t="s">
        <v>1944</v>
      </c>
      <c r="Y5" s="478"/>
    </row>
    <row r="6" spans="2:25" ht="27.6" customHeight="1" thickBot="1" x14ac:dyDescent="0.3">
      <c r="B6" s="529" t="s">
        <v>1945</v>
      </c>
      <c r="C6" s="530"/>
      <c r="D6" s="530"/>
      <c r="E6" s="530"/>
      <c r="F6" s="530"/>
      <c r="G6" s="530"/>
      <c r="H6" s="530"/>
      <c r="I6" s="530"/>
      <c r="J6" s="530"/>
      <c r="K6" s="530"/>
      <c r="L6" s="530"/>
      <c r="M6" s="530"/>
      <c r="N6" s="530"/>
      <c r="O6" s="530"/>
      <c r="P6" s="530"/>
      <c r="Q6" s="530"/>
      <c r="R6" s="530"/>
      <c r="S6" s="530"/>
      <c r="T6" s="530"/>
      <c r="U6" s="531"/>
      <c r="V6" s="248"/>
      <c r="W6" s="419">
        <v>0.3</v>
      </c>
    </row>
    <row r="7" spans="2:25" ht="27.6" customHeight="1" thickBot="1" x14ac:dyDescent="0.3">
      <c r="B7" s="532" t="s">
        <v>255</v>
      </c>
      <c r="C7" s="534" t="s">
        <v>564</v>
      </c>
      <c r="D7" s="536" t="s">
        <v>608</v>
      </c>
      <c r="E7" s="538" t="s">
        <v>1902</v>
      </c>
      <c r="F7" s="513" t="s">
        <v>1946</v>
      </c>
      <c r="G7" s="513" t="s">
        <v>1947</v>
      </c>
      <c r="H7" s="515" t="s">
        <v>1948</v>
      </c>
      <c r="I7" s="517" t="s">
        <v>1949</v>
      </c>
      <c r="J7" s="518"/>
      <c r="K7" s="518"/>
      <c r="L7" s="519"/>
      <c r="M7" s="517" t="s">
        <v>1950</v>
      </c>
      <c r="N7" s="518"/>
      <c r="O7" s="518"/>
      <c r="P7" s="519"/>
      <c r="Q7" s="520" t="s">
        <v>1951</v>
      </c>
      <c r="R7" s="521"/>
      <c r="S7" s="521"/>
      <c r="T7" s="521"/>
      <c r="U7" s="522"/>
      <c r="V7" s="248"/>
      <c r="W7" s="248"/>
    </row>
    <row r="8" spans="2:25" s="355" customFormat="1" ht="108" customHeight="1" x14ac:dyDescent="0.2">
      <c r="B8" s="533"/>
      <c r="C8" s="535"/>
      <c r="D8" s="537"/>
      <c r="E8" s="539"/>
      <c r="F8" s="514"/>
      <c r="G8" s="514"/>
      <c r="H8" s="516"/>
      <c r="I8" s="346" t="s">
        <v>1952</v>
      </c>
      <c r="J8" s="347" t="s">
        <v>1953</v>
      </c>
      <c r="K8" s="348" t="s">
        <v>1954</v>
      </c>
      <c r="L8" s="349" t="s">
        <v>1955</v>
      </c>
      <c r="M8" s="350" t="s">
        <v>1956</v>
      </c>
      <c r="N8" s="351" t="s">
        <v>1957</v>
      </c>
      <c r="O8" s="352" t="s">
        <v>1958</v>
      </c>
      <c r="P8" s="353" t="s">
        <v>1959</v>
      </c>
      <c r="Q8" s="448" t="s">
        <v>1956</v>
      </c>
      <c r="R8" s="449" t="s">
        <v>1957</v>
      </c>
      <c r="S8" s="450" t="s">
        <v>1960</v>
      </c>
      <c r="T8" s="451" t="s">
        <v>1961</v>
      </c>
      <c r="U8" s="457" t="s">
        <v>1962</v>
      </c>
      <c r="V8" s="248"/>
      <c r="W8" s="354" t="s">
        <v>1963</v>
      </c>
      <c r="Y8" s="479"/>
    </row>
    <row r="9" spans="2:25" ht="18.75" x14ac:dyDescent="0.25">
      <c r="B9" s="356">
        <f>'PPTO I.E JOSE REINEL'!B6</f>
        <v>1</v>
      </c>
      <c r="C9" s="384" t="str">
        <f>'PPTO I.E JOSE REINEL'!C6</f>
        <v>PRELIMINARES</v>
      </c>
      <c r="D9" s="385"/>
      <c r="E9" s="386"/>
      <c r="F9" s="357"/>
      <c r="G9" s="357">
        <f>'PPTO I.E JOSE REINEL'!G6</f>
        <v>1084580</v>
      </c>
      <c r="H9" s="358"/>
      <c r="I9" s="359"/>
      <c r="J9" s="360"/>
      <c r="K9" s="361"/>
      <c r="L9" s="362"/>
      <c r="M9" s="363"/>
      <c r="N9" s="364"/>
      <c r="O9" s="365"/>
      <c r="P9" s="366">
        <f>ROUND(SUM(P10:P11),2)</f>
        <v>1084580</v>
      </c>
      <c r="Q9" s="363">
        <f>ROUND(SUM(Q10:Q11),2)</f>
        <v>71714.080000000002</v>
      </c>
      <c r="R9" s="364">
        <f>ROUND(SUM(R10:R11),2)</f>
        <v>569504</v>
      </c>
      <c r="S9" s="364">
        <f t="shared" ref="S9:T9" si="0">ROUND(SUM(S10:S11),2)</f>
        <v>538115.14</v>
      </c>
      <c r="T9" s="364">
        <f t="shared" si="0"/>
        <v>230620.77</v>
      </c>
      <c r="U9" s="458">
        <f>ROUND(SUM(Q9:T9),2)</f>
        <v>1409953.99</v>
      </c>
      <c r="V9" s="248"/>
      <c r="W9" s="367"/>
    </row>
    <row r="10" spans="2:25" ht="55.9" customHeight="1" x14ac:dyDescent="0.25">
      <c r="B10" s="391" t="str">
        <f>'PPTO I.E JOSE REINEL'!B7</f>
        <v>1.1</v>
      </c>
      <c r="C10" s="368" t="str">
        <f>'PPTO I.E JOSE REINEL'!C7</f>
        <v>Suministro e instalación de cerca en lona verde h=2.10 m</v>
      </c>
      <c r="D10" s="369" t="str">
        <f>'PPTO I.E JOSE REINEL'!D7</f>
        <v>ML</v>
      </c>
      <c r="E10" s="370">
        <f>'PPTO I.E JOSE REINEL'!E7</f>
        <v>20</v>
      </c>
      <c r="F10" s="371">
        <f>'PPTO I.E JOSE REINEL'!F7</f>
        <v>28711</v>
      </c>
      <c r="G10" s="372">
        <f>'PPTO I.E JOSE REINEL'!G7</f>
        <v>574220</v>
      </c>
      <c r="H10" s="373" t="str">
        <f>IF(F10=L10,"SI","NO")</f>
        <v>SI</v>
      </c>
      <c r="I10" s="374">
        <f>'1-2 PRELIMINARES-DEMOLICION'!F19</f>
        <v>300</v>
      </c>
      <c r="J10" s="375">
        <f>'1-2 PRELIMINARES-DEMOLICION'!F13</f>
        <v>21904</v>
      </c>
      <c r="K10" s="376">
        <f>'1-2 PRELIMINARES-DEMOLICION'!F22</f>
        <v>6507</v>
      </c>
      <c r="L10" s="377">
        <f>ROUND(SUM(I10:K10),0)</f>
        <v>28711</v>
      </c>
      <c r="M10" s="378">
        <f>$E10*I10</f>
        <v>6000</v>
      </c>
      <c r="N10" s="379">
        <f>$E10*J10</f>
        <v>438080</v>
      </c>
      <c r="O10" s="380">
        <f>$E10*K10</f>
        <v>130140</v>
      </c>
      <c r="P10" s="377">
        <f>SUM(M10:O10)</f>
        <v>574220</v>
      </c>
      <c r="Q10" s="390">
        <f>M10*(1+$W$6)</f>
        <v>7800</v>
      </c>
      <c r="R10" s="379">
        <f>N10*(1+$W$6)</f>
        <v>569504</v>
      </c>
      <c r="S10" s="453">
        <f>O10*(1+$W$6)*0.7</f>
        <v>118427.4</v>
      </c>
      <c r="T10" s="454">
        <f>O10*(1+$W$6)*0.3</f>
        <v>50754.6</v>
      </c>
      <c r="U10" s="459">
        <f>SUM(Q10:T10)</f>
        <v>746486</v>
      </c>
      <c r="V10" s="248"/>
      <c r="W10" s="381" t="str">
        <f>IF(G10=P10,"SI","NO")</f>
        <v>SI</v>
      </c>
      <c r="X10" s="382"/>
    </row>
    <row r="11" spans="2:25" ht="27.6" customHeight="1" x14ac:dyDescent="0.25">
      <c r="B11" s="391" t="str">
        <f>'PPTO I.E JOSE REINEL'!B8</f>
        <v>1.2</v>
      </c>
      <c r="C11" s="392" t="str">
        <f>'PPTO I.E JOSE REINEL'!C8</f>
        <v>Desmonte de manto zetal existene</v>
      </c>
      <c r="D11" s="369" t="str">
        <f>'PPTO I.E JOSE REINEL'!D8</f>
        <v>M2</v>
      </c>
      <c r="E11" s="370">
        <f>'PPTO I.E JOSE REINEL'!E8</f>
        <v>42.53</v>
      </c>
      <c r="F11" s="371">
        <f>'PPTO I.E JOSE REINEL'!F8</f>
        <v>12000</v>
      </c>
      <c r="G11" s="372">
        <f>'PPTO I.E JOSE REINEL'!G8</f>
        <v>510360</v>
      </c>
      <c r="H11" s="373" t="str">
        <f t="shared" ref="H11" si="1">IF(F11=L11,"SI","NO")</f>
        <v>SI</v>
      </c>
      <c r="I11" s="374">
        <f>'1-2 PRELIMINARES-DEMOLICION'!F34</f>
        <v>1156</v>
      </c>
      <c r="J11" s="375">
        <f>'1-2 PRELIMINARES-DEMOLICION'!F31</f>
        <v>0</v>
      </c>
      <c r="K11" s="376">
        <f>'1-2 PRELIMINARES-DEMOLICION'!F37</f>
        <v>10844</v>
      </c>
      <c r="L11" s="377">
        <f t="shared" ref="L11:L58" si="2">ROUND(SUM(I11:K11),0)</f>
        <v>12000</v>
      </c>
      <c r="M11" s="390">
        <f t="shared" ref="M11:O58" si="3">$E11*I11</f>
        <v>49164.68</v>
      </c>
      <c r="N11" s="379">
        <f t="shared" si="3"/>
        <v>0</v>
      </c>
      <c r="O11" s="380">
        <f t="shared" si="3"/>
        <v>461195.32</v>
      </c>
      <c r="P11" s="377">
        <f>SUM(M11:O11)</f>
        <v>510360</v>
      </c>
      <c r="Q11" s="390">
        <f t="shared" ref="Q11:R58" si="4">M11*(1+$W$6)</f>
        <v>63914.080000000002</v>
      </c>
      <c r="R11" s="379">
        <f t="shared" si="4"/>
        <v>0</v>
      </c>
      <c r="S11" s="453">
        <f t="shared" ref="S11:S58" si="5">O11*(1+$W$6)*0.7</f>
        <v>419687.74</v>
      </c>
      <c r="T11" s="454">
        <f t="shared" ref="T11:T58" si="6">O11*(1+$W$6)*0.3</f>
        <v>179866.17</v>
      </c>
      <c r="U11" s="459">
        <f>SUM(Q11:T11)</f>
        <v>663467.99</v>
      </c>
      <c r="V11" s="248"/>
      <c r="W11" s="381" t="str">
        <f t="shared" ref="W11" si="7">IF(G11=P11,"SI","NO")</f>
        <v>SI</v>
      </c>
    </row>
    <row r="12" spans="2:25" ht="43.9" customHeight="1" x14ac:dyDescent="0.25">
      <c r="B12" s="383" t="str">
        <f>'PPTO I.E JOSE REINEL'!B9</f>
        <v>2</v>
      </c>
      <c r="C12" s="444" t="str">
        <f>'PPTO I.E JOSE REINEL'!C9</f>
        <v>DEMOLICIONES Y DESMONTE DE ELEMENTOS</v>
      </c>
      <c r="D12" s="385"/>
      <c r="E12" s="386"/>
      <c r="F12" s="357"/>
      <c r="G12" s="357">
        <f>'PPTO I.E JOSE REINEL'!G9</f>
        <v>252539</v>
      </c>
      <c r="H12" s="358"/>
      <c r="I12" s="359"/>
      <c r="J12" s="360"/>
      <c r="K12" s="361"/>
      <c r="L12" s="362"/>
      <c r="M12" s="363"/>
      <c r="N12" s="364"/>
      <c r="O12" s="365"/>
      <c r="P12" s="366">
        <f>ROUND(SUM(P13:P14),2)</f>
        <v>252539</v>
      </c>
      <c r="Q12" s="363">
        <f>ROUND(SUM(Q13:Q14),2)</f>
        <v>120354</v>
      </c>
      <c r="R12" s="364">
        <f t="shared" ref="R12:T12" si="8">ROUND(SUM(R13:R14),2)</f>
        <v>0</v>
      </c>
      <c r="S12" s="364">
        <f t="shared" si="8"/>
        <v>145562.69</v>
      </c>
      <c r="T12" s="452">
        <f t="shared" si="8"/>
        <v>62384.01</v>
      </c>
      <c r="U12" s="458">
        <f>ROUND(SUM(Q12:T12),2)</f>
        <v>328300.7</v>
      </c>
      <c r="V12" s="248"/>
      <c r="W12" s="367"/>
    </row>
    <row r="13" spans="2:25" ht="33.6" customHeight="1" x14ac:dyDescent="0.25">
      <c r="B13" s="391" t="str">
        <f>'PPTO I.E JOSE REINEL'!B10</f>
        <v>2.1</v>
      </c>
      <c r="C13" s="368" t="str">
        <f>'PPTO I.E JOSE REINEL'!C10</f>
        <v>Demolición muros e-0.15m, con retiro</v>
      </c>
      <c r="D13" s="387" t="str">
        <f>'PPTO I.E JOSE REINEL'!D10</f>
        <v>M2</v>
      </c>
      <c r="E13" s="388">
        <f>'PPTO I.E JOSE REINEL'!E10</f>
        <v>9</v>
      </c>
      <c r="F13" s="389">
        <f>'PPTO I.E JOSE REINEL'!F10</f>
        <v>26467</v>
      </c>
      <c r="G13" s="372">
        <f>'PPTO I.E JOSE REINEL'!G10</f>
        <v>238203</v>
      </c>
      <c r="H13" s="373" t="str">
        <f t="shared" ref="H13:H14" si="9">IF(F13=L13,"SI","NO")</f>
        <v>SI</v>
      </c>
      <c r="I13" s="374">
        <f>'1-2 PRELIMINARES-DEMOLICION'!F48</f>
        <v>10200</v>
      </c>
      <c r="J13" s="375">
        <v>0</v>
      </c>
      <c r="K13" s="376">
        <f>'1-2 PRELIMINARES-DEMOLICION'!F52</f>
        <v>16267</v>
      </c>
      <c r="L13" s="377">
        <f t="shared" si="2"/>
        <v>26467</v>
      </c>
      <c r="M13" s="390">
        <f t="shared" si="3"/>
        <v>91800</v>
      </c>
      <c r="N13" s="379">
        <f t="shared" si="3"/>
        <v>0</v>
      </c>
      <c r="O13" s="380">
        <f t="shared" si="3"/>
        <v>146403</v>
      </c>
      <c r="P13" s="377">
        <f t="shared" ref="P13:P33" si="10">SUM(M13:O13)</f>
        <v>238203</v>
      </c>
      <c r="Q13" s="390">
        <f t="shared" si="4"/>
        <v>119340</v>
      </c>
      <c r="R13" s="379">
        <f t="shared" si="4"/>
        <v>0</v>
      </c>
      <c r="S13" s="453">
        <f t="shared" si="5"/>
        <v>133226.73000000001</v>
      </c>
      <c r="T13" s="454">
        <f t="shared" si="6"/>
        <v>57097.17</v>
      </c>
      <c r="U13" s="459">
        <f>SUM(Q13:T13)</f>
        <v>309663.90000000002</v>
      </c>
      <c r="V13" s="248"/>
      <c r="W13" s="381" t="str">
        <f t="shared" ref="W13:W14" si="11">IF(G13=P13,"SI","NO")</f>
        <v>SI</v>
      </c>
    </row>
    <row r="14" spans="2:25" ht="33.6" customHeight="1" x14ac:dyDescent="0.25">
      <c r="B14" s="391" t="str">
        <f>'PPTO I.E JOSE REINEL'!B11</f>
        <v>2.2</v>
      </c>
      <c r="C14" s="392" t="str">
        <f>'PPTO I.E JOSE REINEL'!C11</f>
        <v>Desmonte de ventanas, ventana-rejas con marco.</v>
      </c>
      <c r="D14" s="369" t="str">
        <f>'PPTO I.E JOSE REINEL'!D11</f>
        <v>UN</v>
      </c>
      <c r="E14" s="370">
        <f>'PPTO I.E JOSE REINEL'!E11</f>
        <v>1</v>
      </c>
      <c r="F14" s="389">
        <f>'PPTO I.E JOSE REINEL'!F11</f>
        <v>14336</v>
      </c>
      <c r="G14" s="372">
        <f>'PPTO I.E JOSE REINEL'!G11</f>
        <v>14336</v>
      </c>
      <c r="H14" s="373" t="str">
        <f t="shared" si="9"/>
        <v>SI</v>
      </c>
      <c r="I14" s="374">
        <f>'1-2 PRELIMINARES-DEMOLICION'!F61</f>
        <v>780</v>
      </c>
      <c r="J14" s="375">
        <v>0</v>
      </c>
      <c r="K14" s="376">
        <f>'1-2 PRELIMINARES-DEMOLICION'!F65</f>
        <v>13556</v>
      </c>
      <c r="L14" s="377">
        <f t="shared" si="2"/>
        <v>14336</v>
      </c>
      <c r="M14" s="390">
        <f t="shared" si="3"/>
        <v>780</v>
      </c>
      <c r="N14" s="379">
        <f t="shared" si="3"/>
        <v>0</v>
      </c>
      <c r="O14" s="380">
        <f t="shared" si="3"/>
        <v>13556</v>
      </c>
      <c r="P14" s="377">
        <f t="shared" si="10"/>
        <v>14336</v>
      </c>
      <c r="Q14" s="390">
        <f t="shared" si="4"/>
        <v>1014</v>
      </c>
      <c r="R14" s="379">
        <f t="shared" si="4"/>
        <v>0</v>
      </c>
      <c r="S14" s="453">
        <f t="shared" si="5"/>
        <v>12335.96</v>
      </c>
      <c r="T14" s="454">
        <f t="shared" si="6"/>
        <v>5286.84</v>
      </c>
      <c r="U14" s="459">
        <f>SUM(Q14:T14)</f>
        <v>18636.8</v>
      </c>
      <c r="V14" s="248"/>
      <c r="W14" s="381" t="str">
        <f t="shared" si="11"/>
        <v>SI</v>
      </c>
    </row>
    <row r="15" spans="2:25" ht="18.75" x14ac:dyDescent="0.25">
      <c r="B15" s="383" t="str">
        <f>'PPTO I.E JOSE REINEL'!B12</f>
        <v>3</v>
      </c>
      <c r="C15" s="384" t="str">
        <f>'PPTO I.E JOSE REINEL'!C12</f>
        <v>MAMPOSTERIA</v>
      </c>
      <c r="D15" s="385"/>
      <c r="E15" s="386"/>
      <c r="F15" s="357"/>
      <c r="G15" s="357">
        <f>'PPTO I.E JOSE REINEL'!G12</f>
        <v>10630817.4</v>
      </c>
      <c r="H15" s="358"/>
      <c r="I15" s="359"/>
      <c r="J15" s="360"/>
      <c r="K15" s="361"/>
      <c r="L15" s="362"/>
      <c r="M15" s="363"/>
      <c r="N15" s="364"/>
      <c r="O15" s="365"/>
      <c r="P15" s="366">
        <f>ROUND(SUM(P16:P17),2)</f>
        <v>10630817.4</v>
      </c>
      <c r="Q15" s="363">
        <f>ROUND(SUM(Q16:Q17),2)</f>
        <v>422962.8</v>
      </c>
      <c r="R15" s="364">
        <f t="shared" ref="R15:T15" si="12">ROUND(SUM(R16:R17),2)</f>
        <v>9701779.8800000008</v>
      </c>
      <c r="S15" s="364">
        <f t="shared" si="12"/>
        <v>2586723.96</v>
      </c>
      <c r="T15" s="452">
        <f t="shared" si="12"/>
        <v>1108595.98</v>
      </c>
      <c r="U15" s="458">
        <f>ROUND(SUM(Q15:T15),2)</f>
        <v>13820062.619999999</v>
      </c>
      <c r="V15" s="248"/>
      <c r="W15" s="367"/>
    </row>
    <row r="16" spans="2:25" ht="73.900000000000006" customHeight="1" x14ac:dyDescent="0.25">
      <c r="B16" s="391" t="str">
        <f>'PPTO I.E JOSE REINEL'!B13</f>
        <v>3.1</v>
      </c>
      <c r="C16" s="392" t="str">
        <f>'PPTO I.E JOSE REINEL'!C13</f>
        <v>Construcción de Muro en ladrillo igual al existente de 30x10 de e=0.15m</v>
      </c>
      <c r="D16" s="369" t="str">
        <f>'PPTO I.E JOSE REINEL'!D13</f>
        <v>M2</v>
      </c>
      <c r="E16" s="370">
        <f>'PPTO I.E JOSE REINEL'!E13</f>
        <v>128.6</v>
      </c>
      <c r="F16" s="389">
        <f>'PPTO I.E JOSE REINEL'!F13</f>
        <v>79329</v>
      </c>
      <c r="G16" s="372">
        <f>'PPTO I.E JOSE REINEL'!G13</f>
        <v>10201709.4</v>
      </c>
      <c r="H16" s="373" t="str">
        <f t="shared" ref="H16:H17" si="13">IF(F16=L16,"SI","NO")</f>
        <v>SI</v>
      </c>
      <c r="I16" s="374">
        <f>'3-4 MAMPOSTERIA-ESTRUCTURA'!F16</f>
        <v>2460</v>
      </c>
      <c r="J16" s="375">
        <f>'3-4 MAMPOSTERIA-ESTRUCTURA'!F12</f>
        <v>56536</v>
      </c>
      <c r="K16" s="376">
        <f>'3-4 MAMPOSTERIA-ESTRUCTURA'!F20</f>
        <v>20333</v>
      </c>
      <c r="L16" s="377">
        <f t="shared" si="2"/>
        <v>79329</v>
      </c>
      <c r="M16" s="390">
        <f t="shared" si="3"/>
        <v>316356</v>
      </c>
      <c r="N16" s="379">
        <f t="shared" si="3"/>
        <v>7270529.5999999996</v>
      </c>
      <c r="O16" s="380">
        <f t="shared" si="3"/>
        <v>2614823.7999999998</v>
      </c>
      <c r="P16" s="377">
        <f t="shared" si="10"/>
        <v>10201709.4</v>
      </c>
      <c r="Q16" s="390">
        <f t="shared" si="4"/>
        <v>411262.8</v>
      </c>
      <c r="R16" s="379">
        <f t="shared" si="4"/>
        <v>9451688.4800000004</v>
      </c>
      <c r="S16" s="453">
        <f t="shared" si="5"/>
        <v>2379489.66</v>
      </c>
      <c r="T16" s="454">
        <f t="shared" si="6"/>
        <v>1019781.28</v>
      </c>
      <c r="U16" s="459">
        <f t="shared" ref="U16:U58" si="14">SUM(Q16:T16)</f>
        <v>13262222.220000001</v>
      </c>
      <c r="V16" s="248"/>
      <c r="W16" s="381" t="str">
        <f t="shared" ref="W16:W17" si="15">IF(G16=P16,"SI","NO")</f>
        <v>SI</v>
      </c>
    </row>
    <row r="17" spans="2:23" ht="95.45" customHeight="1" x14ac:dyDescent="0.25">
      <c r="B17" s="391" t="str">
        <f>'PPTO I.E JOSE REINEL'!B14</f>
        <v>3.2</v>
      </c>
      <c r="C17" s="392" t="str">
        <f>'PPTO I.E JOSE REINEL'!C14</f>
        <v>Construcción de Alfajía en concreto 3000 psi, e= 0.15x0.25 incluye acero de refuerzo de 60000 p.s.i (2ø3/8" refuerzo y e=ø1/4" c. 0,20 m)</v>
      </c>
      <c r="D17" s="369" t="str">
        <f>'PPTO I.E JOSE REINEL'!D14</f>
        <v>ML</v>
      </c>
      <c r="E17" s="370">
        <f>'PPTO I.E JOSE REINEL'!E14</f>
        <v>6</v>
      </c>
      <c r="F17" s="389">
        <f>'PPTO I.E JOSE REINEL'!F14</f>
        <v>71518</v>
      </c>
      <c r="G17" s="372">
        <f>'PPTO I.E JOSE REINEL'!G14</f>
        <v>429108</v>
      </c>
      <c r="H17" s="373" t="str">
        <f t="shared" si="13"/>
        <v>SI</v>
      </c>
      <c r="I17" s="374">
        <f>'3-4 MAMPOSTERIA-ESTRUCTURA'!F34</f>
        <v>1500</v>
      </c>
      <c r="J17" s="375">
        <f>'3-4 MAMPOSTERIA-ESTRUCTURA'!F28</f>
        <v>32063</v>
      </c>
      <c r="K17" s="376">
        <f>'3-4 MAMPOSTERIA-ESTRUCTURA'!F37</f>
        <v>37955</v>
      </c>
      <c r="L17" s="377">
        <f t="shared" si="2"/>
        <v>71518</v>
      </c>
      <c r="M17" s="390">
        <f t="shared" si="3"/>
        <v>9000</v>
      </c>
      <c r="N17" s="379">
        <f t="shared" si="3"/>
        <v>192378</v>
      </c>
      <c r="O17" s="380">
        <f t="shared" si="3"/>
        <v>227730</v>
      </c>
      <c r="P17" s="377">
        <f t="shared" si="10"/>
        <v>429108</v>
      </c>
      <c r="Q17" s="390">
        <f t="shared" si="4"/>
        <v>11700</v>
      </c>
      <c r="R17" s="379">
        <f t="shared" si="4"/>
        <v>250091.4</v>
      </c>
      <c r="S17" s="453">
        <f t="shared" si="5"/>
        <v>207234.3</v>
      </c>
      <c r="T17" s="454">
        <f t="shared" si="6"/>
        <v>88814.7</v>
      </c>
      <c r="U17" s="459">
        <f t="shared" si="14"/>
        <v>557840.4</v>
      </c>
      <c r="V17" s="248"/>
      <c r="W17" s="381" t="str">
        <f t="shared" si="15"/>
        <v>SI</v>
      </c>
    </row>
    <row r="18" spans="2:23" ht="18.75" x14ac:dyDescent="0.25">
      <c r="B18" s="383" t="str">
        <f>'PPTO I.E JOSE REINEL'!B15</f>
        <v>4</v>
      </c>
      <c r="C18" s="384" t="str">
        <f>'PPTO I.E JOSE REINEL'!C15</f>
        <v>ESTRUCTURA</v>
      </c>
      <c r="D18" s="385"/>
      <c r="E18" s="386"/>
      <c r="F18" s="357"/>
      <c r="G18" s="357">
        <f>'PPTO I.E JOSE REINEL'!G15</f>
        <v>2190396.4</v>
      </c>
      <c r="H18" s="358"/>
      <c r="I18" s="359"/>
      <c r="J18" s="360"/>
      <c r="K18" s="361"/>
      <c r="L18" s="362"/>
      <c r="M18" s="363"/>
      <c r="N18" s="364"/>
      <c r="O18" s="365"/>
      <c r="P18" s="366">
        <f>ROUND(SUM(P19:P20),2)</f>
        <v>2190396.4</v>
      </c>
      <c r="Q18" s="363">
        <f>ROUND(SUM(Q19:Q20),2)</f>
        <v>128882</v>
      </c>
      <c r="R18" s="364">
        <f t="shared" ref="R18:T18" si="16">ROUND(SUM(R19:R20),2)</f>
        <v>2259860.98</v>
      </c>
      <c r="S18" s="364">
        <f t="shared" si="16"/>
        <v>321140.64</v>
      </c>
      <c r="T18" s="452">
        <f t="shared" si="16"/>
        <v>137631.70000000001</v>
      </c>
      <c r="U18" s="458">
        <f>ROUND(SUM(Q18:T18),2)</f>
        <v>2847515.32</v>
      </c>
      <c r="V18" s="248"/>
      <c r="W18" s="367"/>
    </row>
    <row r="19" spans="2:23" ht="47.45" customHeight="1" x14ac:dyDescent="0.25">
      <c r="B19" s="391" t="str">
        <f>'PPTO I.E JOSE REINEL'!B16</f>
        <v>4.1</v>
      </c>
      <c r="C19" s="392" t="str">
        <f>'PPTO I.E JOSE REINEL'!C16</f>
        <v>Suministro de Acero de refuerzo de 60000 p.s.i</v>
      </c>
      <c r="D19" s="369" t="str">
        <f>'PPTO I.E JOSE REINEL'!D16</f>
        <v>Kg</v>
      </c>
      <c r="E19" s="370">
        <f>'PPTO I.E JOSE REINEL'!E16</f>
        <v>250</v>
      </c>
      <c r="F19" s="389">
        <f>'PPTO I.E JOSE REINEL'!F16</f>
        <v>7599</v>
      </c>
      <c r="G19" s="372">
        <f>'PPTO I.E JOSE REINEL'!G16</f>
        <v>1899750</v>
      </c>
      <c r="H19" s="373" t="str">
        <f t="shared" ref="H19:H31" si="17">IF(F19=L19,"SI","NO")</f>
        <v>SI</v>
      </c>
      <c r="I19" s="374">
        <f>'3-4 MAMPOSTERIA-ESTRUCTURA'!F51</f>
        <v>380</v>
      </c>
      <c r="J19" s="375">
        <f>'3-4 MAMPOSTERIA-ESTRUCTURA'!F47</f>
        <v>6406</v>
      </c>
      <c r="K19" s="376">
        <f>'3-4 MAMPOSTERIA-ESTRUCTURA'!F55</f>
        <v>813</v>
      </c>
      <c r="L19" s="377">
        <f t="shared" si="2"/>
        <v>7599</v>
      </c>
      <c r="M19" s="390">
        <f t="shared" si="3"/>
        <v>95000</v>
      </c>
      <c r="N19" s="379">
        <f t="shared" si="3"/>
        <v>1601500</v>
      </c>
      <c r="O19" s="380">
        <f t="shared" si="3"/>
        <v>203250</v>
      </c>
      <c r="P19" s="377">
        <f t="shared" si="10"/>
        <v>1899750</v>
      </c>
      <c r="Q19" s="390">
        <f t="shared" si="4"/>
        <v>123500</v>
      </c>
      <c r="R19" s="379">
        <f t="shared" si="4"/>
        <v>2081950</v>
      </c>
      <c r="S19" s="453">
        <f t="shared" si="5"/>
        <v>184957.5</v>
      </c>
      <c r="T19" s="454">
        <f t="shared" si="6"/>
        <v>79267.5</v>
      </c>
      <c r="U19" s="459">
        <f t="shared" si="14"/>
        <v>2469675</v>
      </c>
      <c r="V19" s="248"/>
      <c r="W19" s="381" t="str">
        <f t="shared" ref="W19:W31" si="18">IF(G19=P19,"SI","NO")</f>
        <v>SI</v>
      </c>
    </row>
    <row r="20" spans="2:23" ht="51" customHeight="1" x14ac:dyDescent="0.25">
      <c r="B20" s="391" t="str">
        <f>'PPTO I.E JOSE REINEL'!B17</f>
        <v>4.2</v>
      </c>
      <c r="C20" s="392" t="str">
        <f>'PPTO I.E JOSE REINEL'!C17</f>
        <v>Construcción de Dintel en concreto 0.15x0.12m, incl. Acero</v>
      </c>
      <c r="D20" s="369" t="str">
        <f>'PPTO I.E JOSE REINEL'!D17</f>
        <v>ML</v>
      </c>
      <c r="E20" s="370">
        <f>'PPTO I.E JOSE REINEL'!E17</f>
        <v>4.5999999999999996</v>
      </c>
      <c r="F20" s="389">
        <f>'PPTO I.E JOSE REINEL'!F17</f>
        <v>63184</v>
      </c>
      <c r="G20" s="372">
        <f>'PPTO I.E JOSE REINEL'!G17</f>
        <v>290646.40000000002</v>
      </c>
      <c r="H20" s="373" t="str">
        <f t="shared" si="17"/>
        <v>SI</v>
      </c>
      <c r="I20" s="374">
        <f>'3-4 MAMPOSTERIA-ESTRUCTURA'!F69</f>
        <v>900</v>
      </c>
      <c r="J20" s="375">
        <f>'3-4 MAMPOSTERIA-ESTRUCTURA'!F63</f>
        <v>29751</v>
      </c>
      <c r="K20" s="376">
        <f>'3-4 MAMPOSTERIA-ESTRUCTURA'!F72</f>
        <v>32533</v>
      </c>
      <c r="L20" s="377">
        <f t="shared" si="2"/>
        <v>63184</v>
      </c>
      <c r="M20" s="390">
        <f t="shared" si="3"/>
        <v>4140</v>
      </c>
      <c r="N20" s="379">
        <f t="shared" si="3"/>
        <v>136854.6</v>
      </c>
      <c r="O20" s="380">
        <f t="shared" si="3"/>
        <v>149651.79999999999</v>
      </c>
      <c r="P20" s="377">
        <f t="shared" si="10"/>
        <v>290646.40000000002</v>
      </c>
      <c r="Q20" s="390">
        <f t="shared" si="4"/>
        <v>5382</v>
      </c>
      <c r="R20" s="379">
        <f t="shared" si="4"/>
        <v>177910.98</v>
      </c>
      <c r="S20" s="453">
        <f t="shared" si="5"/>
        <v>136183.14000000001</v>
      </c>
      <c r="T20" s="454">
        <f t="shared" si="6"/>
        <v>58364.2</v>
      </c>
      <c r="U20" s="459">
        <f t="shared" si="14"/>
        <v>377840.32</v>
      </c>
      <c r="V20" s="248"/>
      <c r="W20" s="381" t="str">
        <f t="shared" si="18"/>
        <v>SI</v>
      </c>
    </row>
    <row r="21" spans="2:23" ht="31.5" x14ac:dyDescent="0.25">
      <c r="B21" s="383" t="str">
        <f>'PPTO I.E JOSE REINEL'!B18</f>
        <v>5</v>
      </c>
      <c r="C21" s="384" t="str">
        <f>'PPTO I.E JOSE REINEL'!C18</f>
        <v>INSTALACIONES ELÉCTRICAS</v>
      </c>
      <c r="D21" s="385"/>
      <c r="E21" s="386"/>
      <c r="F21" s="357"/>
      <c r="G21" s="357">
        <f>'PPTO I.E JOSE REINEL'!G18</f>
        <v>12696205</v>
      </c>
      <c r="H21" s="358"/>
      <c r="I21" s="359"/>
      <c r="J21" s="360"/>
      <c r="K21" s="361"/>
      <c r="L21" s="362"/>
      <c r="M21" s="363"/>
      <c r="N21" s="364"/>
      <c r="O21" s="365"/>
      <c r="P21" s="366">
        <f>ROUND(SUM(P22:P31),2)</f>
        <v>12696205</v>
      </c>
      <c r="Q21" s="363">
        <f>ROUND(SUM(Q22:Q31),2)</f>
        <v>198900</v>
      </c>
      <c r="R21" s="364">
        <f t="shared" ref="R21:T21" si="19">ROUND(SUM(R22:R31),2)</f>
        <v>10950105.4</v>
      </c>
      <c r="S21" s="364">
        <f t="shared" si="19"/>
        <v>3749242.77</v>
      </c>
      <c r="T21" s="452">
        <f t="shared" si="19"/>
        <v>1606818.33</v>
      </c>
      <c r="U21" s="458">
        <f>ROUND(SUM(Q21:T21),2)</f>
        <v>16505066.5</v>
      </c>
      <c r="V21" s="248"/>
      <c r="W21" s="367"/>
    </row>
    <row r="22" spans="2:23" ht="55.9" customHeight="1" x14ac:dyDescent="0.25">
      <c r="B22" s="391" t="str">
        <f>'PPTO I.E JOSE REINEL'!B19</f>
        <v>5.1</v>
      </c>
      <c r="C22" s="392" t="str">
        <f>'PPTO I.E JOSE REINEL'!C19</f>
        <v>Suministro e Instalación de Tablero de automáticos 12 circuitos.Incluye Tacos.</v>
      </c>
      <c r="D22" s="369" t="str">
        <f>'PPTO I.E JOSE REINEL'!D19</f>
        <v>UN</v>
      </c>
      <c r="E22" s="370">
        <f>'PPTO I.E JOSE REINEL'!E19</f>
        <v>1</v>
      </c>
      <c r="F22" s="389">
        <f>'PPTO I.E JOSE REINEL'!F19</f>
        <v>631358</v>
      </c>
      <c r="G22" s="372">
        <f>'PPTO I.E JOSE REINEL'!G19</f>
        <v>631358</v>
      </c>
      <c r="H22" s="373" t="str">
        <f t="shared" si="17"/>
        <v>SI</v>
      </c>
      <c r="I22" s="374">
        <f>'5 ELECTRICAS'!F16</f>
        <v>18000</v>
      </c>
      <c r="J22" s="375">
        <f>'5 ELECTRICAS'!F12</f>
        <v>410000</v>
      </c>
      <c r="K22" s="376">
        <f>'5 ELECTRICAS'!F19</f>
        <v>203358</v>
      </c>
      <c r="L22" s="377">
        <f t="shared" si="2"/>
        <v>631358</v>
      </c>
      <c r="M22" s="390">
        <f t="shared" si="3"/>
        <v>18000</v>
      </c>
      <c r="N22" s="379">
        <f t="shared" si="3"/>
        <v>410000</v>
      </c>
      <c r="O22" s="380">
        <f t="shared" si="3"/>
        <v>203358</v>
      </c>
      <c r="P22" s="377">
        <f t="shared" si="10"/>
        <v>631358</v>
      </c>
      <c r="Q22" s="390">
        <f t="shared" si="4"/>
        <v>23400</v>
      </c>
      <c r="R22" s="379">
        <f t="shared" si="4"/>
        <v>533000</v>
      </c>
      <c r="S22" s="453">
        <f t="shared" si="5"/>
        <v>185055.78</v>
      </c>
      <c r="T22" s="454">
        <f t="shared" si="6"/>
        <v>79309.62</v>
      </c>
      <c r="U22" s="459">
        <f t="shared" si="14"/>
        <v>820765.4</v>
      </c>
      <c r="V22" s="248"/>
      <c r="W22" s="381" t="str">
        <f t="shared" si="18"/>
        <v>SI</v>
      </c>
    </row>
    <row r="23" spans="2:23" ht="43.15" customHeight="1" x14ac:dyDescent="0.25">
      <c r="B23" s="391" t="str">
        <f>'PPTO I.E JOSE REINEL'!B20</f>
        <v>5.2</v>
      </c>
      <c r="C23" s="392" t="str">
        <f>'PPTO I.E JOSE REINEL'!C20</f>
        <v>Suministro e Instalación de Salida bifásica</v>
      </c>
      <c r="D23" s="369" t="str">
        <f>'PPTO I.E JOSE REINEL'!D20</f>
        <v>UN</v>
      </c>
      <c r="E23" s="370">
        <f>'PPTO I.E JOSE REINEL'!E20</f>
        <v>12</v>
      </c>
      <c r="F23" s="389">
        <f>'PPTO I.E JOSE REINEL'!F20</f>
        <v>118293</v>
      </c>
      <c r="G23" s="372">
        <f>'PPTO I.E JOSE REINEL'!G20</f>
        <v>1419516</v>
      </c>
      <c r="H23" s="373" t="str">
        <f t="shared" si="17"/>
        <v>SI</v>
      </c>
      <c r="I23" s="374">
        <f>'5 ELECTRICAS'!F35</f>
        <v>900</v>
      </c>
      <c r="J23" s="375">
        <f>'5 ELECTRICAS'!F27</f>
        <v>89198</v>
      </c>
      <c r="K23" s="376">
        <f>'5 ELECTRICAS'!F38</f>
        <v>28195</v>
      </c>
      <c r="L23" s="377">
        <f t="shared" si="2"/>
        <v>118293</v>
      </c>
      <c r="M23" s="390">
        <f t="shared" si="3"/>
        <v>10800</v>
      </c>
      <c r="N23" s="379">
        <f t="shared" si="3"/>
        <v>1070376</v>
      </c>
      <c r="O23" s="380">
        <f t="shared" si="3"/>
        <v>338340</v>
      </c>
      <c r="P23" s="377">
        <f t="shared" si="10"/>
        <v>1419516</v>
      </c>
      <c r="Q23" s="390">
        <f t="shared" si="4"/>
        <v>14040</v>
      </c>
      <c r="R23" s="379">
        <f t="shared" si="4"/>
        <v>1391488.8</v>
      </c>
      <c r="S23" s="453">
        <f t="shared" si="5"/>
        <v>307889.40000000002</v>
      </c>
      <c r="T23" s="454">
        <f t="shared" si="6"/>
        <v>131952.6</v>
      </c>
      <c r="U23" s="459">
        <f t="shared" si="14"/>
        <v>1845370.8</v>
      </c>
      <c r="V23" s="248"/>
      <c r="W23" s="381" t="str">
        <f t="shared" si="18"/>
        <v>SI</v>
      </c>
    </row>
    <row r="24" spans="2:23" ht="47.45" customHeight="1" x14ac:dyDescent="0.25">
      <c r="B24" s="391" t="str">
        <f>'PPTO I.E JOSE REINEL'!B21</f>
        <v>5.3</v>
      </c>
      <c r="C24" s="392" t="str">
        <f>'PPTO I.E JOSE REINEL'!C21</f>
        <v>Suministro e Instalación de Salida toma corriente doble 110v</v>
      </c>
      <c r="D24" s="369" t="str">
        <f>'PPTO I.E JOSE REINEL'!D21</f>
        <v>UN</v>
      </c>
      <c r="E24" s="370">
        <f>'PPTO I.E JOSE REINEL'!E21</f>
        <v>12</v>
      </c>
      <c r="F24" s="389">
        <f>'PPTO I.E JOSE REINEL'!F21</f>
        <v>67596</v>
      </c>
      <c r="G24" s="372">
        <f>'PPTO I.E JOSE REINEL'!G21</f>
        <v>811152</v>
      </c>
      <c r="H24" s="373" t="str">
        <f t="shared" si="17"/>
        <v>SI</v>
      </c>
      <c r="I24" s="374">
        <f>'5 ELECTRICAS'!F58</f>
        <v>600</v>
      </c>
      <c r="J24" s="375">
        <f>'5 ELECTRICAS'!F47</f>
        <v>42325</v>
      </c>
      <c r="K24" s="376">
        <f>'5 ELECTRICAS'!F61</f>
        <v>24671</v>
      </c>
      <c r="L24" s="377">
        <f t="shared" si="2"/>
        <v>67596</v>
      </c>
      <c r="M24" s="390">
        <f t="shared" si="3"/>
        <v>7200</v>
      </c>
      <c r="N24" s="379">
        <f t="shared" si="3"/>
        <v>507900</v>
      </c>
      <c r="O24" s="380">
        <f t="shared" si="3"/>
        <v>296052</v>
      </c>
      <c r="P24" s="377">
        <f t="shared" si="10"/>
        <v>811152</v>
      </c>
      <c r="Q24" s="390">
        <f t="shared" si="4"/>
        <v>9360</v>
      </c>
      <c r="R24" s="379">
        <f t="shared" si="4"/>
        <v>660270</v>
      </c>
      <c r="S24" s="453">
        <f t="shared" si="5"/>
        <v>269407.32</v>
      </c>
      <c r="T24" s="454">
        <f t="shared" si="6"/>
        <v>115460.28</v>
      </c>
      <c r="U24" s="459">
        <f t="shared" si="14"/>
        <v>1054497.6000000001</v>
      </c>
      <c r="V24" s="248"/>
      <c r="W24" s="381" t="str">
        <f t="shared" si="18"/>
        <v>SI</v>
      </c>
    </row>
    <row r="25" spans="2:23" ht="108.6" customHeight="1" x14ac:dyDescent="0.25">
      <c r="B25" s="391" t="str">
        <f>'PPTO I.E JOSE REINEL'!B22</f>
        <v>5.4</v>
      </c>
      <c r="C25" s="392" t="str">
        <f>'PPTO I.E JOSE REINEL'!C22</f>
        <v>Suministro e Instalación de luminaria panel LED de 0.6x0.6 incluye conectores de resorte cinta, accesorios de fijaciòn y soporte, instalado según reglamento NTC 2050</v>
      </c>
      <c r="D25" s="369" t="str">
        <f>'PPTO I.E JOSE REINEL'!D22</f>
        <v>UN</v>
      </c>
      <c r="E25" s="370">
        <f>'PPTO I.E JOSE REINEL'!E22</f>
        <v>18</v>
      </c>
      <c r="F25" s="389">
        <f>'PPTO I.E JOSE REINEL'!F22</f>
        <v>173984</v>
      </c>
      <c r="G25" s="372">
        <f>'PPTO I.E JOSE REINEL'!G22</f>
        <v>3131712</v>
      </c>
      <c r="H25" s="373" t="str">
        <f t="shared" si="17"/>
        <v>SI</v>
      </c>
      <c r="I25" s="374">
        <f>'5 ELECTRICAS'!F76</f>
        <v>900</v>
      </c>
      <c r="J25" s="375">
        <f>'5 ELECTRICAS'!F69</f>
        <v>113169</v>
      </c>
      <c r="K25" s="376">
        <f>'5 ELECTRICAS'!F79</f>
        <v>59915</v>
      </c>
      <c r="L25" s="377">
        <f t="shared" si="2"/>
        <v>173984</v>
      </c>
      <c r="M25" s="390">
        <f t="shared" si="3"/>
        <v>16200</v>
      </c>
      <c r="N25" s="379">
        <f t="shared" si="3"/>
        <v>2037042</v>
      </c>
      <c r="O25" s="380">
        <f t="shared" si="3"/>
        <v>1078470</v>
      </c>
      <c r="P25" s="377">
        <f t="shared" si="10"/>
        <v>3131712</v>
      </c>
      <c r="Q25" s="390">
        <f t="shared" si="4"/>
        <v>21060</v>
      </c>
      <c r="R25" s="379">
        <f t="shared" si="4"/>
        <v>2648154.6</v>
      </c>
      <c r="S25" s="453">
        <f t="shared" si="5"/>
        <v>981407.7</v>
      </c>
      <c r="T25" s="454">
        <f t="shared" si="6"/>
        <v>420603.3</v>
      </c>
      <c r="U25" s="459">
        <f t="shared" si="14"/>
        <v>4071225.6</v>
      </c>
      <c r="V25" s="248"/>
      <c r="W25" s="381" t="str">
        <f t="shared" si="18"/>
        <v>SI</v>
      </c>
    </row>
    <row r="26" spans="2:23" ht="76.150000000000006" customHeight="1" x14ac:dyDescent="0.25">
      <c r="B26" s="391" t="str">
        <f>'PPTO I.E JOSE REINEL'!B23</f>
        <v>5.5</v>
      </c>
      <c r="C26" s="392" t="str">
        <f>'PPTO I.E JOSE REINEL'!C23</f>
        <v>Suministro e instalación de Puesta a tierra de tablero de distribución, polo a tierra, varilla c. W. 2,40 ml</v>
      </c>
      <c r="D26" s="369" t="str">
        <f>'PPTO I.E JOSE REINEL'!D23</f>
        <v>UN</v>
      </c>
      <c r="E26" s="370">
        <f>'PPTO I.E JOSE REINEL'!E23</f>
        <v>1</v>
      </c>
      <c r="F26" s="389">
        <f>'PPTO I.E JOSE REINEL'!F23</f>
        <v>196275</v>
      </c>
      <c r="G26" s="372">
        <f>'PPTO I.E JOSE REINEL'!G23</f>
        <v>196275</v>
      </c>
      <c r="H26" s="373" t="str">
        <f t="shared" si="17"/>
        <v>SI</v>
      </c>
      <c r="I26" s="374">
        <f>'5 ELECTRICAS'!F94</f>
        <v>3000</v>
      </c>
      <c r="J26" s="375">
        <f>'5 ELECTRICAS'!F88</f>
        <v>115738</v>
      </c>
      <c r="K26" s="376">
        <f>'5 ELECTRICAS'!F97</f>
        <v>77537</v>
      </c>
      <c r="L26" s="377">
        <f t="shared" si="2"/>
        <v>196275</v>
      </c>
      <c r="M26" s="390">
        <f t="shared" si="3"/>
        <v>3000</v>
      </c>
      <c r="N26" s="379">
        <f t="shared" si="3"/>
        <v>115738</v>
      </c>
      <c r="O26" s="380">
        <f t="shared" si="3"/>
        <v>77537</v>
      </c>
      <c r="P26" s="377">
        <f t="shared" si="10"/>
        <v>196275</v>
      </c>
      <c r="Q26" s="390">
        <f t="shared" si="4"/>
        <v>3900</v>
      </c>
      <c r="R26" s="379">
        <f t="shared" si="4"/>
        <v>150459.4</v>
      </c>
      <c r="S26" s="453">
        <f t="shared" si="5"/>
        <v>70558.67</v>
      </c>
      <c r="T26" s="454">
        <f t="shared" si="6"/>
        <v>30239.43</v>
      </c>
      <c r="U26" s="459">
        <f t="shared" si="14"/>
        <v>255157.5</v>
      </c>
      <c r="V26" s="248"/>
      <c r="W26" s="381" t="str">
        <f t="shared" si="18"/>
        <v>SI</v>
      </c>
    </row>
    <row r="27" spans="2:23" ht="67.900000000000006" customHeight="1" x14ac:dyDescent="0.25">
      <c r="B27" s="391" t="str">
        <f>'PPTO I.E JOSE REINEL'!B24</f>
        <v>5.6</v>
      </c>
      <c r="C27" s="392" t="str">
        <f>'PPTO I.E JOSE REINEL'!C24</f>
        <v>Red electrica en tuberia pvc de 1/2", incluye 2 No 12 , para
luminarias</v>
      </c>
      <c r="D27" s="369" t="str">
        <f>'PPTO I.E JOSE REINEL'!D24</f>
        <v>ML</v>
      </c>
      <c r="E27" s="370">
        <f>'PPTO I.E JOSE REINEL'!E24</f>
        <v>80</v>
      </c>
      <c r="F27" s="389">
        <f>'PPTO I.E JOSE REINEL'!F24</f>
        <v>43951</v>
      </c>
      <c r="G27" s="372">
        <f>'PPTO I.E JOSE REINEL'!G24</f>
        <v>3516080</v>
      </c>
      <c r="H27" s="373" t="str">
        <f t="shared" si="17"/>
        <v>SI</v>
      </c>
      <c r="I27" s="374">
        <f>'5 ELECTRICAS'!F114</f>
        <v>900</v>
      </c>
      <c r="J27" s="375">
        <f>'5 ELECTRICAS'!F105</f>
        <v>26275</v>
      </c>
      <c r="K27" s="376">
        <f>'5 ELECTRICAS'!F117</f>
        <v>16776</v>
      </c>
      <c r="L27" s="377">
        <f t="shared" si="2"/>
        <v>43951</v>
      </c>
      <c r="M27" s="390">
        <f t="shared" si="3"/>
        <v>72000</v>
      </c>
      <c r="N27" s="379">
        <f t="shared" si="3"/>
        <v>2102000</v>
      </c>
      <c r="O27" s="380">
        <f t="shared" si="3"/>
        <v>1342080</v>
      </c>
      <c r="P27" s="377">
        <f t="shared" si="10"/>
        <v>3516080</v>
      </c>
      <c r="Q27" s="390">
        <f t="shared" si="4"/>
        <v>93600</v>
      </c>
      <c r="R27" s="379">
        <f t="shared" si="4"/>
        <v>2732600</v>
      </c>
      <c r="S27" s="453">
        <f t="shared" si="5"/>
        <v>1221292.8</v>
      </c>
      <c r="T27" s="454">
        <f t="shared" si="6"/>
        <v>523411.20000000001</v>
      </c>
      <c r="U27" s="459">
        <f t="shared" si="14"/>
        <v>4570904</v>
      </c>
      <c r="V27" s="248"/>
      <c r="W27" s="381" t="str">
        <f t="shared" si="18"/>
        <v>SI</v>
      </c>
    </row>
    <row r="28" spans="2:23" ht="56.45" customHeight="1" x14ac:dyDescent="0.25">
      <c r="B28" s="391" t="str">
        <f>'PPTO I.E JOSE REINEL'!B25</f>
        <v>5.7</v>
      </c>
      <c r="C28" s="392" t="str">
        <f>'PPTO I.E JOSE REINEL'!C25</f>
        <v>Instalacion salida interruptor doble 110 V</v>
      </c>
      <c r="D28" s="369" t="str">
        <f>'PPTO I.E JOSE REINEL'!D25</f>
        <v>UN</v>
      </c>
      <c r="E28" s="370">
        <f>'PPTO I.E JOSE REINEL'!E25</f>
        <v>3</v>
      </c>
      <c r="F28" s="389">
        <f>'PPTO I.E JOSE REINEL'!F25</f>
        <v>62428</v>
      </c>
      <c r="G28" s="372">
        <f>'PPTO I.E JOSE REINEL'!G25</f>
        <v>187284</v>
      </c>
      <c r="H28" s="373" t="str">
        <f t="shared" si="17"/>
        <v>SI</v>
      </c>
      <c r="I28" s="374">
        <f>'5 ELECTRICAS'!F136</f>
        <v>600</v>
      </c>
      <c r="J28" s="375">
        <f>'5 ELECTRICAS'!F126</f>
        <v>49486</v>
      </c>
      <c r="K28" s="376">
        <f>'5 ELECTRICAS'!F139</f>
        <v>12342</v>
      </c>
      <c r="L28" s="377">
        <f t="shared" si="2"/>
        <v>62428</v>
      </c>
      <c r="M28" s="390">
        <f t="shared" si="3"/>
        <v>1800</v>
      </c>
      <c r="N28" s="379">
        <f t="shared" si="3"/>
        <v>148458</v>
      </c>
      <c r="O28" s="380">
        <f t="shared" si="3"/>
        <v>37026</v>
      </c>
      <c r="P28" s="377">
        <f t="shared" si="10"/>
        <v>187284</v>
      </c>
      <c r="Q28" s="390">
        <f t="shared" si="4"/>
        <v>2340</v>
      </c>
      <c r="R28" s="379">
        <f t="shared" si="4"/>
        <v>192995.4</v>
      </c>
      <c r="S28" s="453">
        <f t="shared" si="5"/>
        <v>33693.660000000003</v>
      </c>
      <c r="T28" s="454">
        <f t="shared" si="6"/>
        <v>14440.14</v>
      </c>
      <c r="U28" s="459">
        <f t="shared" si="14"/>
        <v>243469.2</v>
      </c>
      <c r="V28" s="248"/>
      <c r="W28" s="381" t="str">
        <f t="shared" si="18"/>
        <v>SI</v>
      </c>
    </row>
    <row r="29" spans="2:23" ht="70.900000000000006" customHeight="1" x14ac:dyDescent="0.25">
      <c r="B29" s="391" t="str">
        <f>'PPTO I.E JOSE REINEL'!B26</f>
        <v>5.8</v>
      </c>
      <c r="C29" s="392" t="str">
        <f>'PPTO I.E JOSE REINEL'!C26</f>
        <v>Red electrica en tuberia pvc de 1/2", incluye 1 linea No 12 + 1 neutro No 12 + 1 Linea No 12</v>
      </c>
      <c r="D29" s="369" t="str">
        <f>'PPTO I.E JOSE REINEL'!D26</f>
        <v>ML</v>
      </c>
      <c r="E29" s="370">
        <f>'PPTO I.E JOSE REINEL'!E26</f>
        <v>10</v>
      </c>
      <c r="F29" s="389">
        <f>'PPTO I.E JOSE REINEL'!F26</f>
        <v>47019</v>
      </c>
      <c r="G29" s="372">
        <f>'PPTO I.E JOSE REINEL'!G26</f>
        <v>470190</v>
      </c>
      <c r="H29" s="373" t="str">
        <f t="shared" si="17"/>
        <v>SI</v>
      </c>
      <c r="I29" s="374">
        <f>'5 ELECTRICAS'!F156</f>
        <v>600</v>
      </c>
      <c r="J29" s="375">
        <f>'5 ELECTRICAS'!F147</f>
        <v>26682</v>
      </c>
      <c r="K29" s="376">
        <f>'5 ELECTRICAS'!F159</f>
        <v>19737</v>
      </c>
      <c r="L29" s="377">
        <f t="shared" si="2"/>
        <v>47019</v>
      </c>
      <c r="M29" s="390">
        <f t="shared" si="3"/>
        <v>6000</v>
      </c>
      <c r="N29" s="379">
        <f t="shared" si="3"/>
        <v>266820</v>
      </c>
      <c r="O29" s="380">
        <f t="shared" si="3"/>
        <v>197370</v>
      </c>
      <c r="P29" s="377">
        <f t="shared" si="10"/>
        <v>470190</v>
      </c>
      <c r="Q29" s="390">
        <f t="shared" si="4"/>
        <v>7800</v>
      </c>
      <c r="R29" s="379">
        <f t="shared" si="4"/>
        <v>346866</v>
      </c>
      <c r="S29" s="453">
        <f t="shared" si="5"/>
        <v>179606.7</v>
      </c>
      <c r="T29" s="454">
        <f t="shared" si="6"/>
        <v>76974.3</v>
      </c>
      <c r="U29" s="459">
        <f t="shared" si="14"/>
        <v>611247</v>
      </c>
      <c r="V29" s="248"/>
      <c r="W29" s="381" t="str">
        <f t="shared" si="18"/>
        <v>SI</v>
      </c>
    </row>
    <row r="30" spans="2:23" ht="70.900000000000006" customHeight="1" x14ac:dyDescent="0.25">
      <c r="B30" s="391" t="str">
        <f>'PPTO I.E JOSE REINEL'!B27</f>
        <v>5.9</v>
      </c>
      <c r="C30" s="392" t="str">
        <f>'PPTO I.E JOSE REINEL'!C27</f>
        <v>Red electrica en tuberia EMT de 1/2", incluye 1 linea No 12 + 1 neutro No 12 + 1 Linea No 12</v>
      </c>
      <c r="D30" s="369" t="str">
        <f>'PPTO I.E JOSE REINEL'!D27</f>
        <v>ML</v>
      </c>
      <c r="E30" s="370">
        <f>'PPTO I.E JOSE REINEL'!E27</f>
        <v>20</v>
      </c>
      <c r="F30" s="389">
        <f>'PPTO I.E JOSE REINEL'!F27</f>
        <v>53133</v>
      </c>
      <c r="G30" s="372">
        <f>'PPTO I.E JOSE REINEL'!G27</f>
        <v>1062660</v>
      </c>
      <c r="H30" s="373" t="str">
        <f t="shared" si="17"/>
        <v>SI</v>
      </c>
      <c r="I30" s="374">
        <f>'5 ELECTRICAS'!F177</f>
        <v>600</v>
      </c>
      <c r="J30" s="375">
        <f>'5 ELECTRICAS'!F168</f>
        <v>32796</v>
      </c>
      <c r="K30" s="376">
        <f>'5 ELECTRICAS'!F180</f>
        <v>19737</v>
      </c>
      <c r="L30" s="377">
        <f t="shared" si="2"/>
        <v>53133</v>
      </c>
      <c r="M30" s="390">
        <f t="shared" si="3"/>
        <v>12000</v>
      </c>
      <c r="N30" s="379">
        <f t="shared" si="3"/>
        <v>655920</v>
      </c>
      <c r="O30" s="380">
        <f t="shared" si="3"/>
        <v>394740</v>
      </c>
      <c r="P30" s="377">
        <f t="shared" si="10"/>
        <v>1062660</v>
      </c>
      <c r="Q30" s="390">
        <f t="shared" si="4"/>
        <v>15600</v>
      </c>
      <c r="R30" s="379">
        <f t="shared" si="4"/>
        <v>852696</v>
      </c>
      <c r="S30" s="453">
        <f t="shared" si="5"/>
        <v>359213.4</v>
      </c>
      <c r="T30" s="454">
        <f t="shared" si="6"/>
        <v>153948.6</v>
      </c>
      <c r="U30" s="459">
        <f t="shared" si="14"/>
        <v>1381458</v>
      </c>
      <c r="V30" s="248"/>
      <c r="W30" s="381" t="str">
        <f t="shared" si="18"/>
        <v>SI</v>
      </c>
    </row>
    <row r="31" spans="2:23" ht="31.5" x14ac:dyDescent="0.25">
      <c r="B31" s="391" t="str">
        <f>'PPTO I.E JOSE REINEL'!B28</f>
        <v>5.10</v>
      </c>
      <c r="C31" s="392" t="str">
        <f>'PPTO I.E JOSE REINEL'!C28</f>
        <v>Suministro e Instalación de Acometida eléctrica  bifasica trifilar</v>
      </c>
      <c r="D31" s="369" t="str">
        <f>'PPTO I.E JOSE REINEL'!D28</f>
        <v>UN</v>
      </c>
      <c r="E31" s="370">
        <f>'PPTO I.E JOSE REINEL'!E28</f>
        <v>1</v>
      </c>
      <c r="F31" s="389">
        <f>'PPTO I.E JOSE REINEL'!F28</f>
        <v>1269978</v>
      </c>
      <c r="G31" s="372">
        <f>'PPTO I.E JOSE REINEL'!G28</f>
        <v>1269978</v>
      </c>
      <c r="H31" s="373" t="str">
        <f t="shared" si="17"/>
        <v>SI</v>
      </c>
      <c r="I31" s="374">
        <f>'5 ELECTRICAS'!F203</f>
        <v>6000</v>
      </c>
      <c r="J31" s="375">
        <f>'5 ELECTRICAS'!F188</f>
        <v>1108904</v>
      </c>
      <c r="K31" s="376">
        <f>'5 ELECTRICAS'!F206</f>
        <v>155074</v>
      </c>
      <c r="L31" s="377">
        <f t="shared" si="2"/>
        <v>1269978</v>
      </c>
      <c r="M31" s="390">
        <f t="shared" si="3"/>
        <v>6000</v>
      </c>
      <c r="N31" s="379">
        <f t="shared" si="3"/>
        <v>1108904</v>
      </c>
      <c r="O31" s="380">
        <f t="shared" si="3"/>
        <v>155074</v>
      </c>
      <c r="P31" s="377">
        <f t="shared" si="10"/>
        <v>1269978</v>
      </c>
      <c r="Q31" s="390">
        <f t="shared" si="4"/>
        <v>7800</v>
      </c>
      <c r="R31" s="379">
        <f t="shared" si="4"/>
        <v>1441575.2</v>
      </c>
      <c r="S31" s="453">
        <f t="shared" si="5"/>
        <v>141117.34</v>
      </c>
      <c r="T31" s="454">
        <f t="shared" si="6"/>
        <v>60478.86</v>
      </c>
      <c r="U31" s="459">
        <f t="shared" si="14"/>
        <v>1650971.4</v>
      </c>
      <c r="V31" s="248"/>
      <c r="W31" s="381" t="str">
        <f t="shared" si="18"/>
        <v>SI</v>
      </c>
    </row>
    <row r="32" spans="2:23" ht="31.5" x14ac:dyDescent="0.25">
      <c r="B32" s="383" t="str">
        <f>'PPTO I.E JOSE REINEL'!B29</f>
        <v>6</v>
      </c>
      <c r="C32" s="384" t="str">
        <f>'PPTO I.E JOSE REINEL'!C29</f>
        <v>PAÑETES E IMPERMEABILIZACION</v>
      </c>
      <c r="D32" s="385"/>
      <c r="E32" s="386"/>
      <c r="F32" s="357"/>
      <c r="G32" s="357">
        <f>'PPTO I.E JOSE REINEL'!G29</f>
        <v>10143282.789999999</v>
      </c>
      <c r="H32" s="358"/>
      <c r="I32" s="359"/>
      <c r="J32" s="360"/>
      <c r="K32" s="361"/>
      <c r="L32" s="362"/>
      <c r="M32" s="363"/>
      <c r="N32" s="364"/>
      <c r="O32" s="365"/>
      <c r="P32" s="366">
        <f>ROUND(SUM(P33:P36),2)</f>
        <v>10143282.789999999</v>
      </c>
      <c r="Q32" s="363">
        <f>ROUND(SUM(Q33:Q36),2)</f>
        <v>1101331.1399999999</v>
      </c>
      <c r="R32" s="364">
        <f t="shared" ref="R32:T32" si="20">ROUND(SUM(R33:R36),2)</f>
        <v>8784640.9000000004</v>
      </c>
      <c r="S32" s="364">
        <f t="shared" si="20"/>
        <v>2310206.91</v>
      </c>
      <c r="T32" s="452">
        <f t="shared" si="20"/>
        <v>990088.67</v>
      </c>
      <c r="U32" s="458">
        <f>ROUND(SUM(Q32:T32),2)</f>
        <v>13186267.619999999</v>
      </c>
      <c r="V32" s="248"/>
      <c r="W32" s="367"/>
    </row>
    <row r="33" spans="2:23" ht="60" customHeight="1" x14ac:dyDescent="0.25">
      <c r="B33" s="391" t="str">
        <f>'PPTO I.E JOSE REINEL'!B30</f>
        <v>6.1</v>
      </c>
      <c r="C33" s="392" t="str">
        <f>'PPTO I.E JOSE REINEL'!C30</f>
        <v>Suministro y Aplicación de Pañete muros 1:4; incluye filo y dilataciones</v>
      </c>
      <c r="D33" s="369" t="str">
        <f>'PPTO I.E JOSE REINEL'!D30</f>
        <v>M2</v>
      </c>
      <c r="E33" s="370">
        <f>'PPTO I.E JOSE REINEL'!E30</f>
        <v>10</v>
      </c>
      <c r="F33" s="389">
        <f>'PPTO I.E JOSE REINEL'!F30</f>
        <v>27145</v>
      </c>
      <c r="G33" s="372">
        <f>'PPTO I.E JOSE REINEL'!G30</f>
        <v>271450</v>
      </c>
      <c r="H33" s="373" t="str">
        <f t="shared" ref="H33:H36" si="21">IF(F33=L33,"SI","NO")</f>
        <v>SI</v>
      </c>
      <c r="I33" s="374">
        <f>'6-7-8 PAÑETES-CUBIERTA-'!F15</f>
        <v>4440</v>
      </c>
      <c r="J33" s="375">
        <f>'6-7-8 PAÑETES-CUBIERTA-'!F12</f>
        <v>9149</v>
      </c>
      <c r="K33" s="376">
        <f>'6-7-8 PAÑETES-CUBIERTA-'!F19</f>
        <v>13556</v>
      </c>
      <c r="L33" s="377">
        <f t="shared" si="2"/>
        <v>27145</v>
      </c>
      <c r="M33" s="390">
        <f t="shared" si="3"/>
        <v>44400</v>
      </c>
      <c r="N33" s="379">
        <f t="shared" si="3"/>
        <v>91490</v>
      </c>
      <c r="O33" s="380">
        <f t="shared" si="3"/>
        <v>135560</v>
      </c>
      <c r="P33" s="377">
        <f t="shared" si="10"/>
        <v>271450</v>
      </c>
      <c r="Q33" s="390">
        <f t="shared" si="4"/>
        <v>57720</v>
      </c>
      <c r="R33" s="379">
        <f t="shared" si="4"/>
        <v>118937</v>
      </c>
      <c r="S33" s="453">
        <f t="shared" si="5"/>
        <v>123359.6</v>
      </c>
      <c r="T33" s="454">
        <f t="shared" si="6"/>
        <v>52868.4</v>
      </c>
      <c r="U33" s="459">
        <f t="shared" si="14"/>
        <v>352885</v>
      </c>
      <c r="V33" s="248"/>
      <c r="W33" s="381" t="str">
        <f t="shared" ref="W33:W36" si="22">IF(G33=P33,"SI","NO")</f>
        <v>SI</v>
      </c>
    </row>
    <row r="34" spans="2:23" ht="52.15" customHeight="1" x14ac:dyDescent="0.25">
      <c r="B34" s="391" t="str">
        <f>'PPTO I.E JOSE REINEL'!B31</f>
        <v>6.2</v>
      </c>
      <c r="C34" s="392" t="str">
        <f>'PPTO I.E JOSE REINEL'!C31</f>
        <v>Suministro y Aplicación de Alistado pendientado en mortero para placa</v>
      </c>
      <c r="D34" s="369" t="str">
        <f>'PPTO I.E JOSE REINEL'!D31</f>
        <v>M2</v>
      </c>
      <c r="E34" s="370">
        <f>'PPTO I.E JOSE REINEL'!E31</f>
        <v>122.73</v>
      </c>
      <c r="F34" s="389">
        <f>'PPTO I.E JOSE REINEL'!F31</f>
        <v>64023</v>
      </c>
      <c r="G34" s="372">
        <f>'PPTO I.E JOSE REINEL'!G31</f>
        <v>7857542.79</v>
      </c>
      <c r="H34" s="373" t="str">
        <f t="shared" si="21"/>
        <v>SI</v>
      </c>
      <c r="I34" s="374">
        <f>'6-7-8 PAÑETES-CUBIERTA-'!F30</f>
        <v>1860</v>
      </c>
      <c r="J34" s="375">
        <f>'6-7-8 PAÑETES-CUBIERTA-'!F27</f>
        <v>45896</v>
      </c>
      <c r="K34" s="376">
        <f>'6-7-8 PAÑETES-CUBIERTA-'!F34</f>
        <v>16267</v>
      </c>
      <c r="L34" s="377">
        <f t="shared" si="2"/>
        <v>64023</v>
      </c>
      <c r="M34" s="390">
        <f t="shared" si="3"/>
        <v>228277.8</v>
      </c>
      <c r="N34" s="379">
        <f t="shared" si="3"/>
        <v>5632816.0800000001</v>
      </c>
      <c r="O34" s="380">
        <f t="shared" si="3"/>
        <v>1996448.91</v>
      </c>
      <c r="P34" s="377">
        <f>SUM(M34:O34)</f>
        <v>7857542.79</v>
      </c>
      <c r="Q34" s="390">
        <f t="shared" si="4"/>
        <v>296761.14</v>
      </c>
      <c r="R34" s="379">
        <f t="shared" si="4"/>
        <v>7322660.9000000004</v>
      </c>
      <c r="S34" s="453">
        <f>O34*(1+$W$6)*0.7</f>
        <v>1816768.51</v>
      </c>
      <c r="T34" s="454">
        <f t="shared" si="6"/>
        <v>778615.07</v>
      </c>
      <c r="U34" s="459">
        <f t="shared" si="14"/>
        <v>10214805.619999999</v>
      </c>
      <c r="V34" s="248"/>
      <c r="W34" s="381" t="str">
        <f t="shared" si="22"/>
        <v>SI</v>
      </c>
    </row>
    <row r="35" spans="2:23" ht="40.9" customHeight="1" x14ac:dyDescent="0.25">
      <c r="B35" s="391" t="str">
        <f>'PPTO I.E JOSE REINEL'!B32</f>
        <v>6.3</v>
      </c>
      <c r="C35" s="392" t="str">
        <f>'PPTO I.E JOSE REINEL'!C32</f>
        <v>Suministro y Aplicación de Pañete impermeabilizado 1:4</v>
      </c>
      <c r="D35" s="369" t="str">
        <f>'PPTO I.E JOSE REINEL'!D32</f>
        <v>M2</v>
      </c>
      <c r="E35" s="370">
        <f>'PPTO I.E JOSE REINEL'!E32</f>
        <v>10</v>
      </c>
      <c r="F35" s="389">
        <f>'PPTO I.E JOSE REINEL'!F32</f>
        <v>34561</v>
      </c>
      <c r="G35" s="372">
        <f>'PPTO I.E JOSE REINEL'!G32</f>
        <v>345610</v>
      </c>
      <c r="H35" s="373" t="str">
        <f t="shared" si="21"/>
        <v>SI</v>
      </c>
      <c r="I35" s="374">
        <f>'6-7-8 PAÑETES-CUBIERTA-'!F45</f>
        <v>450</v>
      </c>
      <c r="J35" s="375">
        <f>'6-7-8 PAÑETES-CUBIERTA-'!F42</f>
        <v>20555</v>
      </c>
      <c r="K35" s="376">
        <f>'6-7-8 PAÑETES-CUBIERTA-'!F48</f>
        <v>13556</v>
      </c>
      <c r="L35" s="377">
        <f t="shared" ref="L35:L36" si="23">ROUND(SUM(I35:K35),0)</f>
        <v>34561</v>
      </c>
      <c r="M35" s="390">
        <f t="shared" ref="M35:M36" si="24">$E35*I35</f>
        <v>4500</v>
      </c>
      <c r="N35" s="379">
        <f t="shared" ref="N35:N36" si="25">$E35*J35</f>
        <v>205550</v>
      </c>
      <c r="O35" s="380">
        <f t="shared" ref="O35:O36" si="26">$E35*K35</f>
        <v>135560</v>
      </c>
      <c r="P35" s="377">
        <f>SUM(M35:O35)</f>
        <v>345610</v>
      </c>
      <c r="Q35" s="390">
        <f t="shared" ref="Q35:Q36" si="27">M35*(1+$W$6)</f>
        <v>5850</v>
      </c>
      <c r="R35" s="379">
        <f t="shared" ref="R35:R36" si="28">N35*(1+$W$6)</f>
        <v>267215</v>
      </c>
      <c r="S35" s="453">
        <f t="shared" ref="S35:S36" si="29">O35*(1+$W$6)*0.7</f>
        <v>123359.6</v>
      </c>
      <c r="T35" s="454">
        <f t="shared" ref="T35:T36" si="30">O35*(1+$W$6)*0.3</f>
        <v>52868.4</v>
      </c>
      <c r="U35" s="459">
        <f t="shared" ref="U35:U36" si="31">SUM(Q35:T35)</f>
        <v>449293</v>
      </c>
      <c r="V35" s="248"/>
      <c r="W35" s="381" t="str">
        <f t="shared" si="22"/>
        <v>SI</v>
      </c>
    </row>
    <row r="36" spans="2:23" ht="52.9" customHeight="1" x14ac:dyDescent="0.25">
      <c r="B36" s="391" t="str">
        <f>'PPTO I.E JOSE REINEL'!B33</f>
        <v>6.4</v>
      </c>
      <c r="C36" s="392" t="str">
        <f>'PPTO I.E JOSE REINEL'!C33</f>
        <v>Suministro e Impermeabilización manto zetal   600 terraza</v>
      </c>
      <c r="D36" s="369" t="str">
        <f>'PPTO I.E JOSE REINEL'!D33</f>
        <v>M2</v>
      </c>
      <c r="E36" s="370">
        <f>'PPTO I.E JOSE REINEL'!E33</f>
        <v>20</v>
      </c>
      <c r="F36" s="389">
        <f>'PPTO I.E JOSE REINEL'!F33</f>
        <v>83434</v>
      </c>
      <c r="G36" s="372">
        <f>'PPTO I.E JOSE REINEL'!G33</f>
        <v>1668680</v>
      </c>
      <c r="H36" s="373" t="str">
        <f t="shared" si="21"/>
        <v>SI</v>
      </c>
      <c r="I36" s="374">
        <f>'6-7-8 PAÑETES-CUBIERTA-'!F61</f>
        <v>28500</v>
      </c>
      <c r="J36" s="375">
        <f>'6-7-8 PAÑETES-CUBIERTA-'!F57</f>
        <v>41378</v>
      </c>
      <c r="K36" s="376">
        <f>'6-7-8 PAÑETES-CUBIERTA-'!F65</f>
        <v>13556</v>
      </c>
      <c r="L36" s="377">
        <f t="shared" si="23"/>
        <v>83434</v>
      </c>
      <c r="M36" s="390">
        <f t="shared" si="24"/>
        <v>570000</v>
      </c>
      <c r="N36" s="379">
        <f t="shared" si="25"/>
        <v>827560</v>
      </c>
      <c r="O36" s="380">
        <f t="shared" si="26"/>
        <v>271120</v>
      </c>
      <c r="P36" s="377">
        <f>SUM(M36:O36)</f>
        <v>1668680</v>
      </c>
      <c r="Q36" s="390">
        <f t="shared" si="27"/>
        <v>741000</v>
      </c>
      <c r="R36" s="379">
        <f t="shared" si="28"/>
        <v>1075828</v>
      </c>
      <c r="S36" s="453">
        <f t="shared" si="29"/>
        <v>246719.2</v>
      </c>
      <c r="T36" s="454">
        <f t="shared" si="30"/>
        <v>105736.8</v>
      </c>
      <c r="U36" s="459">
        <f t="shared" si="31"/>
        <v>2169284</v>
      </c>
      <c r="V36" s="248"/>
      <c r="W36" s="381" t="str">
        <f t="shared" si="22"/>
        <v>SI</v>
      </c>
    </row>
    <row r="37" spans="2:23" ht="18.75" x14ac:dyDescent="0.25">
      <c r="B37" s="383" t="str">
        <f>'PPTO I.E JOSE REINEL'!B34</f>
        <v>7</v>
      </c>
      <c r="C37" s="384" t="str">
        <f>'PPTO I.E JOSE REINEL'!C34</f>
        <v>CUBIERTAS</v>
      </c>
      <c r="D37" s="385"/>
      <c r="E37" s="386"/>
      <c r="F37" s="357"/>
      <c r="G37" s="357">
        <f>'PPTO I.E JOSE REINEL'!G34</f>
        <v>6365326</v>
      </c>
      <c r="H37" s="358"/>
      <c r="I37" s="359"/>
      <c r="J37" s="360"/>
      <c r="K37" s="361"/>
      <c r="L37" s="362"/>
      <c r="M37" s="363"/>
      <c r="N37" s="364"/>
      <c r="O37" s="365"/>
      <c r="P37" s="366">
        <f>ROUND(SUM(P38:P41),2)</f>
        <v>6365326</v>
      </c>
      <c r="Q37" s="363">
        <f>ROUND(SUM(Q38:Q41),2)</f>
        <v>550875</v>
      </c>
      <c r="R37" s="364">
        <f t="shared" ref="R37:T37" si="32">ROUND(SUM(R38:R41),2)</f>
        <v>4996169.0999999996</v>
      </c>
      <c r="S37" s="364">
        <f t="shared" si="32"/>
        <v>1909515.79</v>
      </c>
      <c r="T37" s="452">
        <f t="shared" si="32"/>
        <v>818363.91</v>
      </c>
      <c r="U37" s="458">
        <f>ROUND(SUM(Q37:T37),2)</f>
        <v>8274923.7999999998</v>
      </c>
      <c r="V37" s="248"/>
      <c r="W37" s="367"/>
    </row>
    <row r="38" spans="2:23" ht="78.75" x14ac:dyDescent="0.25">
      <c r="B38" s="391" t="str">
        <f>'PPTO I.E JOSE REINEL'!B35</f>
        <v>7.1</v>
      </c>
      <c r="C38" s="392" t="str">
        <f>'PPTO I.E JOSE REINEL'!C35</f>
        <v>Suministro e instalación de Cubierta en teja con trapecios, valles h=35mm  cal.28, color, 1080 mm ancho total, incluye tornillos fijadores.</v>
      </c>
      <c r="D38" s="369" t="str">
        <f>'PPTO I.E JOSE REINEL'!D35</f>
        <v>M2</v>
      </c>
      <c r="E38" s="370">
        <f>'PPTO I.E JOSE REINEL'!E35</f>
        <v>40.5</v>
      </c>
      <c r="F38" s="389">
        <f>'PPTO I.E JOSE REINEL'!F35</f>
        <v>75678</v>
      </c>
      <c r="G38" s="372">
        <f>'PPTO I.E JOSE REINEL'!G35</f>
        <v>3064959</v>
      </c>
      <c r="H38" s="373" t="str">
        <f t="shared" ref="H38:H41" si="33">IF(F38=L38,"SI","NO")</f>
        <v>SI</v>
      </c>
      <c r="I38" s="374">
        <f>'6-7-8 PAÑETES-CUBIERTA-'!F81</f>
        <v>3900</v>
      </c>
      <c r="J38" s="375">
        <f>'6-7-8 PAÑETES-CUBIERTA-'!F76</f>
        <v>60934</v>
      </c>
      <c r="K38" s="376">
        <f>'6-7-8 PAÑETES-CUBIERTA-'!F85</f>
        <v>10844</v>
      </c>
      <c r="L38" s="377">
        <f t="shared" ref="L38:L39" si="34">ROUND(SUM(I38:K38),0)</f>
        <v>75678</v>
      </c>
      <c r="M38" s="390">
        <f t="shared" ref="M38:M39" si="35">$E38*I38</f>
        <v>157950</v>
      </c>
      <c r="N38" s="379">
        <f t="shared" ref="N38:N39" si="36">$E38*J38</f>
        <v>2467827</v>
      </c>
      <c r="O38" s="380">
        <f t="shared" ref="O38:O39" si="37">$E38*K38</f>
        <v>439182</v>
      </c>
      <c r="P38" s="377">
        <f t="shared" ref="P38:P41" si="38">SUM(M38:O38)</f>
        <v>3064959</v>
      </c>
      <c r="Q38" s="390">
        <f t="shared" ref="Q38:Q39" si="39">M38*(1+$W$6)</f>
        <v>205335</v>
      </c>
      <c r="R38" s="379">
        <f t="shared" ref="R38:R39" si="40">N38*(1+$W$6)</f>
        <v>3208175.1</v>
      </c>
      <c r="S38" s="453">
        <f t="shared" ref="S38" si="41">O38*(1+$W$6)*0.7</f>
        <v>399655.62</v>
      </c>
      <c r="T38" s="454">
        <f t="shared" ref="T38:T39" si="42">O38*(1+$W$6)*0.3</f>
        <v>171280.98</v>
      </c>
      <c r="U38" s="459">
        <f t="shared" ref="U38:U39" si="43">SUM(Q38:T38)</f>
        <v>3984446.7</v>
      </c>
      <c r="V38" s="248"/>
      <c r="W38" s="381" t="str">
        <f t="shared" ref="W38:W44" si="44">IF(G38=P38,"SI","NO")</f>
        <v>SI</v>
      </c>
    </row>
    <row r="39" spans="2:23" ht="48.6" customHeight="1" x14ac:dyDescent="0.25">
      <c r="B39" s="391" t="str">
        <f>'PPTO I.E JOSE REINEL'!B36</f>
        <v>7.2</v>
      </c>
      <c r="C39" s="392" t="str">
        <f>'PPTO I.E JOSE REINEL'!C36</f>
        <v>Suministro e Instalación de Flanche  remate  cubierta</v>
      </c>
      <c r="D39" s="369" t="str">
        <f>'PPTO I.E JOSE REINEL'!D36</f>
        <v>ML</v>
      </c>
      <c r="E39" s="370">
        <f>'PPTO I.E JOSE REINEL'!E36</f>
        <v>14</v>
      </c>
      <c r="F39" s="389">
        <f>'PPTO I.E JOSE REINEL'!F36</f>
        <v>21893</v>
      </c>
      <c r="G39" s="372">
        <f>'PPTO I.E JOSE REINEL'!G36</f>
        <v>306502</v>
      </c>
      <c r="H39" s="373" t="str">
        <f t="shared" si="33"/>
        <v>SI</v>
      </c>
      <c r="I39" s="374">
        <f>'6-7-8 PAÑETES-CUBIERTA-'!F98</f>
        <v>1200</v>
      </c>
      <c r="J39" s="375">
        <f>'6-7-8 PAÑETES-CUBIERTA-'!F94</f>
        <v>12560</v>
      </c>
      <c r="K39" s="376">
        <f>'6-7-8 PAÑETES-CUBIERTA-'!F101</f>
        <v>8133</v>
      </c>
      <c r="L39" s="377">
        <f t="shared" si="34"/>
        <v>21893</v>
      </c>
      <c r="M39" s="390">
        <f t="shared" si="35"/>
        <v>16800</v>
      </c>
      <c r="N39" s="379">
        <f t="shared" si="36"/>
        <v>175840</v>
      </c>
      <c r="O39" s="380">
        <f t="shared" si="37"/>
        <v>113862</v>
      </c>
      <c r="P39" s="377">
        <f t="shared" si="38"/>
        <v>306502</v>
      </c>
      <c r="Q39" s="390">
        <f t="shared" si="39"/>
        <v>21840</v>
      </c>
      <c r="R39" s="379">
        <f t="shared" si="40"/>
        <v>228592</v>
      </c>
      <c r="S39" s="453">
        <f>O39*(1+$W$6)*0.7</f>
        <v>103614.42</v>
      </c>
      <c r="T39" s="454">
        <f t="shared" si="42"/>
        <v>44406.18</v>
      </c>
      <c r="U39" s="459">
        <f t="shared" si="43"/>
        <v>398452.6</v>
      </c>
      <c r="V39" s="248"/>
      <c r="W39" s="381" t="str">
        <f t="shared" si="44"/>
        <v>SI</v>
      </c>
    </row>
    <row r="40" spans="2:23" ht="48.6" customHeight="1" x14ac:dyDescent="0.25">
      <c r="B40" s="391" t="str">
        <f>'PPTO I.E JOSE REINEL'!B37</f>
        <v>7.3</v>
      </c>
      <c r="C40" s="392" t="str">
        <f>'PPTO I.E JOSE REINEL'!C37</f>
        <v xml:space="preserve">Suministro e Instalación de Cercha  para  cubierta en perfil metalico </v>
      </c>
      <c r="D40" s="369" t="str">
        <f>'PPTO I.E JOSE REINEL'!D37</f>
        <v>ML</v>
      </c>
      <c r="E40" s="370">
        <f>'PPTO I.E JOSE REINEL'!E37</f>
        <v>15</v>
      </c>
      <c r="F40" s="389">
        <f>'PPTO I.E JOSE REINEL'!F37</f>
        <v>152521</v>
      </c>
      <c r="G40" s="372">
        <f>'PPTO I.E JOSE REINEL'!G37</f>
        <v>2287815</v>
      </c>
      <c r="H40" s="373" t="str">
        <f t="shared" si="33"/>
        <v>SI</v>
      </c>
      <c r="I40" s="374">
        <f>'6-7-8 PAÑETES-CUBIERTA-'!F116</f>
        <v>15600</v>
      </c>
      <c r="J40" s="375">
        <f>'6-7-8 PAÑETES-CUBIERTA-'!F109</f>
        <v>55588</v>
      </c>
      <c r="K40" s="376">
        <f>'6-7-8 PAÑETES-CUBIERTA-'!F121</f>
        <v>81333</v>
      </c>
      <c r="L40" s="377">
        <f t="shared" ref="L40:L41" si="45">ROUND(SUM(I40:K40),0)</f>
        <v>152521</v>
      </c>
      <c r="M40" s="390">
        <f t="shared" ref="M40:M41" si="46">$E40*I40</f>
        <v>234000</v>
      </c>
      <c r="N40" s="379">
        <f t="shared" ref="N40:N41" si="47">$E40*J40</f>
        <v>833820</v>
      </c>
      <c r="O40" s="380">
        <f t="shared" ref="O40:O41" si="48">$E40*K40</f>
        <v>1219995</v>
      </c>
      <c r="P40" s="377">
        <f t="shared" si="38"/>
        <v>2287815</v>
      </c>
      <c r="Q40" s="390">
        <f t="shared" ref="Q40:Q41" si="49">M40*(1+$W$6)</f>
        <v>304200</v>
      </c>
      <c r="R40" s="379">
        <f t="shared" ref="R40:R41" si="50">N40*(1+$W$6)</f>
        <v>1083966</v>
      </c>
      <c r="S40" s="453">
        <f t="shared" ref="S40:S41" si="51">O40*(1+$W$6)*0.7</f>
        <v>1110195.45</v>
      </c>
      <c r="T40" s="454">
        <f t="shared" ref="T40:T41" si="52">O40*(1+$W$6)*0.3</f>
        <v>475798.05</v>
      </c>
      <c r="U40" s="459">
        <f t="shared" ref="U40:U41" si="53">SUM(Q40:T40)</f>
        <v>2974159.5</v>
      </c>
      <c r="V40" s="248"/>
      <c r="W40" s="381" t="str">
        <f t="shared" si="44"/>
        <v>SI</v>
      </c>
    </row>
    <row r="41" spans="2:23" ht="48.6" customHeight="1" x14ac:dyDescent="0.25">
      <c r="B41" s="391" t="str">
        <f>'PPTO I.E JOSE REINEL'!B38</f>
        <v>7.4</v>
      </c>
      <c r="C41" s="392" t="str">
        <f>'PPTO I.E JOSE REINEL'!C38</f>
        <v>Instalación de Canal en lámina galvanizada cal. 22; ds=50</v>
      </c>
      <c r="D41" s="369" t="str">
        <f>'PPTO I.E JOSE REINEL'!D38</f>
        <v>ML</v>
      </c>
      <c r="E41" s="370">
        <f>'PPTO I.E JOSE REINEL'!E38</f>
        <v>10</v>
      </c>
      <c r="F41" s="389">
        <f>'PPTO I.E JOSE REINEL'!F38</f>
        <v>70605</v>
      </c>
      <c r="G41" s="372">
        <f>'PPTO I.E JOSE REINEL'!G38</f>
        <v>706050</v>
      </c>
      <c r="H41" s="373" t="str">
        <f t="shared" si="33"/>
        <v>SI</v>
      </c>
      <c r="I41" s="374">
        <f>'6-7-8 PAÑETES-CUBIERTA-'!F135</f>
        <v>1500</v>
      </c>
      <c r="J41" s="375">
        <f>'6-7-8 PAÑETES-CUBIERTA-'!F129</f>
        <v>36572</v>
      </c>
      <c r="K41" s="376">
        <f>'6-7-8 PAÑETES-CUBIERTA-'!F138</f>
        <v>32533</v>
      </c>
      <c r="L41" s="377">
        <f t="shared" si="45"/>
        <v>70605</v>
      </c>
      <c r="M41" s="390">
        <f t="shared" si="46"/>
        <v>15000</v>
      </c>
      <c r="N41" s="379">
        <f t="shared" si="47"/>
        <v>365720</v>
      </c>
      <c r="O41" s="380">
        <f t="shared" si="48"/>
        <v>325330</v>
      </c>
      <c r="P41" s="377">
        <f t="shared" si="38"/>
        <v>706050</v>
      </c>
      <c r="Q41" s="390">
        <f t="shared" si="49"/>
        <v>19500</v>
      </c>
      <c r="R41" s="379">
        <f t="shared" si="50"/>
        <v>475436</v>
      </c>
      <c r="S41" s="453">
        <f t="shared" si="51"/>
        <v>296050.3</v>
      </c>
      <c r="T41" s="454">
        <f t="shared" si="52"/>
        <v>126878.7</v>
      </c>
      <c r="U41" s="459">
        <f t="shared" si="53"/>
        <v>917865</v>
      </c>
      <c r="V41" s="248"/>
      <c r="W41" s="381" t="str">
        <f t="shared" si="44"/>
        <v>SI</v>
      </c>
    </row>
    <row r="42" spans="2:23" ht="18.75" x14ac:dyDescent="0.25">
      <c r="B42" s="383" t="str">
        <f>'PPTO I.E JOSE REINEL'!B39</f>
        <v>8</v>
      </c>
      <c r="C42" s="420" t="str">
        <f>'PPTO I.E JOSE REINEL'!C39</f>
        <v>ACABADOS</v>
      </c>
      <c r="D42" s="385"/>
      <c r="E42" s="386"/>
      <c r="F42" s="357"/>
      <c r="G42" s="357">
        <f>'PPTO I.E JOSE REINEL'!G39</f>
        <v>7918979.9000000004</v>
      </c>
      <c r="H42" s="358"/>
      <c r="I42" s="359"/>
      <c r="J42" s="360"/>
      <c r="K42" s="361"/>
      <c r="L42" s="362"/>
      <c r="M42" s="363"/>
      <c r="N42" s="364"/>
      <c r="O42" s="365"/>
      <c r="P42" s="366">
        <f>ROUND(SUM(P43:P44),2)</f>
        <v>7918979.9000000004</v>
      </c>
      <c r="Q42" s="363">
        <f>ROUND(SUM(Q43:Q44),2)</f>
        <v>254958.6</v>
      </c>
      <c r="R42" s="364">
        <f t="shared" ref="R42:T42" si="54">ROUND(SUM(R43:R44),2)</f>
        <v>7728524.0499999998</v>
      </c>
      <c r="S42" s="364">
        <f t="shared" si="54"/>
        <v>1617833.85</v>
      </c>
      <c r="T42" s="452">
        <f t="shared" si="54"/>
        <v>693357.37</v>
      </c>
      <c r="U42" s="458">
        <f>ROUND(SUM(Q42:T42),2)</f>
        <v>10294673.869999999</v>
      </c>
      <c r="V42" s="248"/>
      <c r="W42" s="367"/>
    </row>
    <row r="43" spans="2:23" ht="42" customHeight="1" x14ac:dyDescent="0.25">
      <c r="B43" s="421" t="str">
        <f>'PPTO I.E JOSE REINEL'!B40</f>
        <v>8.1</v>
      </c>
      <c r="C43" s="422" t="str">
        <f>'PPTO I.E JOSE REINEL'!C40</f>
        <v>Suministro e Instalación de Cieloraso en drywall</v>
      </c>
      <c r="D43" s="423" t="str">
        <f>'PPTO I.E JOSE REINEL'!D40</f>
        <v>M2</v>
      </c>
      <c r="E43" s="424">
        <f>'PPTO I.E JOSE REINEL'!E40</f>
        <v>15</v>
      </c>
      <c r="F43" s="389">
        <f>'PPTO I.E JOSE REINEL'!F40</f>
        <v>82921</v>
      </c>
      <c r="G43" s="425">
        <f>'PPTO I.E JOSE REINEL'!G40</f>
        <v>1243815</v>
      </c>
      <c r="H43" s="373" t="str">
        <f t="shared" ref="H43:H44" si="55">IF(F43=L43,"SI","NO")</f>
        <v>SI</v>
      </c>
      <c r="I43" s="374">
        <f>'6-7-8 PAÑETES-CUBIERTA-'!F161</f>
        <v>8400</v>
      </c>
      <c r="J43" s="375">
        <f>'6-7-8 PAÑETES-CUBIERTA-'!F147</f>
        <v>37244</v>
      </c>
      <c r="K43" s="376">
        <f>'6-7-8 PAÑETES-CUBIERTA-'!F165</f>
        <v>37277</v>
      </c>
      <c r="L43" s="377">
        <f t="shared" ref="L43:L44" si="56">ROUND(SUM(I43:K43),0)</f>
        <v>82921</v>
      </c>
      <c r="M43" s="390">
        <f t="shared" ref="M43:M44" si="57">$E43*I43</f>
        <v>126000</v>
      </c>
      <c r="N43" s="379">
        <f t="shared" ref="N43:N44" si="58">$E43*J43</f>
        <v>558660</v>
      </c>
      <c r="O43" s="380">
        <f t="shared" ref="O43:O44" si="59">$E43*K43</f>
        <v>559155</v>
      </c>
      <c r="P43" s="377">
        <f t="shared" ref="P43:P58" si="60">SUM(M43:O43)</f>
        <v>1243815</v>
      </c>
      <c r="Q43" s="390">
        <f t="shared" ref="Q43:Q44" si="61">M43*(1+$W$6)</f>
        <v>163800</v>
      </c>
      <c r="R43" s="379">
        <f t="shared" ref="R43:R44" si="62">N43*(1+$W$6)</f>
        <v>726258</v>
      </c>
      <c r="S43" s="453">
        <f t="shared" ref="S43:S44" si="63">O43*(1+$W$6)*0.7</f>
        <v>508831.05</v>
      </c>
      <c r="T43" s="454">
        <f t="shared" ref="T43:T44" si="64">O43*(1+$W$6)*0.3</f>
        <v>218070.45</v>
      </c>
      <c r="U43" s="459">
        <f t="shared" ref="U43:U44" si="65">SUM(Q43:T43)</f>
        <v>1616959.5</v>
      </c>
      <c r="V43" s="248"/>
      <c r="W43" s="381" t="str">
        <f t="shared" si="44"/>
        <v>SI</v>
      </c>
    </row>
    <row r="44" spans="2:23" ht="92.45" customHeight="1" thickBot="1" x14ac:dyDescent="0.3">
      <c r="B44" s="427" t="str">
        <f>'PPTO I.E JOSE REINEL'!B41</f>
        <v>8.2</v>
      </c>
      <c r="C44" s="428" t="str">
        <f>'PPTO I.E JOSE REINEL'!C41</f>
        <v>Suministro e instalación de cielo raso blanco en PVC. (El gravado o detalle del material esta sujeto a aprobación del supervisor).</v>
      </c>
      <c r="D44" s="429" t="str">
        <f>'PPTO I.E JOSE REINEL'!D41</f>
        <v>M2</v>
      </c>
      <c r="E44" s="430">
        <f>'PPTO I.E JOSE REINEL'!E41</f>
        <v>89.9</v>
      </c>
      <c r="F44" s="431">
        <f>'PPTO I.E JOSE REINEL'!F41</f>
        <v>74251</v>
      </c>
      <c r="G44" s="432">
        <f>'PPTO I.E JOSE REINEL'!G41</f>
        <v>6675164.9000000004</v>
      </c>
      <c r="H44" s="433" t="str">
        <f t="shared" si="55"/>
        <v>SI</v>
      </c>
      <c r="I44" s="434">
        <f>'6-7-8 PAÑETES-CUBIERTA-'!F183</f>
        <v>780</v>
      </c>
      <c r="J44" s="435">
        <f>'6-7-8 PAÑETES-CUBIERTA-'!F174</f>
        <v>59915</v>
      </c>
      <c r="K44" s="436">
        <f>'6-7-8 PAÑETES-CUBIERTA-'!F187</f>
        <v>13556</v>
      </c>
      <c r="L44" s="437">
        <f t="shared" si="56"/>
        <v>74251</v>
      </c>
      <c r="M44" s="438">
        <f t="shared" si="57"/>
        <v>70122</v>
      </c>
      <c r="N44" s="439">
        <f t="shared" si="58"/>
        <v>5386358.5</v>
      </c>
      <c r="O44" s="440">
        <f t="shared" si="59"/>
        <v>1218684.3999999999</v>
      </c>
      <c r="P44" s="377">
        <f t="shared" si="60"/>
        <v>6675164.9000000004</v>
      </c>
      <c r="Q44" s="438">
        <f t="shared" si="61"/>
        <v>91158.6</v>
      </c>
      <c r="R44" s="439">
        <f t="shared" si="62"/>
        <v>7002266.0499999998</v>
      </c>
      <c r="S44" s="455">
        <f t="shared" si="63"/>
        <v>1109002.8</v>
      </c>
      <c r="T44" s="456">
        <f t="shared" si="64"/>
        <v>475286.92</v>
      </c>
      <c r="U44" s="460">
        <f t="shared" si="65"/>
        <v>8677714.3699999992</v>
      </c>
      <c r="V44" s="248"/>
      <c r="W44" s="381" t="str">
        <f t="shared" si="44"/>
        <v>SI</v>
      </c>
    </row>
    <row r="45" spans="2:23" ht="18.75" x14ac:dyDescent="0.25">
      <c r="B45" s="383" t="str">
        <f>'PPTO I.E JOSE REINEL'!B42</f>
        <v>9</v>
      </c>
      <c r="C45" s="384" t="str">
        <f>'PPTO I.E JOSE REINEL'!C42</f>
        <v>PISOS Y ENCHAPES</v>
      </c>
      <c r="D45" s="385"/>
      <c r="E45" s="386"/>
      <c r="F45" s="357"/>
      <c r="G45" s="357">
        <f>'PPTO I.E JOSE REINEL'!G42</f>
        <v>21870060.550000001</v>
      </c>
      <c r="H45" s="358"/>
      <c r="I45" s="359"/>
      <c r="J45" s="360"/>
      <c r="K45" s="361"/>
      <c r="L45" s="362"/>
      <c r="M45" s="363"/>
      <c r="N45" s="364"/>
      <c r="O45" s="365"/>
      <c r="P45" s="366">
        <f>ROUND(SUM(P46:P49),2)</f>
        <v>21870060.550000001</v>
      </c>
      <c r="Q45" s="363">
        <f>ROUND(SUM(Q46:Q49),2)</f>
        <v>3655927.47</v>
      </c>
      <c r="R45" s="364">
        <f t="shared" ref="R45:T45" si="66">ROUND(SUM(R46:R49),2)</f>
        <v>17096496.43</v>
      </c>
      <c r="S45" s="364">
        <f t="shared" si="66"/>
        <v>5375058.3799999999</v>
      </c>
      <c r="T45" s="452">
        <f t="shared" si="66"/>
        <v>2303596.44</v>
      </c>
      <c r="U45" s="458">
        <f>ROUND(SUM(Q45:T45),2)</f>
        <v>28431078.719999999</v>
      </c>
      <c r="V45" s="248"/>
      <c r="W45" s="367"/>
    </row>
    <row r="46" spans="2:23" ht="39" customHeight="1" x14ac:dyDescent="0.25">
      <c r="B46" s="391" t="str">
        <f>'PPTO I.E JOSE REINEL'!B43</f>
        <v>9.1</v>
      </c>
      <c r="C46" s="392" t="str">
        <f>'PPTO I.E JOSE REINEL'!C43</f>
        <v>Alistado de pisos en mortero</v>
      </c>
      <c r="D46" s="369" t="str">
        <f>'PPTO I.E JOSE REINEL'!D43</f>
        <v>M2</v>
      </c>
      <c r="E46" s="370">
        <f>'PPTO I.E JOSE REINEL'!E43</f>
        <v>112.73</v>
      </c>
      <c r="F46" s="389">
        <f>'PPTO I.E JOSE REINEL'!F43</f>
        <v>23571</v>
      </c>
      <c r="G46" s="372">
        <f>'PPTO I.E JOSE REINEL'!G43</f>
        <v>2657158.83</v>
      </c>
      <c r="H46" s="373" t="str">
        <f t="shared" ref="H46:H49" si="67">IF(F46=L46,"SI","NO")</f>
        <v>SI</v>
      </c>
      <c r="I46" s="374">
        <f>'9 PISOS-ENCHAPES'!F16</f>
        <v>630</v>
      </c>
      <c r="J46" s="375">
        <f>'9 PISOS-ENCHAPES'!F13</f>
        <v>13723</v>
      </c>
      <c r="K46" s="376">
        <f>'9 PISOS-ENCHAPES'!F19</f>
        <v>9218</v>
      </c>
      <c r="L46" s="377">
        <f t="shared" ref="L46:L47" si="68">ROUND(SUM(I46:K46),0)</f>
        <v>23571</v>
      </c>
      <c r="M46" s="390">
        <f t="shared" ref="M46:M47" si="69">$E46*I46</f>
        <v>71019.899999999994</v>
      </c>
      <c r="N46" s="379">
        <f t="shared" ref="N46:N47" si="70">$E46*J46</f>
        <v>1546993.79</v>
      </c>
      <c r="O46" s="380">
        <f t="shared" ref="O46:O47" si="71">$E46*K46</f>
        <v>1039145.14</v>
      </c>
      <c r="P46" s="377">
        <f t="shared" si="60"/>
        <v>2657158.83</v>
      </c>
      <c r="Q46" s="390">
        <f t="shared" ref="Q46:Q47" si="72">M46*(1+$W$6)</f>
        <v>92325.87</v>
      </c>
      <c r="R46" s="379">
        <f t="shared" ref="R46:R47" si="73">N46*(1+$W$6)</f>
        <v>2011091.93</v>
      </c>
      <c r="S46" s="453">
        <f t="shared" ref="S46" si="74">O46*(1+$W$6)*0.7</f>
        <v>945622.08</v>
      </c>
      <c r="T46" s="454">
        <f t="shared" ref="T46:T47" si="75">O46*(1+$W$6)*0.3</f>
        <v>405266.6</v>
      </c>
      <c r="U46" s="459">
        <f t="shared" ref="U46:U47" si="76">SUM(Q46:T46)</f>
        <v>3454306.48</v>
      </c>
      <c r="V46" s="248"/>
      <c r="W46" s="381" t="str">
        <f t="shared" ref="W46:W53" si="77">IF(G46=P46,"SI","NO")</f>
        <v>SI</v>
      </c>
    </row>
    <row r="47" spans="2:23" ht="67.150000000000006" customHeight="1" x14ac:dyDescent="0.25">
      <c r="B47" s="391" t="str">
        <f>'PPTO I.E JOSE REINEL'!B44</f>
        <v>9.2</v>
      </c>
      <c r="C47" s="392" t="str">
        <f>'PPTO I.E JOSE REINEL'!C44</f>
        <v>Suministro e Instalación de Piso en granito pulido y brillado</v>
      </c>
      <c r="D47" s="369" t="str">
        <f>'PPTO I.E JOSE REINEL'!D44</f>
        <v>M2</v>
      </c>
      <c r="E47" s="370">
        <f>'PPTO I.E JOSE REINEL'!E44</f>
        <v>112.73</v>
      </c>
      <c r="F47" s="389">
        <f>'PPTO I.E JOSE REINEL'!F44</f>
        <v>159114</v>
      </c>
      <c r="G47" s="372">
        <f>'PPTO I.E JOSE REINEL'!G44</f>
        <v>17936921.219999999</v>
      </c>
      <c r="H47" s="373" t="str">
        <f t="shared" si="67"/>
        <v>SI</v>
      </c>
      <c r="I47" s="374">
        <f>'9 PISOS-ENCHAPES'!F37</f>
        <v>23400</v>
      </c>
      <c r="J47" s="375">
        <f>'9 PISOS-ENCHAPES'!F27</f>
        <v>95047</v>
      </c>
      <c r="K47" s="376">
        <f>'9 PISOS-ENCHAPES'!F41</f>
        <v>40667</v>
      </c>
      <c r="L47" s="377">
        <f t="shared" si="68"/>
        <v>159114</v>
      </c>
      <c r="M47" s="390">
        <f t="shared" si="69"/>
        <v>2637882</v>
      </c>
      <c r="N47" s="379">
        <f t="shared" si="70"/>
        <v>10714648.310000001</v>
      </c>
      <c r="O47" s="380">
        <f t="shared" si="71"/>
        <v>4584390.91</v>
      </c>
      <c r="P47" s="377">
        <f t="shared" si="60"/>
        <v>17936921.219999999</v>
      </c>
      <c r="Q47" s="390">
        <f t="shared" si="72"/>
        <v>3429246.6</v>
      </c>
      <c r="R47" s="379">
        <f t="shared" si="73"/>
        <v>13929042.800000001</v>
      </c>
      <c r="S47" s="453">
        <f>O47*(1+$W$6)*0.7</f>
        <v>4171795.73</v>
      </c>
      <c r="T47" s="454">
        <f t="shared" si="75"/>
        <v>1787912.45</v>
      </c>
      <c r="U47" s="459">
        <f t="shared" si="76"/>
        <v>23317997.579999998</v>
      </c>
      <c r="V47" s="248"/>
      <c r="W47" s="381" t="str">
        <f t="shared" si="77"/>
        <v>SI</v>
      </c>
    </row>
    <row r="48" spans="2:23" ht="61.15" customHeight="1" x14ac:dyDescent="0.25">
      <c r="B48" s="391" t="str">
        <f>'PPTO I.E JOSE REINEL'!B45</f>
        <v>9.3</v>
      </c>
      <c r="C48" s="392" t="str">
        <f>'PPTO I.E JOSE REINEL'!C45</f>
        <v>Suministro e Instalación de Guardaescoba en cerámica tráfico #5, tipo granilla</v>
      </c>
      <c r="D48" s="369" t="str">
        <f>'PPTO I.E JOSE REINEL'!D45</f>
        <v>ML</v>
      </c>
      <c r="E48" s="370">
        <f>'PPTO I.E JOSE REINEL'!E45</f>
        <v>68.5</v>
      </c>
      <c r="F48" s="389">
        <f>'PPTO I.E JOSE REINEL'!F45</f>
        <v>17429</v>
      </c>
      <c r="G48" s="372">
        <f>'PPTO I.E JOSE REINEL'!G45</f>
        <v>1193886.5</v>
      </c>
      <c r="H48" s="373" t="str">
        <f t="shared" si="67"/>
        <v>SI</v>
      </c>
      <c r="I48" s="374">
        <f>'9 PISOS-ENCHAPES'!F54</f>
        <v>1500</v>
      </c>
      <c r="J48" s="375">
        <f>'9 PISOS-ENCHAPES'!F50</f>
        <v>11862</v>
      </c>
      <c r="K48" s="376">
        <f>'9 PISOS-ENCHAPES'!F57</f>
        <v>4067</v>
      </c>
      <c r="L48" s="377">
        <f t="shared" ref="L48:L49" si="78">ROUND(SUM(I48:K48),0)</f>
        <v>17429</v>
      </c>
      <c r="M48" s="390">
        <f t="shared" ref="M48:M49" si="79">$E48*I48</f>
        <v>102750</v>
      </c>
      <c r="N48" s="379">
        <f t="shared" ref="N48:N49" si="80">$E48*J48</f>
        <v>812547</v>
      </c>
      <c r="O48" s="380">
        <f t="shared" ref="O48:O49" si="81">$E48*K48</f>
        <v>278589.5</v>
      </c>
      <c r="P48" s="377">
        <f t="shared" si="60"/>
        <v>1193886.5</v>
      </c>
      <c r="Q48" s="390">
        <f t="shared" ref="Q48:Q49" si="82">M48*(1+$W$6)</f>
        <v>133575</v>
      </c>
      <c r="R48" s="379">
        <f t="shared" ref="R48:R49" si="83">N48*(1+$W$6)</f>
        <v>1056311.1000000001</v>
      </c>
      <c r="S48" s="453">
        <f t="shared" ref="S48:S49" si="84">O48*(1+$W$6)*0.7</f>
        <v>253516.45</v>
      </c>
      <c r="T48" s="454">
        <f t="shared" ref="T48:T49" si="85">O48*(1+$W$6)*0.3</f>
        <v>108649.91</v>
      </c>
      <c r="U48" s="459">
        <f t="shared" ref="U48:U49" si="86">SUM(Q48:T48)</f>
        <v>1552052.46</v>
      </c>
      <c r="V48" s="248"/>
      <c r="W48" s="381" t="str">
        <f t="shared" si="77"/>
        <v>SI</v>
      </c>
    </row>
    <row r="49" spans="2:27" ht="49.9" customHeight="1" x14ac:dyDescent="0.25">
      <c r="B49" s="391" t="str">
        <f>'PPTO I.E JOSE REINEL'!B46</f>
        <v>9.4</v>
      </c>
      <c r="C49" s="392" t="str">
        <f>'PPTO I.E JOSE REINEL'!C46</f>
        <v>Acabado boca puerta en concreto</v>
      </c>
      <c r="D49" s="369" t="str">
        <f>'PPTO I.E JOSE REINEL'!D46</f>
        <v>M2</v>
      </c>
      <c r="E49" s="370">
        <f>'PPTO I.E JOSE REINEL'!E46</f>
        <v>2</v>
      </c>
      <c r="F49" s="389">
        <f>'PPTO I.E JOSE REINEL'!F46</f>
        <v>41047</v>
      </c>
      <c r="G49" s="372">
        <f>'PPTO I.E JOSE REINEL'!G46</f>
        <v>82094</v>
      </c>
      <c r="H49" s="373" t="str">
        <f t="shared" si="67"/>
        <v>SI</v>
      </c>
      <c r="I49" s="374">
        <f>'9 PISOS-ENCHAPES'!F70</f>
        <v>300</v>
      </c>
      <c r="J49" s="375">
        <f>'9 PISOS-ENCHAPES'!F66</f>
        <v>38481</v>
      </c>
      <c r="K49" s="376">
        <f>'9 PISOS-ENCHAPES'!F73</f>
        <v>2266</v>
      </c>
      <c r="L49" s="377">
        <f t="shared" si="78"/>
        <v>41047</v>
      </c>
      <c r="M49" s="390">
        <f t="shared" si="79"/>
        <v>600</v>
      </c>
      <c r="N49" s="379">
        <f t="shared" si="80"/>
        <v>76962</v>
      </c>
      <c r="O49" s="380">
        <f t="shared" si="81"/>
        <v>4532</v>
      </c>
      <c r="P49" s="377">
        <f t="shared" si="60"/>
        <v>82094</v>
      </c>
      <c r="Q49" s="390">
        <f t="shared" si="82"/>
        <v>780</v>
      </c>
      <c r="R49" s="379">
        <f t="shared" si="83"/>
        <v>100050.6</v>
      </c>
      <c r="S49" s="453">
        <f t="shared" si="84"/>
        <v>4124.12</v>
      </c>
      <c r="T49" s="454">
        <f t="shared" si="85"/>
        <v>1767.48</v>
      </c>
      <c r="U49" s="459">
        <f t="shared" si="86"/>
        <v>106722.2</v>
      </c>
      <c r="V49" s="248"/>
      <c r="W49" s="381" t="str">
        <f t="shared" si="77"/>
        <v>SI</v>
      </c>
    </row>
    <row r="50" spans="2:27" ht="18.75" x14ac:dyDescent="0.25">
      <c r="B50" s="383" t="str">
        <f>'PPTO I.E JOSE REINEL'!B47</f>
        <v>10</v>
      </c>
      <c r="C50" s="384" t="str">
        <f>'PPTO I.E JOSE REINEL'!C47</f>
        <v>CARPINTERÍA METÁLICA</v>
      </c>
      <c r="D50" s="385"/>
      <c r="E50" s="386"/>
      <c r="F50" s="357"/>
      <c r="G50" s="357">
        <f>'PPTO I.E JOSE REINEL'!G47</f>
        <v>5970491.6600000001</v>
      </c>
      <c r="H50" s="358"/>
      <c r="I50" s="359"/>
      <c r="J50" s="360"/>
      <c r="K50" s="361"/>
      <c r="L50" s="362"/>
      <c r="M50" s="363"/>
      <c r="N50" s="364"/>
      <c r="O50" s="365"/>
      <c r="P50" s="366">
        <f>ROUND(SUM(P51:P53),2)</f>
        <v>5970491.6600000001</v>
      </c>
      <c r="Q50" s="363">
        <f>ROUND(SUM(Q51:Q53),2)</f>
        <v>35474.400000000001</v>
      </c>
      <c r="R50" s="364">
        <f t="shared" ref="R50:T50" si="87">ROUND(SUM(R51:R53),2)</f>
        <v>5265563.97</v>
      </c>
      <c r="S50" s="364">
        <f t="shared" si="87"/>
        <v>1722420.55</v>
      </c>
      <c r="T50" s="452">
        <f t="shared" si="87"/>
        <v>738180.24</v>
      </c>
      <c r="U50" s="458">
        <f>ROUND(SUM(Q50:T50),2)</f>
        <v>7761639.1600000001</v>
      </c>
      <c r="V50" s="248"/>
      <c r="W50" s="367"/>
    </row>
    <row r="51" spans="2:27" ht="47.25" x14ac:dyDescent="0.25">
      <c r="B51" s="391" t="str">
        <f>'PPTO I.E JOSE REINEL'!B48</f>
        <v>10.1</v>
      </c>
      <c r="C51" s="392" t="str">
        <f>'PPTO I.E JOSE REINEL'!C48</f>
        <v>Suministro e Instalación de Luceta metálica en lamina cal. 18-tubo cuadrado 1"</v>
      </c>
      <c r="D51" s="369" t="str">
        <f>'PPTO I.E JOSE REINEL'!D48</f>
        <v>M2</v>
      </c>
      <c r="E51" s="370">
        <f>'PPTO I.E JOSE REINEL'!E48</f>
        <v>8.74</v>
      </c>
      <c r="F51" s="389">
        <f>'PPTO I.E JOSE REINEL'!F48</f>
        <v>208309</v>
      </c>
      <c r="G51" s="372">
        <f>'PPTO I.E JOSE REINEL'!G48</f>
        <v>1820620.66</v>
      </c>
      <c r="H51" s="373" t="str">
        <f t="shared" ref="H51:H53" si="88">IF(F51=L51,"SI","NO")</f>
        <v>SI</v>
      </c>
      <c r="I51" s="374">
        <f>'10 CARPI- METAL'!F18</f>
        <v>1200</v>
      </c>
      <c r="J51" s="375">
        <f>'10 CARPI- METAL'!F12</f>
        <v>142043</v>
      </c>
      <c r="K51" s="376">
        <f>'10 CARPI- METAL'!F21</f>
        <v>65066</v>
      </c>
      <c r="L51" s="377">
        <f t="shared" ref="L51" si="89">ROUND(SUM(I51:K51),0)</f>
        <v>208309</v>
      </c>
      <c r="M51" s="390">
        <f t="shared" ref="M51" si="90">$E51*I51</f>
        <v>10488</v>
      </c>
      <c r="N51" s="379">
        <f t="shared" ref="N51" si="91">$E51*J51</f>
        <v>1241455.82</v>
      </c>
      <c r="O51" s="380">
        <f t="shared" ref="O51" si="92">$E51*K51</f>
        <v>568676.84</v>
      </c>
      <c r="P51" s="377">
        <f t="shared" si="60"/>
        <v>1820620.66</v>
      </c>
      <c r="Q51" s="390">
        <f t="shared" ref="Q51" si="93">M51*(1+$W$6)</f>
        <v>13634.4</v>
      </c>
      <c r="R51" s="379">
        <f t="shared" ref="R51" si="94">N51*(1+$W$6)</f>
        <v>1613892.57</v>
      </c>
      <c r="S51" s="453">
        <f t="shared" ref="S51" si="95">O51*(1+$W$6)*0.7</f>
        <v>517495.92</v>
      </c>
      <c r="T51" s="454">
        <f t="shared" ref="T51" si="96">O51*(1+$W$6)*0.3</f>
        <v>221783.97</v>
      </c>
      <c r="U51" s="459">
        <f t="shared" ref="U51" si="97">SUM(Q51:T51)</f>
        <v>2366806.86</v>
      </c>
      <c r="V51" s="248"/>
      <c r="W51" s="381" t="str">
        <f t="shared" si="77"/>
        <v>SI</v>
      </c>
    </row>
    <row r="52" spans="2:27" ht="47.25" x14ac:dyDescent="0.25">
      <c r="B52" s="391" t="str">
        <f>'PPTO I.E JOSE REINEL'!B49</f>
        <v>10.2</v>
      </c>
      <c r="C52" s="392" t="str">
        <f>'PPTO I.E JOSE REINEL'!C49</f>
        <v>Suministro e Instalación de Puerta con marco metálico cal. 18 y vidrio 1.50-2.60x2.20</v>
      </c>
      <c r="D52" s="369" t="str">
        <f>'PPTO I.E JOSE REINEL'!D49</f>
        <v>UN</v>
      </c>
      <c r="E52" s="370">
        <f>'PPTO I.E JOSE REINEL'!E49</f>
        <v>3</v>
      </c>
      <c r="F52" s="389">
        <f>'PPTO I.E JOSE REINEL'!F49</f>
        <v>1305749</v>
      </c>
      <c r="G52" s="372">
        <f>'PPTO I.E JOSE REINEL'!G49</f>
        <v>3917247</v>
      </c>
      <c r="H52" s="373" t="str">
        <f t="shared" si="88"/>
        <v>SI</v>
      </c>
      <c r="I52" s="374">
        <f>'10 CARPI- METAL'!F37</f>
        <v>3600</v>
      </c>
      <c r="J52" s="375">
        <f>'10 CARPI- METAL'!F29</f>
        <v>895486</v>
      </c>
      <c r="K52" s="376">
        <f>'10 CARPI- METAL'!F40</f>
        <v>406663</v>
      </c>
      <c r="L52" s="377">
        <f t="shared" ref="L52:L53" si="98">ROUND(SUM(I52:K52),0)</f>
        <v>1305749</v>
      </c>
      <c r="M52" s="390">
        <f t="shared" ref="M52:M53" si="99">$E52*I52</f>
        <v>10800</v>
      </c>
      <c r="N52" s="379">
        <f t="shared" ref="N52:N53" si="100">$E52*J52</f>
        <v>2686458</v>
      </c>
      <c r="O52" s="380">
        <f t="shared" ref="O52:O53" si="101">$E52*K52</f>
        <v>1219989</v>
      </c>
      <c r="P52" s="377">
        <f t="shared" si="60"/>
        <v>3917247</v>
      </c>
      <c r="Q52" s="390">
        <f t="shared" ref="Q52:Q53" si="102">M52*(1+$W$6)</f>
        <v>14040</v>
      </c>
      <c r="R52" s="379">
        <f t="shared" ref="R52:R53" si="103">N52*(1+$W$6)</f>
        <v>3492395.4</v>
      </c>
      <c r="S52" s="453">
        <f t="shared" ref="S52:S53" si="104">O52*(1+$W$6)*0.7</f>
        <v>1110189.99</v>
      </c>
      <c r="T52" s="454">
        <f t="shared" ref="T52:T53" si="105">O52*(1+$W$6)*0.3</f>
        <v>475795.71</v>
      </c>
      <c r="U52" s="459">
        <f t="shared" ref="U52:U53" si="106">SUM(Q52:T52)</f>
        <v>5092421.0999999996</v>
      </c>
      <c r="V52" s="248"/>
      <c r="W52" s="381" t="str">
        <f t="shared" si="77"/>
        <v>SI</v>
      </c>
    </row>
    <row r="53" spans="2:27" ht="31.5" x14ac:dyDescent="0.25">
      <c r="B53" s="391" t="str">
        <f>'PPTO I.E JOSE REINEL'!B50</f>
        <v>10.3</v>
      </c>
      <c r="C53" s="392" t="str">
        <f>'PPTO I.E JOSE REINEL'!C50</f>
        <v>Suministro e Instalación de Bajante en  pvc de 4"</v>
      </c>
      <c r="D53" s="369" t="str">
        <f>'PPTO I.E JOSE REINEL'!D50</f>
        <v>ML</v>
      </c>
      <c r="E53" s="370">
        <f>'PPTO I.E JOSE REINEL'!E50</f>
        <v>4</v>
      </c>
      <c r="F53" s="389">
        <f>'PPTO I.E JOSE REINEL'!F50</f>
        <v>58156</v>
      </c>
      <c r="G53" s="372">
        <f>'PPTO I.E JOSE REINEL'!G50</f>
        <v>232624</v>
      </c>
      <c r="H53" s="373" t="str">
        <f t="shared" si="88"/>
        <v>SI</v>
      </c>
      <c r="I53" s="374">
        <f>'10 CARPI- METAL'!F55</f>
        <v>1500</v>
      </c>
      <c r="J53" s="375">
        <f>'10 CARPI- METAL'!F49</f>
        <v>30630</v>
      </c>
      <c r="K53" s="376">
        <f>'10 CARPI- METAL'!F58</f>
        <v>26026</v>
      </c>
      <c r="L53" s="377">
        <f t="shared" si="98"/>
        <v>58156</v>
      </c>
      <c r="M53" s="390">
        <f t="shared" si="99"/>
        <v>6000</v>
      </c>
      <c r="N53" s="379">
        <f t="shared" si="100"/>
        <v>122520</v>
      </c>
      <c r="O53" s="380">
        <f t="shared" si="101"/>
        <v>104104</v>
      </c>
      <c r="P53" s="377">
        <f t="shared" si="60"/>
        <v>232624</v>
      </c>
      <c r="Q53" s="390">
        <f t="shared" si="102"/>
        <v>7800</v>
      </c>
      <c r="R53" s="379">
        <f t="shared" si="103"/>
        <v>159276</v>
      </c>
      <c r="S53" s="453">
        <f t="shared" si="104"/>
        <v>94734.64</v>
      </c>
      <c r="T53" s="454">
        <f t="shared" si="105"/>
        <v>40600.559999999998</v>
      </c>
      <c r="U53" s="459">
        <f t="shared" si="106"/>
        <v>302411.2</v>
      </c>
      <c r="V53" s="248"/>
      <c r="W53" s="381" t="str">
        <f t="shared" si="77"/>
        <v>SI</v>
      </c>
    </row>
    <row r="54" spans="2:27" ht="18.75" x14ac:dyDescent="0.25">
      <c r="B54" s="383" t="str">
        <f>'PPTO I.E JOSE REINEL'!B51</f>
        <v>11</v>
      </c>
      <c r="C54" s="384" t="str">
        <f>'PPTO I.E JOSE REINEL'!C51</f>
        <v>PINTURA GENERAL</v>
      </c>
      <c r="D54" s="385"/>
      <c r="E54" s="386"/>
      <c r="F54" s="357"/>
      <c r="G54" s="357">
        <f>'PPTO I.E JOSE REINEL'!G51</f>
        <v>5097912.6399999997</v>
      </c>
      <c r="H54" s="358"/>
      <c r="I54" s="359"/>
      <c r="J54" s="360"/>
      <c r="K54" s="361"/>
      <c r="L54" s="362"/>
      <c r="M54" s="363"/>
      <c r="N54" s="364"/>
      <c r="O54" s="365"/>
      <c r="P54" s="366">
        <f>ROUND(SUM(P55:P56),2)</f>
        <v>5097912.6399999997</v>
      </c>
      <c r="Q54" s="363">
        <f>ROUND(SUM(Q55:Q56),2)</f>
        <v>229129.16</v>
      </c>
      <c r="R54" s="364">
        <f t="shared" ref="R54:T54" si="107">ROUND(SUM(R55:R56),2)</f>
        <v>2821943.49</v>
      </c>
      <c r="S54" s="364">
        <f t="shared" si="107"/>
        <v>2503349.64</v>
      </c>
      <c r="T54" s="452">
        <f t="shared" si="107"/>
        <v>1072864.1399999999</v>
      </c>
      <c r="U54" s="458">
        <f>ROUND(SUM(Q54:T54),2)</f>
        <v>6627286.4299999997</v>
      </c>
      <c r="V54" s="248"/>
      <c r="W54" s="367"/>
    </row>
    <row r="55" spans="2:27" ht="60.6" customHeight="1" x14ac:dyDescent="0.25">
      <c r="B55" s="391" t="str">
        <f>'PPTO I.E JOSE REINEL'!B52</f>
        <v>11.1</v>
      </c>
      <c r="C55" s="392" t="str">
        <f>'PPTO I.E JOSE REINEL'!C52</f>
        <v>Limpieza de muro en ladrillo a la vista y pintura en sika transparente</v>
      </c>
      <c r="D55" s="369" t="str">
        <f>'PPTO I.E JOSE REINEL'!D52</f>
        <v>M2</v>
      </c>
      <c r="E55" s="370">
        <f>'PPTO I.E JOSE REINEL'!E52</f>
        <v>257.2</v>
      </c>
      <c r="F55" s="389">
        <f>'PPTO I.E JOSE REINEL'!F52</f>
        <v>18625</v>
      </c>
      <c r="G55" s="372">
        <f>'PPTO I.E JOSE REINEL'!G52</f>
        <v>4790350</v>
      </c>
      <c r="H55" s="373" t="str">
        <f t="shared" ref="H55:H56" si="108">IF(F55=L55,"SI","NO")</f>
        <v>SI</v>
      </c>
      <c r="I55" s="374">
        <f>'11 PINTURA'!F17</f>
        <v>626</v>
      </c>
      <c r="J55" s="375">
        <f>'11 PINTURA'!F13</f>
        <v>8022</v>
      </c>
      <c r="K55" s="376">
        <f>'11 PINTURA'!F20</f>
        <v>9977</v>
      </c>
      <c r="L55" s="377">
        <f t="shared" ref="L55:L56" si="109">ROUND(SUM(I55:K55),0)</f>
        <v>18625</v>
      </c>
      <c r="M55" s="390">
        <f t="shared" ref="M55:M56" si="110">$E55*I55</f>
        <v>161007.20000000001</v>
      </c>
      <c r="N55" s="379">
        <f t="shared" ref="N55:N56" si="111">$E55*J55</f>
        <v>2063258.4</v>
      </c>
      <c r="O55" s="380">
        <f t="shared" ref="O55:O56" si="112">$E55*K55</f>
        <v>2566084.4</v>
      </c>
      <c r="P55" s="377">
        <f t="shared" si="60"/>
        <v>4790350</v>
      </c>
      <c r="Q55" s="390">
        <f t="shared" ref="Q55" si="113">M55*(1+$W$6)</f>
        <v>209309.36</v>
      </c>
      <c r="R55" s="379">
        <f t="shared" ref="R55:R56" si="114">N55*(1+$W$6)</f>
        <v>2682235.92</v>
      </c>
      <c r="S55" s="453">
        <f t="shared" ref="S55" si="115">O55*(1+$W$6)*0.7</f>
        <v>2335136.7999999998</v>
      </c>
      <c r="T55" s="454">
        <f t="shared" ref="T55:T56" si="116">O55*(1+$W$6)*0.3</f>
        <v>1000772.92</v>
      </c>
      <c r="U55" s="459">
        <f t="shared" ref="U55:U56" si="117">SUM(Q55:T55)</f>
        <v>6227455</v>
      </c>
      <c r="V55" s="248"/>
      <c r="W55" s="381" t="str">
        <f t="shared" ref="W55:W56" si="118">IF(G55=P55,"SI","NO")</f>
        <v>SI</v>
      </c>
    </row>
    <row r="56" spans="2:27" ht="68.45" customHeight="1" x14ac:dyDescent="0.25">
      <c r="B56" s="391" t="str">
        <f>'PPTO I.E JOSE REINEL'!B53</f>
        <v>11.2</v>
      </c>
      <c r="C56" s="392" t="str">
        <f>'PPTO I.E JOSE REINEL'!C53</f>
        <v>Suministro y Aplicación de Esmalte sobre sobre puertas y ventanas metalicas. Incluye anticorrosivo</v>
      </c>
      <c r="D56" s="369" t="str">
        <f>'PPTO I.E JOSE REINEL'!D53</f>
        <v>M2</v>
      </c>
      <c r="E56" s="370">
        <f>'PPTO I.E JOSE REINEL'!E53</f>
        <v>16.940000000000001</v>
      </c>
      <c r="F56" s="389">
        <f>'PPTO I.E JOSE REINEL'!F53</f>
        <v>18156</v>
      </c>
      <c r="G56" s="372">
        <f>'PPTO I.E JOSE REINEL'!G53</f>
        <v>307562.64</v>
      </c>
      <c r="H56" s="373" t="str">
        <f t="shared" si="108"/>
        <v>SI</v>
      </c>
      <c r="I56" s="374">
        <f>'11 PINTURA'!F34</f>
        <v>900</v>
      </c>
      <c r="J56" s="375">
        <f>'11 PINTURA'!F29</f>
        <v>6344</v>
      </c>
      <c r="K56" s="376">
        <f>'11 PINTURA'!F37</f>
        <v>10912</v>
      </c>
      <c r="L56" s="377">
        <f t="shared" si="109"/>
        <v>18156</v>
      </c>
      <c r="M56" s="390">
        <f t="shared" si="110"/>
        <v>15246</v>
      </c>
      <c r="N56" s="379">
        <f t="shared" si="111"/>
        <v>107467.36</v>
      </c>
      <c r="O56" s="380">
        <f t="shared" si="112"/>
        <v>184849.28</v>
      </c>
      <c r="P56" s="377">
        <f t="shared" si="60"/>
        <v>307562.64</v>
      </c>
      <c r="Q56" s="390">
        <f>M56*(1+$W$6)</f>
        <v>19819.8</v>
      </c>
      <c r="R56" s="379">
        <f t="shared" si="114"/>
        <v>139707.57</v>
      </c>
      <c r="S56" s="453">
        <f>O56*(1+$W$6)*0.7</f>
        <v>168212.84</v>
      </c>
      <c r="T56" s="454">
        <f t="shared" si="116"/>
        <v>72091.22</v>
      </c>
      <c r="U56" s="459">
        <f t="shared" si="117"/>
        <v>399831.43</v>
      </c>
      <c r="V56" s="248"/>
      <c r="W56" s="381" t="str">
        <f t="shared" si="118"/>
        <v>SI</v>
      </c>
    </row>
    <row r="57" spans="2:27" ht="18.75" x14ac:dyDescent="0.25">
      <c r="B57" s="383" t="str">
        <f>'PPTO I.E JOSE REINEL'!B54</f>
        <v>12</v>
      </c>
      <c r="C57" s="420" t="str">
        <f>'PPTO I.E JOSE REINEL'!C54</f>
        <v>LIMPIEZA GENERAL</v>
      </c>
      <c r="D57" s="385"/>
      <c r="E57" s="386"/>
      <c r="F57" s="357"/>
      <c r="G57" s="357">
        <f>'PPTO I.E JOSE REINEL'!G54</f>
        <v>332230.11</v>
      </c>
      <c r="H57" s="358"/>
      <c r="I57" s="359"/>
      <c r="J57" s="360"/>
      <c r="K57" s="361"/>
      <c r="L57" s="362"/>
      <c r="M57" s="363"/>
      <c r="N57" s="364"/>
      <c r="O57" s="365"/>
      <c r="P57" s="366">
        <f>ROUND(SUM(P58),2)</f>
        <v>332230.11</v>
      </c>
      <c r="Q57" s="363">
        <f>ROUND(SUM(Q58),2)</f>
        <v>373344.66</v>
      </c>
      <c r="R57" s="364">
        <f t="shared" ref="R57:T57" si="119">ROUND(SUM(R58),2)</f>
        <v>0</v>
      </c>
      <c r="S57" s="364">
        <f t="shared" si="119"/>
        <v>40988.14</v>
      </c>
      <c r="T57" s="452">
        <f t="shared" si="119"/>
        <v>17566.34</v>
      </c>
      <c r="U57" s="458">
        <f>ROUND(SUM(Q57:T57),2)</f>
        <v>431899.14</v>
      </c>
      <c r="V57" s="248"/>
      <c r="W57" s="367"/>
    </row>
    <row r="58" spans="2:27" ht="29.45" customHeight="1" thickBot="1" x14ac:dyDescent="0.3">
      <c r="B58" s="421" t="str">
        <f>'PPTO I.E JOSE REINEL'!B55</f>
        <v>12.1</v>
      </c>
      <c r="C58" s="422" t="str">
        <f>'PPTO I.E JOSE REINEL'!C55</f>
        <v>Aseo final de obra</v>
      </c>
      <c r="D58" s="423" t="str">
        <f>'PPTO I.E JOSE REINEL'!D55</f>
        <v>M2</v>
      </c>
      <c r="E58" s="424">
        <f>'PPTO I.E JOSE REINEL'!E55</f>
        <v>122.73</v>
      </c>
      <c r="F58" s="389">
        <f>'PPTO I.E JOSE REINEL'!F55</f>
        <v>2707</v>
      </c>
      <c r="G58" s="425">
        <f>'PPTO I.E JOSE REINEL'!G55</f>
        <v>332230.11</v>
      </c>
      <c r="H58" s="373" t="str">
        <f t="shared" ref="H58" si="120">IF(F58=L58,"SI","NO")</f>
        <v>SI</v>
      </c>
      <c r="I58" s="374">
        <f>'12 LIMPIEZA'!F12</f>
        <v>2340</v>
      </c>
      <c r="J58" s="375">
        <v>0</v>
      </c>
      <c r="K58" s="376">
        <f>'12 LIMPIEZA'!F16</f>
        <v>367</v>
      </c>
      <c r="L58" s="377">
        <f t="shared" si="2"/>
        <v>2707</v>
      </c>
      <c r="M58" s="390">
        <f t="shared" si="3"/>
        <v>287188.2</v>
      </c>
      <c r="N58" s="379">
        <f t="shared" si="3"/>
        <v>0</v>
      </c>
      <c r="O58" s="380">
        <f t="shared" si="3"/>
        <v>45041.91</v>
      </c>
      <c r="P58" s="377">
        <f t="shared" si="60"/>
        <v>332230.11</v>
      </c>
      <c r="Q58" s="390">
        <f t="shared" si="4"/>
        <v>373344.66</v>
      </c>
      <c r="R58" s="379">
        <f t="shared" si="4"/>
        <v>0</v>
      </c>
      <c r="S58" s="453">
        <f t="shared" si="5"/>
        <v>40988.14</v>
      </c>
      <c r="T58" s="454">
        <f t="shared" si="6"/>
        <v>17566.34</v>
      </c>
      <c r="U58" s="459">
        <f t="shared" si="14"/>
        <v>431899.14</v>
      </c>
      <c r="V58" s="248"/>
      <c r="W58" s="426" t="str">
        <f t="shared" ref="W58" si="121">IF(G58=P58,"SI","NO")</f>
        <v>SI</v>
      </c>
    </row>
    <row r="59" spans="2:27" ht="42" customHeight="1" thickBot="1" x14ac:dyDescent="0.3">
      <c r="B59" s="393"/>
      <c r="C59" s="394" t="str">
        <f>[127]CONSOLIDADO!C22</f>
        <v>VALOR TOTAL PROYECTO</v>
      </c>
      <c r="D59" s="395"/>
      <c r="E59" s="396"/>
      <c r="F59" s="397"/>
      <c r="G59" s="398"/>
      <c r="H59" s="399"/>
      <c r="I59" s="400"/>
      <c r="J59" s="400"/>
      <c r="K59" s="400"/>
      <c r="L59" s="401"/>
      <c r="M59" s="401"/>
      <c r="N59" s="401"/>
      <c r="O59" s="401"/>
      <c r="P59" s="401">
        <f>ROUND(P9+P12+P15+P18+P21+P32+P37+P42+P45+P50+P54+P57,0)</f>
        <v>84552821</v>
      </c>
      <c r="Q59" s="445"/>
      <c r="R59" s="445"/>
      <c r="S59" s="445"/>
      <c r="T59" s="446"/>
      <c r="U59" s="447">
        <f>ROUND(U9+U12+U15+U18+U21+U32+U37+U42+U45+U50+U54+U57-1,0)</f>
        <v>109918667</v>
      </c>
      <c r="V59" s="441"/>
      <c r="W59" s="402">
        <f>'PPTO I.E JOSE REINEL'!G61</f>
        <v>109918667</v>
      </c>
      <c r="X59" s="403" t="str">
        <f>IF(U59=W59,"SI","NO")</f>
        <v>SI</v>
      </c>
    </row>
    <row r="60" spans="2:27" s="412" customFormat="1" ht="18.75" x14ac:dyDescent="0.3">
      <c r="B60" s="406"/>
      <c r="C60" s="404"/>
      <c r="D60" s="407"/>
      <c r="E60" s="407"/>
      <c r="F60" s="408"/>
      <c r="G60" s="409"/>
      <c r="H60" s="410"/>
      <c r="I60" s="410"/>
      <c r="J60" s="410"/>
      <c r="K60" s="410"/>
      <c r="L60" s="411"/>
      <c r="M60" s="411"/>
      <c r="N60" s="411"/>
      <c r="O60" s="411"/>
      <c r="P60" s="411"/>
      <c r="Q60" s="411"/>
      <c r="R60" s="411"/>
      <c r="S60" s="411"/>
      <c r="T60" s="411"/>
      <c r="U60" s="411"/>
      <c r="V60" s="248"/>
      <c r="W60" s="405"/>
      <c r="Y60" s="480"/>
    </row>
    <row r="61" spans="2:27" s="410" customFormat="1" ht="18.75" x14ac:dyDescent="0.3">
      <c r="B61" s="329" t="s">
        <v>1105</v>
      </c>
      <c r="C61" s="324"/>
      <c r="E61" s="413"/>
      <c r="F61" s="414"/>
      <c r="G61" s="415"/>
      <c r="L61" s="416"/>
      <c r="M61" s="415"/>
      <c r="N61" s="415"/>
      <c r="O61" s="415"/>
      <c r="P61" s="415"/>
      <c r="Q61" s="415"/>
      <c r="R61" s="415"/>
      <c r="S61" s="415"/>
      <c r="T61" s="415"/>
      <c r="U61" s="415"/>
      <c r="V61" s="415"/>
      <c r="Y61" s="481"/>
      <c r="Z61" s="412"/>
      <c r="AA61" s="412"/>
    </row>
    <row r="62" spans="2:27" s="410" customFormat="1" ht="18.75" x14ac:dyDescent="0.3">
      <c r="B62" s="329"/>
      <c r="C62" s="473"/>
      <c r="E62" s="413"/>
      <c r="F62" s="474"/>
      <c r="G62" s="475"/>
      <c r="L62" s="416"/>
      <c r="M62" s="475"/>
      <c r="N62" s="475"/>
      <c r="O62" s="475"/>
      <c r="P62" s="475"/>
      <c r="Q62" s="475"/>
      <c r="R62" s="475"/>
      <c r="S62" s="475"/>
      <c r="T62" s="475"/>
      <c r="U62" s="475"/>
      <c r="V62" s="475"/>
      <c r="Y62" s="482"/>
      <c r="Z62" s="412"/>
      <c r="AA62" s="412"/>
    </row>
    <row r="63" spans="2:27" s="410" customFormat="1" ht="18.75" x14ac:dyDescent="0.3">
      <c r="B63" s="329"/>
      <c r="C63" s="473"/>
      <c r="E63" s="413"/>
      <c r="F63" s="474"/>
      <c r="G63" s="475"/>
      <c r="L63" s="416"/>
      <c r="M63" s="475"/>
      <c r="N63" s="475"/>
      <c r="O63" s="475"/>
      <c r="P63" s="475"/>
      <c r="Q63" s="475"/>
      <c r="R63" s="475"/>
      <c r="S63" s="475"/>
      <c r="T63" s="475"/>
      <c r="U63" s="475"/>
      <c r="V63" s="475"/>
      <c r="Y63" s="482"/>
      <c r="Z63" s="412"/>
      <c r="AA63" s="412"/>
    </row>
    <row r="64" spans="2:27" s="410" customFormat="1" ht="18.75" x14ac:dyDescent="0.3">
      <c r="B64" s="329"/>
      <c r="C64" s="473"/>
      <c r="E64" s="413"/>
      <c r="F64" s="474"/>
      <c r="G64" s="475"/>
      <c r="L64" s="416"/>
      <c r="M64" s="475"/>
      <c r="N64" s="475"/>
      <c r="O64" s="475"/>
      <c r="P64" s="475"/>
      <c r="Q64" s="475"/>
      <c r="R64" s="475"/>
      <c r="S64" s="475"/>
      <c r="T64" s="475"/>
      <c r="U64" s="475"/>
      <c r="V64" s="475"/>
      <c r="Y64" s="482"/>
      <c r="Z64" s="412"/>
      <c r="AA64" s="412"/>
    </row>
    <row r="65" spans="2:27" s="410" customFormat="1" ht="18.75" x14ac:dyDescent="0.3">
      <c r="B65" s="329"/>
      <c r="C65" s="473"/>
      <c r="E65" s="413"/>
      <c r="F65" s="474"/>
      <c r="G65" s="475"/>
      <c r="L65" s="416"/>
      <c r="M65" s="475"/>
      <c r="N65" s="475"/>
      <c r="O65" s="475"/>
      <c r="P65" s="475"/>
      <c r="Q65" s="475"/>
      <c r="R65" s="475"/>
      <c r="S65" s="475"/>
      <c r="T65" s="475"/>
      <c r="U65" s="475"/>
      <c r="V65" s="475"/>
      <c r="Y65" s="482"/>
      <c r="Z65" s="412"/>
      <c r="AA65" s="412"/>
    </row>
    <row r="66" spans="2:27" s="410" customFormat="1" ht="18.75" x14ac:dyDescent="0.3">
      <c r="B66" s="330"/>
      <c r="C66" s="473"/>
      <c r="E66" s="413"/>
      <c r="F66" s="474"/>
      <c r="G66" s="475"/>
      <c r="L66" s="476"/>
      <c r="M66" s="475"/>
      <c r="N66" s="475"/>
      <c r="O66" s="475"/>
      <c r="P66" s="475"/>
      <c r="Q66" s="475"/>
      <c r="R66" s="475"/>
      <c r="S66" s="475"/>
      <c r="T66" s="475"/>
      <c r="U66" s="475"/>
      <c r="V66" s="475"/>
      <c r="Y66" s="482"/>
      <c r="Z66" s="412"/>
      <c r="AA66" s="412"/>
    </row>
    <row r="67" spans="2:27" s="410" customFormat="1" ht="18.75" x14ac:dyDescent="0.3">
      <c r="B67" s="329" t="str">
        <f>ROTULOS!$C$11</f>
        <v>ING. YOALVETH LOZANO LOSADA</v>
      </c>
      <c r="C67" s="324"/>
      <c r="E67" s="413"/>
      <c r="F67" s="414"/>
      <c r="G67" s="415"/>
      <c r="L67" s="417"/>
      <c r="M67" s="415"/>
      <c r="N67" s="415"/>
      <c r="O67" s="415"/>
      <c r="P67" s="415"/>
      <c r="Q67" s="415"/>
      <c r="R67" s="415"/>
      <c r="S67" s="415"/>
      <c r="T67" s="415"/>
      <c r="U67" s="415"/>
      <c r="V67" s="415"/>
      <c r="Y67" s="481"/>
    </row>
    <row r="68" spans="2:27" s="410" customFormat="1" ht="18.75" x14ac:dyDescent="0.3">
      <c r="B68" s="330" t="str">
        <f>ROTULOS!$C$12</f>
        <v>Profesional Universitario de Apoyo Técnico</v>
      </c>
      <c r="C68" s="324"/>
      <c r="E68" s="413"/>
      <c r="F68" s="414"/>
      <c r="G68" s="415"/>
      <c r="L68" s="417"/>
      <c r="M68" s="415"/>
      <c r="N68" s="415"/>
      <c r="O68" s="415"/>
      <c r="P68" s="415"/>
      <c r="Q68" s="415"/>
      <c r="R68" s="415"/>
      <c r="S68" s="415"/>
      <c r="T68" s="415"/>
      <c r="U68" s="415"/>
      <c r="V68" s="415"/>
      <c r="Y68" s="481"/>
    </row>
    <row r="69" spans="2:27" s="410" customFormat="1" ht="18.75" x14ac:dyDescent="0.3">
      <c r="B69" s="330" t="str">
        <f>ROTULOS!$C$13</f>
        <v>M.P 70202-137680 TLM</v>
      </c>
      <c r="C69" s="324"/>
      <c r="D69" s="417"/>
      <c r="E69" s="413"/>
      <c r="F69" s="414"/>
      <c r="G69" s="415"/>
      <c r="L69" s="407"/>
      <c r="M69" s="415"/>
      <c r="N69" s="415"/>
      <c r="O69" s="415"/>
      <c r="P69" s="415"/>
      <c r="Q69" s="415"/>
      <c r="R69" s="415"/>
      <c r="S69" s="415"/>
      <c r="T69" s="415"/>
      <c r="U69" s="415"/>
      <c r="V69" s="415"/>
      <c r="Y69" s="481"/>
    </row>
    <row r="70" spans="2:27" ht="30.6" customHeight="1" x14ac:dyDescent="0.25"/>
  </sheetData>
  <mergeCells count="15">
    <mergeCell ref="B7:B8"/>
    <mergeCell ref="C7:C8"/>
    <mergeCell ref="D7:D8"/>
    <mergeCell ref="E7:E8"/>
    <mergeCell ref="F7:F8"/>
    <mergeCell ref="B2:U2"/>
    <mergeCell ref="B3:U3"/>
    <mergeCell ref="B4:U4"/>
    <mergeCell ref="B5:U5"/>
    <mergeCell ref="B6:U6"/>
    <mergeCell ref="G7:G8"/>
    <mergeCell ref="H7:H8"/>
    <mergeCell ref="I7:L7"/>
    <mergeCell ref="M7:P7"/>
    <mergeCell ref="Q7:U7"/>
  </mergeCells>
  <conditionalFormatting sqref="B60">
    <cfRule type="duplicateValues" dxfId="34" priority="16"/>
  </conditionalFormatting>
  <conditionalFormatting sqref="B61:C65">
    <cfRule type="expression" dxfId="33" priority="5">
      <formula>ROW()=CELL("FILA")</formula>
    </cfRule>
  </conditionalFormatting>
  <conditionalFormatting sqref="D61:L68">
    <cfRule type="duplicateValues" dxfId="32" priority="47"/>
  </conditionalFormatting>
  <conditionalFormatting sqref="H10:H11 H33:H36 W33:W36 H58:H59">
    <cfRule type="containsText" dxfId="31" priority="41" operator="containsText" text="NO">
      <formula>NOT(ISERROR(SEARCH("NO",H10)))</formula>
    </cfRule>
    <cfRule type="containsText" dxfId="30" priority="42" operator="containsText" text="SI">
      <formula>NOT(ISERROR(SEARCH("SI",H10)))</formula>
    </cfRule>
  </conditionalFormatting>
  <conditionalFormatting sqref="H13:H14">
    <cfRule type="containsText" dxfId="29" priority="39" operator="containsText" text="NO">
      <formula>NOT(ISERROR(SEARCH("NO",H13)))</formula>
    </cfRule>
    <cfRule type="containsText" dxfId="28" priority="40" operator="containsText" text="SI">
      <formula>NOT(ISERROR(SEARCH("SI",H13)))</formula>
    </cfRule>
  </conditionalFormatting>
  <conditionalFormatting sqref="H16:H17">
    <cfRule type="containsText" dxfId="27" priority="37" operator="containsText" text="NO">
      <formula>NOT(ISERROR(SEARCH("NO",H16)))</formula>
    </cfRule>
    <cfRule type="containsText" dxfId="26" priority="38" operator="containsText" text="SI">
      <formula>NOT(ISERROR(SEARCH("SI",H16)))</formula>
    </cfRule>
  </conditionalFormatting>
  <conditionalFormatting sqref="H19:H20 W19:W20 H22:H31 W22:W31 W58 W60">
    <cfRule type="containsText" dxfId="25" priority="43" operator="containsText" text="NO">
      <formula>NOT(ISERROR(SEARCH("NO",H19)))</formula>
    </cfRule>
    <cfRule type="containsText" dxfId="24" priority="44" operator="containsText" text="SI">
      <formula>NOT(ISERROR(SEARCH("SI",H19)))</formula>
    </cfRule>
  </conditionalFormatting>
  <conditionalFormatting sqref="H38:H41 W38:W41">
    <cfRule type="containsText" dxfId="23" priority="14" operator="containsText" text="NO">
      <formula>NOT(ISERROR(SEARCH("NO",H38)))</formula>
    </cfRule>
    <cfRule type="containsText" dxfId="22" priority="15" operator="containsText" text="SI">
      <formula>NOT(ISERROR(SEARCH("SI",H38)))</formula>
    </cfRule>
  </conditionalFormatting>
  <conditionalFormatting sqref="H43:H44">
    <cfRule type="containsText" dxfId="21" priority="12" operator="containsText" text="NO">
      <formula>NOT(ISERROR(SEARCH("NO",H43)))</formula>
    </cfRule>
    <cfRule type="containsText" dxfId="20" priority="13" operator="containsText" text="SI">
      <formula>NOT(ISERROR(SEARCH("SI",H43)))</formula>
    </cfRule>
  </conditionalFormatting>
  <conditionalFormatting sqref="H46:H49 W46:W49">
    <cfRule type="containsText" dxfId="19" priority="10" operator="containsText" text="NO">
      <formula>NOT(ISERROR(SEARCH("NO",H46)))</formula>
    </cfRule>
    <cfRule type="containsText" dxfId="18" priority="11" operator="containsText" text="SI">
      <formula>NOT(ISERROR(SEARCH("SI",H46)))</formula>
    </cfRule>
  </conditionalFormatting>
  <conditionalFormatting sqref="H51:H53">
    <cfRule type="containsText" dxfId="17" priority="8" operator="containsText" text="NO">
      <formula>NOT(ISERROR(SEARCH("NO",H51)))</formula>
    </cfRule>
    <cfRule type="containsText" dxfId="16" priority="9" operator="containsText" text="SI">
      <formula>NOT(ISERROR(SEARCH("SI",H51)))</formula>
    </cfRule>
  </conditionalFormatting>
  <conditionalFormatting sqref="H55:H56 W55:W56">
    <cfRule type="containsText" dxfId="15" priority="6" operator="containsText" text="NO">
      <formula>NOT(ISERROR(SEARCH("NO",H55)))</formula>
    </cfRule>
    <cfRule type="containsText" dxfId="14" priority="7" operator="containsText" text="SI">
      <formula>NOT(ISERROR(SEARCH("SI",H55)))</formula>
    </cfRule>
  </conditionalFormatting>
  <conditionalFormatting sqref="W10:W11">
    <cfRule type="containsText" dxfId="13" priority="33" operator="containsText" text="NO">
      <formula>NOT(ISERROR(SEARCH("NO",W10)))</formula>
    </cfRule>
    <cfRule type="containsText" dxfId="12" priority="34" operator="containsText" text="SI">
      <formula>NOT(ISERROR(SEARCH("SI",W10)))</formula>
    </cfRule>
  </conditionalFormatting>
  <conditionalFormatting sqref="W13:W14">
    <cfRule type="containsText" dxfId="11" priority="31" operator="containsText" text="NO">
      <formula>NOT(ISERROR(SEARCH("NO",W13)))</formula>
    </cfRule>
    <cfRule type="containsText" dxfId="10" priority="32" operator="containsText" text="SI">
      <formula>NOT(ISERROR(SEARCH("SI",W13)))</formula>
    </cfRule>
  </conditionalFormatting>
  <conditionalFormatting sqref="W16:W17">
    <cfRule type="containsText" dxfId="9" priority="29" operator="containsText" text="NO">
      <formula>NOT(ISERROR(SEARCH("NO",W16)))</formula>
    </cfRule>
    <cfRule type="containsText" dxfId="8" priority="30" operator="containsText" text="SI">
      <formula>NOT(ISERROR(SEARCH("SI",W16)))</formula>
    </cfRule>
  </conditionalFormatting>
  <conditionalFormatting sqref="W43:W44">
    <cfRule type="containsText" dxfId="7" priority="3" operator="containsText" text="NO">
      <formula>NOT(ISERROR(SEARCH("NO",W43)))</formula>
    </cfRule>
    <cfRule type="containsText" dxfId="6" priority="4" operator="containsText" text="SI">
      <formula>NOT(ISERROR(SEARCH("SI",W43)))</formula>
    </cfRule>
  </conditionalFormatting>
  <conditionalFormatting sqref="W51:W53">
    <cfRule type="containsText" dxfId="5" priority="1" operator="containsText" text="NO">
      <formula>NOT(ISERROR(SEARCH("NO",W51)))</formula>
    </cfRule>
    <cfRule type="containsText" dxfId="4" priority="2" operator="containsText" text="SI">
      <formula>NOT(ISERROR(SEARCH("SI",W51)))</formula>
    </cfRule>
  </conditionalFormatting>
  <conditionalFormatting sqref="X59">
    <cfRule type="containsText" dxfId="3" priority="21" operator="containsText" text="NO">
      <formula>NOT(ISERROR(SEARCH("NO",X59)))</formula>
    </cfRule>
    <cfRule type="containsText" dxfId="2" priority="22" operator="containsText" text="SI">
      <formula>NOT(ISERROR(SEARCH("SI",X59)))</formula>
    </cfRule>
  </conditionalFormatting>
  <pageMargins left="0.35433070866141736" right="0.39370078740157483" top="0.43307086614173229" bottom="0.35433070866141736" header="0.31496062992125984" footer="0.31496062992125984"/>
  <pageSetup scale="30" fitToHeight="0" orientation="landscape" r:id="rId1"/>
  <rowBreaks count="1" manualBreakCount="1">
    <brk id="40" max="21" man="1"/>
  </rowBreaks>
  <colBreaks count="1" manualBreakCount="1">
    <brk id="23" max="1048575" man="1"/>
  </colBreaks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2"/>
  <dimension ref="B2:C17"/>
  <sheetViews>
    <sheetView view="pageBreakPreview" zoomScaleNormal="100" zoomScaleSheetLayoutView="100" workbookViewId="0">
      <selection activeCell="C22" sqref="C22"/>
    </sheetView>
  </sheetViews>
  <sheetFormatPr baseColWidth="10" defaultColWidth="11.42578125" defaultRowHeight="12.75" x14ac:dyDescent="0.2"/>
  <cols>
    <col min="1" max="1" width="2.5703125" customWidth="1"/>
    <col min="2" max="2" width="39.5703125" customWidth="1"/>
    <col min="3" max="3" width="57.5703125" customWidth="1"/>
    <col min="4" max="4" width="2.42578125" customWidth="1"/>
  </cols>
  <sheetData>
    <row r="2" spans="2:3" s="48" customFormat="1" ht="15.75" x14ac:dyDescent="0.2">
      <c r="B2" s="540" t="s">
        <v>1067</v>
      </c>
      <c r="C2" s="540"/>
    </row>
    <row r="3" spans="2:3" s="48" customFormat="1" ht="15.75" x14ac:dyDescent="0.2">
      <c r="B3" s="540" t="s">
        <v>1883</v>
      </c>
      <c r="C3" s="540"/>
    </row>
    <row r="4" spans="2:3" ht="37.15" customHeight="1" x14ac:dyDescent="0.2">
      <c r="B4" s="541" t="s">
        <v>2011</v>
      </c>
      <c r="C4" s="541"/>
    </row>
    <row r="6" spans="2:3" ht="15.75" x14ac:dyDescent="0.2">
      <c r="B6" s="290" t="s">
        <v>1886</v>
      </c>
      <c r="C6" s="291" t="s">
        <v>1916</v>
      </c>
    </row>
    <row r="7" spans="2:3" ht="15.75" x14ac:dyDescent="0.2">
      <c r="B7" s="290" t="s">
        <v>1887</v>
      </c>
      <c r="C7" s="292" t="s">
        <v>1888</v>
      </c>
    </row>
    <row r="8" spans="2:3" ht="15.75" x14ac:dyDescent="0.2">
      <c r="B8" s="290" t="s">
        <v>1889</v>
      </c>
      <c r="C8" s="292" t="s">
        <v>1883</v>
      </c>
    </row>
    <row r="9" spans="2:3" ht="30" x14ac:dyDescent="0.2">
      <c r="B9" s="290" t="s">
        <v>1890</v>
      </c>
      <c r="C9" s="293" t="s">
        <v>1891</v>
      </c>
    </row>
    <row r="10" spans="2:3" ht="45" x14ac:dyDescent="0.2">
      <c r="B10" s="294" t="s">
        <v>1892</v>
      </c>
      <c r="C10" s="293" t="s">
        <v>2010</v>
      </c>
    </row>
    <row r="11" spans="2:3" ht="15.75" x14ac:dyDescent="0.2">
      <c r="B11" s="290" t="s">
        <v>1893</v>
      </c>
      <c r="C11" s="293" t="s">
        <v>1917</v>
      </c>
    </row>
    <row r="12" spans="2:3" ht="15.75" x14ac:dyDescent="0.2">
      <c r="B12" s="290" t="s">
        <v>1894</v>
      </c>
      <c r="C12" s="293" t="s">
        <v>1895</v>
      </c>
    </row>
    <row r="13" spans="2:3" ht="15.75" x14ac:dyDescent="0.2">
      <c r="B13" s="290" t="s">
        <v>1896</v>
      </c>
      <c r="C13" s="293" t="s">
        <v>1918</v>
      </c>
    </row>
    <row r="14" spans="2:3" ht="15.75" x14ac:dyDescent="0.2">
      <c r="B14" s="290" t="s">
        <v>1897</v>
      </c>
      <c r="C14" s="292" t="s">
        <v>1898</v>
      </c>
    </row>
    <row r="15" spans="2:3" ht="15.75" x14ac:dyDescent="0.2">
      <c r="B15" s="295"/>
      <c r="C15" s="292"/>
    </row>
    <row r="16" spans="2:3" ht="15.75" x14ac:dyDescent="0.2">
      <c r="B16" s="290" t="s">
        <v>1899</v>
      </c>
      <c r="C16" s="296" t="s">
        <v>1900</v>
      </c>
    </row>
    <row r="17" spans="2:3" ht="15.75" x14ac:dyDescent="0.2">
      <c r="B17" s="290" t="s">
        <v>1894</v>
      </c>
      <c r="C17" s="293" t="s">
        <v>1901</v>
      </c>
    </row>
  </sheetData>
  <mergeCells count="3">
    <mergeCell ref="B2:C2"/>
    <mergeCell ref="B3:C3"/>
    <mergeCell ref="B4:C4"/>
  </mergeCells>
  <phoneticPr fontId="7" type="noConversion"/>
  <pageMargins left="0.75" right="0.75" top="0.44" bottom="0.45" header="0" footer="0"/>
  <pageSetup scale="86" orientation="portrait" verticalDpi="4294967295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rgb="FF92D050"/>
    <pageSetUpPr fitToPage="1"/>
  </sheetPr>
  <dimension ref="A1:K73"/>
  <sheetViews>
    <sheetView view="pageBreakPreview" topLeftCell="A49" zoomScaleNormal="90" zoomScaleSheetLayoutView="100" workbookViewId="0">
      <selection activeCell="G64" sqref="G64"/>
    </sheetView>
  </sheetViews>
  <sheetFormatPr baseColWidth="10" defaultColWidth="11.42578125" defaultRowHeight="12.75" x14ac:dyDescent="0.2"/>
  <cols>
    <col min="1" max="1" width="2.5703125" style="250" customWidth="1"/>
    <col min="2" max="2" width="8.28515625" style="269" customWidth="1"/>
    <col min="3" max="3" width="53.7109375" style="270" customWidth="1"/>
    <col min="4" max="5" width="13.7109375" style="274" customWidth="1"/>
    <col min="6" max="6" width="18" style="275" customWidth="1"/>
    <col min="7" max="7" width="25.42578125" style="276" customWidth="1"/>
    <col min="8" max="8" width="2" style="250" customWidth="1"/>
    <col min="9" max="9" width="11.42578125" style="250"/>
    <col min="10" max="10" width="18.28515625" style="250" bestFit="1" customWidth="1"/>
    <col min="11" max="11" width="16.5703125" style="250" customWidth="1"/>
    <col min="12" max="16384" width="11.42578125" style="250"/>
  </cols>
  <sheetData>
    <row r="1" spans="1:10" ht="19.149999999999999" customHeight="1" x14ac:dyDescent="0.2">
      <c r="B1" s="249"/>
      <c r="C1" s="249"/>
      <c r="D1" s="249"/>
      <c r="E1" s="249"/>
      <c r="F1" s="249"/>
      <c r="G1" s="249"/>
    </row>
    <row r="2" spans="1:10" s="287" customFormat="1" ht="79.900000000000006" customHeight="1" x14ac:dyDescent="0.25">
      <c r="B2" s="546"/>
      <c r="C2" s="547"/>
      <c r="D2" s="547"/>
      <c r="E2" s="547"/>
      <c r="F2" s="547"/>
      <c r="G2" s="548"/>
    </row>
    <row r="3" spans="1:10" s="287" customFormat="1" ht="42.6" customHeight="1" x14ac:dyDescent="0.25">
      <c r="B3" s="543" t="str">
        <f>ROTULOS!B4</f>
        <v>AMPLIACIÓN DE LA SEDE PRINCIPAL DE LA INSTITUCION EDUCATIVA JOSÉ REINEL DEL MUNICIPIO DE PALERMO HUILA</v>
      </c>
      <c r="C3" s="544"/>
      <c r="D3" s="544"/>
      <c r="E3" s="544"/>
      <c r="F3" s="544"/>
      <c r="G3" s="545"/>
    </row>
    <row r="4" spans="1:10" s="287" customFormat="1" ht="19.899999999999999" customHeight="1" x14ac:dyDescent="0.25">
      <c r="B4" s="549" t="s">
        <v>1884</v>
      </c>
      <c r="C4" s="550"/>
      <c r="D4" s="550"/>
      <c r="E4" s="551"/>
      <c r="F4" s="288" t="s">
        <v>1885</v>
      </c>
      <c r="G4" s="289" t="str">
        <f>ROTULOS!C6</f>
        <v>NOVIEMBRE DE 2025</v>
      </c>
    </row>
    <row r="5" spans="1:10" s="254" customFormat="1" ht="23.25" customHeight="1" x14ac:dyDescent="0.2">
      <c r="B5" s="251" t="s">
        <v>255</v>
      </c>
      <c r="C5" s="251" t="s">
        <v>564</v>
      </c>
      <c r="D5" s="252" t="s">
        <v>608</v>
      </c>
      <c r="E5" s="252" t="s">
        <v>1902</v>
      </c>
      <c r="F5" s="252" t="s">
        <v>705</v>
      </c>
      <c r="G5" s="253" t="s">
        <v>702</v>
      </c>
    </row>
    <row r="6" spans="1:10" s="255" customFormat="1" ht="20.45" customHeight="1" x14ac:dyDescent="0.2">
      <c r="B6" s="251">
        <v>1</v>
      </c>
      <c r="C6" s="264" t="s">
        <v>959</v>
      </c>
      <c r="D6" s="252"/>
      <c r="E6" s="252"/>
      <c r="F6" s="252"/>
      <c r="G6" s="265">
        <f>SUM(G7:G8)</f>
        <v>1084580</v>
      </c>
      <c r="J6" s="483">
        <f>ROUND(G6*1.3,2)</f>
        <v>1409954</v>
      </c>
    </row>
    <row r="7" spans="1:10" s="261" customFormat="1" ht="27.95" customHeight="1" x14ac:dyDescent="0.2">
      <c r="B7" s="256" t="s">
        <v>1015</v>
      </c>
      <c r="C7" s="257" t="s">
        <v>1202</v>
      </c>
      <c r="D7" s="262" t="s">
        <v>955</v>
      </c>
      <c r="E7" s="263">
        <f>'MEMORIA DE CANTIDADES'!H13</f>
        <v>20</v>
      </c>
      <c r="F7" s="259">
        <f>'1-2 PRELIMINARES-DEMOLICION'!F$25</f>
        <v>28711</v>
      </c>
      <c r="G7" s="260">
        <f>E7*F7</f>
        <v>574220</v>
      </c>
    </row>
    <row r="8" spans="1:10" s="261" customFormat="1" ht="27.95" customHeight="1" x14ac:dyDescent="0.2">
      <c r="B8" s="256" t="s">
        <v>1016</v>
      </c>
      <c r="C8" s="257" t="s">
        <v>1914</v>
      </c>
      <c r="D8" s="262" t="s">
        <v>954</v>
      </c>
      <c r="E8" s="263">
        <f>'MEMORIA DE CANTIDADES'!H19</f>
        <v>42.53</v>
      </c>
      <c r="F8" s="259">
        <f>'1-2 PRELIMINARES-DEMOLICION'!F40</f>
        <v>12000</v>
      </c>
      <c r="G8" s="260">
        <f>E8*F8</f>
        <v>510360</v>
      </c>
    </row>
    <row r="9" spans="1:10" s="261" customFormat="1" ht="21.6" customHeight="1" x14ac:dyDescent="0.2">
      <c r="B9" s="251" t="s">
        <v>1014</v>
      </c>
      <c r="C9" s="264" t="s">
        <v>330</v>
      </c>
      <c r="D9" s="252"/>
      <c r="E9" s="252"/>
      <c r="F9" s="252"/>
      <c r="G9" s="265">
        <f>SUM(G10:G11)</f>
        <v>252539</v>
      </c>
      <c r="J9" s="483">
        <f>ROUND(G9*1.3,2)</f>
        <v>328300.7</v>
      </c>
    </row>
    <row r="10" spans="1:10" s="261" customFormat="1" ht="19.899999999999999" customHeight="1" x14ac:dyDescent="0.2">
      <c r="A10" s="285"/>
      <c r="B10" s="278" t="s">
        <v>1017</v>
      </c>
      <c r="C10" s="279" t="s">
        <v>1062</v>
      </c>
      <c r="D10" s="281" t="s">
        <v>954</v>
      </c>
      <c r="E10" s="280">
        <f>+'MEMORIA DE CANTIDADES'!H26</f>
        <v>9</v>
      </c>
      <c r="F10" s="282">
        <f>'1-2 PRELIMINARES-DEMOLICION'!F$55</f>
        <v>26467</v>
      </c>
      <c r="G10" s="283">
        <f t="shared" ref="G10:G11" si="0">E10*F10</f>
        <v>238203</v>
      </c>
    </row>
    <row r="11" spans="1:10" s="261" customFormat="1" ht="27.95" customHeight="1" x14ac:dyDescent="0.2">
      <c r="B11" s="280" t="s">
        <v>1018</v>
      </c>
      <c r="C11" s="279" t="s">
        <v>1201</v>
      </c>
      <c r="D11" s="258" t="s">
        <v>956</v>
      </c>
      <c r="E11" s="284">
        <f>+'MEMORIA DE CANTIDADES'!H32</f>
        <v>1</v>
      </c>
      <c r="F11" s="259">
        <f>'1-2 PRELIMINARES-DEMOLICION'!F$68</f>
        <v>14336</v>
      </c>
      <c r="G11" s="260">
        <f t="shared" si="0"/>
        <v>14336</v>
      </c>
    </row>
    <row r="12" spans="1:10" s="255" customFormat="1" ht="24" customHeight="1" x14ac:dyDescent="0.2">
      <c r="B12" s="251" t="s">
        <v>1019</v>
      </c>
      <c r="C12" s="264" t="s">
        <v>1006</v>
      </c>
      <c r="D12" s="252"/>
      <c r="E12" s="252"/>
      <c r="F12" s="252"/>
      <c r="G12" s="265">
        <f>SUM(G13:G14)</f>
        <v>10630817.4</v>
      </c>
      <c r="J12" s="483">
        <f>ROUND(G12*1.3,2)</f>
        <v>13820062.619999999</v>
      </c>
    </row>
    <row r="13" spans="1:10" s="261" customFormat="1" ht="29.45" customHeight="1" x14ac:dyDescent="0.2">
      <c r="B13" s="278" t="s">
        <v>1020</v>
      </c>
      <c r="C13" s="279" t="s">
        <v>1906</v>
      </c>
      <c r="D13" s="281" t="s">
        <v>954</v>
      </c>
      <c r="E13" s="280">
        <f>+'MEMORIA DE CANTIDADES'!H50</f>
        <v>128.6</v>
      </c>
      <c r="F13" s="282">
        <f>'3-4 MAMPOSTERIA-ESTRUCTURA'!F$23</f>
        <v>79329</v>
      </c>
      <c r="G13" s="283">
        <f t="shared" ref="G13:G17" si="1">E13*F13</f>
        <v>10201709.4</v>
      </c>
    </row>
    <row r="14" spans="1:10" s="261" customFormat="1" ht="41.45" customHeight="1" x14ac:dyDescent="0.2">
      <c r="B14" s="278" t="s">
        <v>1021</v>
      </c>
      <c r="C14" s="279" t="s">
        <v>1063</v>
      </c>
      <c r="D14" s="281" t="s">
        <v>955</v>
      </c>
      <c r="E14" s="280">
        <f>+'MEMORIA DE CANTIDADES'!H56</f>
        <v>6</v>
      </c>
      <c r="F14" s="282">
        <f>'3-4 MAMPOSTERIA-ESTRUCTURA'!F$40</f>
        <v>71518</v>
      </c>
      <c r="G14" s="283">
        <f t="shared" si="1"/>
        <v>429108</v>
      </c>
    </row>
    <row r="15" spans="1:10" s="255" customFormat="1" ht="27.95" customHeight="1" x14ac:dyDescent="0.2">
      <c r="B15" s="251" t="s">
        <v>1022</v>
      </c>
      <c r="C15" s="264" t="s">
        <v>253</v>
      </c>
      <c r="D15" s="252"/>
      <c r="E15" s="252"/>
      <c r="F15" s="252"/>
      <c r="G15" s="265">
        <f>SUM(G16:G17)</f>
        <v>2190396.4</v>
      </c>
      <c r="J15" s="483">
        <f>ROUND(G15*1.3,2)</f>
        <v>2847515.32</v>
      </c>
    </row>
    <row r="16" spans="1:10" s="261" customFormat="1" ht="23.25" customHeight="1" x14ac:dyDescent="0.2">
      <c r="B16" s="256" t="s">
        <v>1023</v>
      </c>
      <c r="C16" s="257" t="s">
        <v>1064</v>
      </c>
      <c r="D16" s="258" t="s">
        <v>9</v>
      </c>
      <c r="E16" s="284">
        <f>'MEMORIA DE CANTIDADES'!H63</f>
        <v>250</v>
      </c>
      <c r="F16" s="259">
        <f>'3-4 MAMPOSTERIA-ESTRUCTURA'!F$58</f>
        <v>7599</v>
      </c>
      <c r="G16" s="260">
        <f t="shared" si="1"/>
        <v>1899750</v>
      </c>
    </row>
    <row r="17" spans="2:10" s="261" customFormat="1" ht="23.25" customHeight="1" x14ac:dyDescent="0.2">
      <c r="B17" s="256" t="s">
        <v>1024</v>
      </c>
      <c r="C17" s="257" t="s">
        <v>1065</v>
      </c>
      <c r="D17" s="258" t="s">
        <v>955</v>
      </c>
      <c r="E17" s="284">
        <f>'MEMORIA DE CANTIDADES'!H69</f>
        <v>4.5999999999999996</v>
      </c>
      <c r="F17" s="259">
        <f>'3-4 MAMPOSTERIA-ESTRUCTURA'!F$75</f>
        <v>63184</v>
      </c>
      <c r="G17" s="260">
        <f t="shared" si="1"/>
        <v>290646.40000000002</v>
      </c>
    </row>
    <row r="18" spans="2:10" s="255" customFormat="1" ht="27.95" customHeight="1" x14ac:dyDescent="0.2">
      <c r="B18" s="251" t="s">
        <v>1025</v>
      </c>
      <c r="C18" s="264" t="s">
        <v>242</v>
      </c>
      <c r="D18" s="252"/>
      <c r="E18" s="252"/>
      <c r="F18" s="252"/>
      <c r="G18" s="265">
        <f>SUM(G19:G28)</f>
        <v>12696205</v>
      </c>
      <c r="J18" s="483">
        <f>ROUND(G18*1.3,2)</f>
        <v>16505066.5</v>
      </c>
    </row>
    <row r="19" spans="2:10" s="261" customFormat="1" ht="31.15" customHeight="1" x14ac:dyDescent="0.2">
      <c r="B19" s="278" t="s">
        <v>1026</v>
      </c>
      <c r="C19" s="257" t="s">
        <v>1159</v>
      </c>
      <c r="D19" s="258" t="s">
        <v>956</v>
      </c>
      <c r="E19" s="284">
        <f>'MEMORIA DE CANTIDADES'!H76</f>
        <v>1</v>
      </c>
      <c r="F19" s="259">
        <f>'5 ELECTRICAS'!F$22</f>
        <v>631358</v>
      </c>
      <c r="G19" s="260">
        <f t="shared" ref="G19:G28" si="2">E19*F19</f>
        <v>631358</v>
      </c>
    </row>
    <row r="20" spans="2:10" s="261" customFormat="1" ht="19.5" customHeight="1" x14ac:dyDescent="0.2">
      <c r="B20" s="278" t="s">
        <v>1027</v>
      </c>
      <c r="C20" s="257" t="s">
        <v>1092</v>
      </c>
      <c r="D20" s="258" t="s">
        <v>956</v>
      </c>
      <c r="E20" s="284">
        <f>'MEMORIA DE CANTIDADES'!H82</f>
        <v>12</v>
      </c>
      <c r="F20" s="259">
        <f>'5 ELECTRICAS'!F$41</f>
        <v>118293</v>
      </c>
      <c r="G20" s="260">
        <f t="shared" si="2"/>
        <v>1419516</v>
      </c>
    </row>
    <row r="21" spans="2:10" s="261" customFormat="1" ht="21.75" customHeight="1" x14ac:dyDescent="0.2">
      <c r="B21" s="278" t="s">
        <v>1028</v>
      </c>
      <c r="C21" s="257" t="s">
        <v>1093</v>
      </c>
      <c r="D21" s="258" t="s">
        <v>956</v>
      </c>
      <c r="E21" s="284">
        <f>'MEMORIA DE CANTIDADES'!H88</f>
        <v>12</v>
      </c>
      <c r="F21" s="259">
        <f>'5 ELECTRICAS'!F$64</f>
        <v>67596</v>
      </c>
      <c r="G21" s="260">
        <f t="shared" si="2"/>
        <v>811152</v>
      </c>
    </row>
    <row r="22" spans="2:10" s="261" customFormat="1" ht="45" customHeight="1" x14ac:dyDescent="0.2">
      <c r="B22" s="278" t="s">
        <v>1029</v>
      </c>
      <c r="C22" s="257" t="s">
        <v>1213</v>
      </c>
      <c r="D22" s="258" t="s">
        <v>956</v>
      </c>
      <c r="E22" s="284">
        <f>'MEMORIA DE CANTIDADES'!H94</f>
        <v>18</v>
      </c>
      <c r="F22" s="259">
        <f>'5 ELECTRICAS'!F$82</f>
        <v>173984</v>
      </c>
      <c r="G22" s="260">
        <f t="shared" si="2"/>
        <v>3131712</v>
      </c>
    </row>
    <row r="23" spans="2:10" s="261" customFormat="1" ht="27.95" customHeight="1" x14ac:dyDescent="0.2">
      <c r="B23" s="278" t="s">
        <v>1030</v>
      </c>
      <c r="C23" s="257" t="s">
        <v>1094</v>
      </c>
      <c r="D23" s="258" t="s">
        <v>956</v>
      </c>
      <c r="E23" s="284">
        <f>'MEMORIA DE CANTIDADES'!H100</f>
        <v>1</v>
      </c>
      <c r="F23" s="259">
        <f>'5 ELECTRICAS'!F$100</f>
        <v>196275</v>
      </c>
      <c r="G23" s="260">
        <f t="shared" si="2"/>
        <v>196275</v>
      </c>
    </row>
    <row r="24" spans="2:10" s="261" customFormat="1" ht="27.95" customHeight="1" x14ac:dyDescent="0.2">
      <c r="B24" s="278" t="s">
        <v>1031</v>
      </c>
      <c r="C24" s="257" t="s">
        <v>1194</v>
      </c>
      <c r="D24" s="258" t="s">
        <v>955</v>
      </c>
      <c r="E24" s="284">
        <f>'MEMORIA DE CANTIDADES'!H106</f>
        <v>80</v>
      </c>
      <c r="F24" s="259">
        <f>+'5 ELECTRICAS'!F$120</f>
        <v>43951</v>
      </c>
      <c r="G24" s="260">
        <f t="shared" si="2"/>
        <v>3516080</v>
      </c>
    </row>
    <row r="25" spans="2:10" s="261" customFormat="1" ht="27.95" customHeight="1" x14ac:dyDescent="0.2">
      <c r="B25" s="278" t="s">
        <v>1032</v>
      </c>
      <c r="C25" s="257" t="s">
        <v>1195</v>
      </c>
      <c r="D25" s="258" t="s">
        <v>956</v>
      </c>
      <c r="E25" s="284">
        <f>'MEMORIA DE CANTIDADES'!H112</f>
        <v>3</v>
      </c>
      <c r="F25" s="259">
        <f>+'5 ELECTRICAS'!F$142</f>
        <v>62428</v>
      </c>
      <c r="G25" s="260">
        <f t="shared" si="2"/>
        <v>187284</v>
      </c>
    </row>
    <row r="26" spans="2:10" s="261" customFormat="1" ht="27.95" customHeight="1" x14ac:dyDescent="0.2">
      <c r="B26" s="278" t="s">
        <v>1033</v>
      </c>
      <c r="C26" s="286" t="s">
        <v>1978</v>
      </c>
      <c r="D26" s="258" t="s">
        <v>955</v>
      </c>
      <c r="E26" s="284">
        <f>'MEMORIA DE CANTIDADES'!H118</f>
        <v>10</v>
      </c>
      <c r="F26" s="259">
        <f>+'5 ELECTRICAS'!F162</f>
        <v>47019</v>
      </c>
      <c r="G26" s="260">
        <f t="shared" si="2"/>
        <v>470190</v>
      </c>
    </row>
    <row r="27" spans="2:10" s="261" customFormat="1" ht="27.75" customHeight="1" x14ac:dyDescent="0.2">
      <c r="B27" s="278" t="s">
        <v>1034</v>
      </c>
      <c r="C27" s="257" t="s">
        <v>1979</v>
      </c>
      <c r="D27" s="258" t="s">
        <v>955</v>
      </c>
      <c r="E27" s="284">
        <f>'MEMORIA DE CANTIDADES'!H124</f>
        <v>20</v>
      </c>
      <c r="F27" s="259">
        <f>+'5 ELECTRICAS'!F183</f>
        <v>53133</v>
      </c>
      <c r="G27" s="260">
        <f t="shared" si="2"/>
        <v>1062660</v>
      </c>
    </row>
    <row r="28" spans="2:10" s="261" customFormat="1" ht="27.95" customHeight="1" x14ac:dyDescent="0.2">
      <c r="B28" s="278" t="s">
        <v>1035</v>
      </c>
      <c r="C28" s="257" t="s">
        <v>1221</v>
      </c>
      <c r="D28" s="258" t="s">
        <v>956</v>
      </c>
      <c r="E28" s="284">
        <f>'MEMORIA DE CANTIDADES'!H130</f>
        <v>1</v>
      </c>
      <c r="F28" s="259">
        <f>+'5 ELECTRICAS'!F209</f>
        <v>1269978</v>
      </c>
      <c r="G28" s="260">
        <f t="shared" si="2"/>
        <v>1269978</v>
      </c>
    </row>
    <row r="29" spans="2:10" s="261" customFormat="1" ht="25.15" customHeight="1" x14ac:dyDescent="0.2">
      <c r="B29" s="251" t="s">
        <v>1036</v>
      </c>
      <c r="C29" s="264" t="s">
        <v>1066</v>
      </c>
      <c r="D29" s="252"/>
      <c r="E29" s="252"/>
      <c r="F29" s="252"/>
      <c r="G29" s="265">
        <f>SUM(G30:G33)</f>
        <v>10143282.789999999</v>
      </c>
      <c r="J29" s="483">
        <f>ROUND(G29*1.3,2)</f>
        <v>13186267.630000001</v>
      </c>
    </row>
    <row r="30" spans="2:10" s="261" customFormat="1" ht="29.45" customHeight="1" x14ac:dyDescent="0.2">
      <c r="B30" s="256" t="s">
        <v>1037</v>
      </c>
      <c r="C30" s="257" t="s">
        <v>1197</v>
      </c>
      <c r="D30" s="258" t="s">
        <v>954</v>
      </c>
      <c r="E30" s="284">
        <f>'MEMORIA DE CANTIDADES'!H137</f>
        <v>10</v>
      </c>
      <c r="F30" s="259">
        <f>'6-7-8 PAÑETES-CUBIERTA-'!F$22</f>
        <v>27145</v>
      </c>
      <c r="G30" s="260">
        <f t="shared" ref="G30:G41" si="3">E30*F30</f>
        <v>271450</v>
      </c>
    </row>
    <row r="31" spans="2:10" s="261" customFormat="1" ht="27.95" customHeight="1" x14ac:dyDescent="0.2">
      <c r="B31" s="256" t="s">
        <v>1038</v>
      </c>
      <c r="C31" s="257" t="s">
        <v>1095</v>
      </c>
      <c r="D31" s="258" t="s">
        <v>954</v>
      </c>
      <c r="E31" s="263">
        <f>'MEMORIA DE CANTIDADES'!H143</f>
        <v>122.73</v>
      </c>
      <c r="F31" s="259">
        <f>'6-7-8 PAÑETES-CUBIERTA-'!F$37</f>
        <v>64023</v>
      </c>
      <c r="G31" s="260">
        <f t="shared" si="3"/>
        <v>7857542.79</v>
      </c>
    </row>
    <row r="32" spans="2:10" s="261" customFormat="1" ht="27.95" customHeight="1" x14ac:dyDescent="0.2">
      <c r="B32" s="256" t="s">
        <v>1039</v>
      </c>
      <c r="C32" s="257" t="s">
        <v>1096</v>
      </c>
      <c r="D32" s="258" t="s">
        <v>954</v>
      </c>
      <c r="E32" s="284">
        <f>'MEMORIA DE CANTIDADES'!H149</f>
        <v>10</v>
      </c>
      <c r="F32" s="259">
        <f>'6-7-8 PAÑETES-CUBIERTA-'!F$51</f>
        <v>34561</v>
      </c>
      <c r="G32" s="260">
        <f t="shared" si="3"/>
        <v>345610</v>
      </c>
    </row>
    <row r="33" spans="2:10" s="255" customFormat="1" ht="27.95" customHeight="1" x14ac:dyDescent="0.2">
      <c r="B33" s="256" t="s">
        <v>1040</v>
      </c>
      <c r="C33" s="279" t="s">
        <v>1097</v>
      </c>
      <c r="D33" s="258" t="s">
        <v>954</v>
      </c>
      <c r="E33" s="284">
        <f>'MEMORIA DE CANTIDADES'!H155</f>
        <v>20</v>
      </c>
      <c r="F33" s="259">
        <f>'6-7-8 PAÑETES-CUBIERTA-'!F$68</f>
        <v>83434</v>
      </c>
      <c r="G33" s="260">
        <f t="shared" si="3"/>
        <v>1668680</v>
      </c>
    </row>
    <row r="34" spans="2:10" s="261" customFormat="1" ht="27.95" customHeight="1" x14ac:dyDescent="0.2">
      <c r="B34" s="251" t="s">
        <v>1041</v>
      </c>
      <c r="C34" s="264" t="s">
        <v>1879</v>
      </c>
      <c r="D34" s="252"/>
      <c r="E34" s="252"/>
      <c r="F34" s="252"/>
      <c r="G34" s="265">
        <f>SUM(G35:G38)</f>
        <v>6365326</v>
      </c>
      <c r="J34" s="483">
        <f>ROUND(G34*1.3,2)</f>
        <v>8274923.7999999998</v>
      </c>
    </row>
    <row r="35" spans="2:10" s="261" customFormat="1" ht="48" customHeight="1" x14ac:dyDescent="0.2">
      <c r="B35" s="256" t="s">
        <v>1042</v>
      </c>
      <c r="C35" s="257" t="s">
        <v>1196</v>
      </c>
      <c r="D35" s="258" t="s">
        <v>954</v>
      </c>
      <c r="E35" s="284">
        <f>'MEMORIA DE CANTIDADES'!H162</f>
        <v>40.5</v>
      </c>
      <c r="F35" s="259">
        <f>'6-7-8 PAÑETES-CUBIERTA-'!F$88</f>
        <v>75678</v>
      </c>
      <c r="G35" s="260">
        <f t="shared" si="3"/>
        <v>3064959</v>
      </c>
    </row>
    <row r="36" spans="2:10" s="261" customFormat="1" ht="27.95" customHeight="1" x14ac:dyDescent="0.2">
      <c r="B36" s="256" t="s">
        <v>1043</v>
      </c>
      <c r="C36" s="257" t="s">
        <v>1087</v>
      </c>
      <c r="D36" s="258" t="s">
        <v>955</v>
      </c>
      <c r="E36" s="284">
        <f>'MEMORIA DE CANTIDADES'!H168</f>
        <v>14</v>
      </c>
      <c r="F36" s="259">
        <f>'6-7-8 PAÑETES-CUBIERTA-'!F$104</f>
        <v>21893</v>
      </c>
      <c r="G36" s="260">
        <f t="shared" si="3"/>
        <v>306502</v>
      </c>
    </row>
    <row r="37" spans="2:10" s="261" customFormat="1" ht="31.9" customHeight="1" x14ac:dyDescent="0.2">
      <c r="B37" s="256" t="s">
        <v>1044</v>
      </c>
      <c r="C37" s="257" t="s">
        <v>1915</v>
      </c>
      <c r="D37" s="258" t="s">
        <v>955</v>
      </c>
      <c r="E37" s="284">
        <f>'MEMORIA DE CANTIDADES'!H174</f>
        <v>15</v>
      </c>
      <c r="F37" s="259">
        <f>'6-7-8 PAÑETES-CUBIERTA-'!F$124</f>
        <v>152521</v>
      </c>
      <c r="G37" s="260">
        <f t="shared" si="3"/>
        <v>2287815</v>
      </c>
    </row>
    <row r="38" spans="2:10" s="255" customFormat="1" ht="27.95" customHeight="1" x14ac:dyDescent="0.2">
      <c r="B38" s="256" t="s">
        <v>1045</v>
      </c>
      <c r="C38" s="257" t="s">
        <v>1203</v>
      </c>
      <c r="D38" s="258" t="s">
        <v>955</v>
      </c>
      <c r="E38" s="284">
        <f>'MEMORIA DE CANTIDADES'!H180</f>
        <v>10</v>
      </c>
      <c r="F38" s="259">
        <f>+'6-7-8 PAÑETES-CUBIERTA-'!F$141</f>
        <v>70605</v>
      </c>
      <c r="G38" s="260">
        <f t="shared" si="3"/>
        <v>706050</v>
      </c>
    </row>
    <row r="39" spans="2:10" s="261" customFormat="1" ht="27.95" customHeight="1" x14ac:dyDescent="0.2">
      <c r="B39" s="251" t="s">
        <v>1046</v>
      </c>
      <c r="C39" s="264" t="s">
        <v>282</v>
      </c>
      <c r="D39" s="252"/>
      <c r="E39" s="252"/>
      <c r="F39" s="252"/>
      <c r="G39" s="265">
        <f>SUM(G40:G41)</f>
        <v>7918979.9000000004</v>
      </c>
      <c r="J39" s="483">
        <f>ROUND(G39*1.3,2)</f>
        <v>10294673.869999999</v>
      </c>
    </row>
    <row r="40" spans="2:10" s="261" customFormat="1" ht="40.15" customHeight="1" x14ac:dyDescent="0.2">
      <c r="B40" s="256" t="s">
        <v>1047</v>
      </c>
      <c r="C40" s="257" t="s">
        <v>1904</v>
      </c>
      <c r="D40" s="258" t="s">
        <v>954</v>
      </c>
      <c r="E40" s="284">
        <f>'MEMORIA DE CANTIDADES'!H187</f>
        <v>15</v>
      </c>
      <c r="F40" s="259">
        <f>'6-7-8 PAÑETES-CUBIERTA-'!F$169</f>
        <v>82921</v>
      </c>
      <c r="G40" s="260">
        <f t="shared" si="3"/>
        <v>1243815</v>
      </c>
    </row>
    <row r="41" spans="2:10" s="255" customFormat="1" ht="40.15" customHeight="1" x14ac:dyDescent="0.2">
      <c r="B41" s="256" t="s">
        <v>1048</v>
      </c>
      <c r="C41" s="257" t="s">
        <v>1098</v>
      </c>
      <c r="D41" s="258" t="s">
        <v>954</v>
      </c>
      <c r="E41" s="284">
        <f>'MEMORIA DE CANTIDADES'!H193</f>
        <v>89.9</v>
      </c>
      <c r="F41" s="259">
        <f>'6-7-8 PAÑETES-CUBIERTA-'!F$190</f>
        <v>74251</v>
      </c>
      <c r="G41" s="260">
        <f t="shared" si="3"/>
        <v>6675164.9000000004</v>
      </c>
    </row>
    <row r="42" spans="2:10" s="261" customFormat="1" ht="27.95" customHeight="1" x14ac:dyDescent="0.2">
      <c r="B42" s="251" t="s">
        <v>1049</v>
      </c>
      <c r="C42" s="264" t="s">
        <v>1013</v>
      </c>
      <c r="D42" s="252"/>
      <c r="E42" s="252"/>
      <c r="F42" s="252"/>
      <c r="G42" s="265">
        <f>SUM(G43:G46)</f>
        <v>21870060.550000001</v>
      </c>
      <c r="J42" s="483">
        <f>ROUND(G42*1.3,2)</f>
        <v>28431078.719999999</v>
      </c>
    </row>
    <row r="43" spans="2:10" s="261" customFormat="1" ht="27.95" customHeight="1" x14ac:dyDescent="0.2">
      <c r="B43" s="256" t="s">
        <v>1050</v>
      </c>
      <c r="C43" s="266" t="s">
        <v>297</v>
      </c>
      <c r="D43" s="258" t="s">
        <v>954</v>
      </c>
      <c r="E43" s="263">
        <f>'MEMORIA DE CANTIDADES'!H200</f>
        <v>112.73</v>
      </c>
      <c r="F43" s="259">
        <f>'9 PISOS-ENCHAPES'!F$22</f>
        <v>23571</v>
      </c>
      <c r="G43" s="260">
        <f t="shared" ref="G43:G50" si="4">E43*F43</f>
        <v>2657158.83</v>
      </c>
    </row>
    <row r="44" spans="2:10" s="261" customFormat="1" ht="27.95" customHeight="1" x14ac:dyDescent="0.2">
      <c r="B44" s="256" t="s">
        <v>1051</v>
      </c>
      <c r="C44" s="266" t="s">
        <v>1088</v>
      </c>
      <c r="D44" s="258" t="s">
        <v>954</v>
      </c>
      <c r="E44" s="263">
        <f>'MEMORIA DE CANTIDADES'!H206</f>
        <v>112.73</v>
      </c>
      <c r="F44" s="259">
        <f>'9 PISOS-ENCHAPES'!F44</f>
        <v>159114</v>
      </c>
      <c r="G44" s="260">
        <f t="shared" si="4"/>
        <v>17936921.219999999</v>
      </c>
    </row>
    <row r="45" spans="2:10" s="261" customFormat="1" ht="27.95" customHeight="1" x14ac:dyDescent="0.2">
      <c r="B45" s="256" t="s">
        <v>1052</v>
      </c>
      <c r="C45" s="266" t="s">
        <v>1089</v>
      </c>
      <c r="D45" s="258" t="s">
        <v>955</v>
      </c>
      <c r="E45" s="284">
        <f>'MEMORIA DE CANTIDADES'!H212</f>
        <v>68.5</v>
      </c>
      <c r="F45" s="259">
        <f>'9 PISOS-ENCHAPES'!F$60</f>
        <v>17429</v>
      </c>
      <c r="G45" s="260">
        <f t="shared" si="4"/>
        <v>1193886.5</v>
      </c>
    </row>
    <row r="46" spans="2:10" s="255" customFormat="1" ht="27.95" customHeight="1" x14ac:dyDescent="0.2">
      <c r="B46" s="256" t="s">
        <v>1068</v>
      </c>
      <c r="C46" s="266" t="s">
        <v>1198</v>
      </c>
      <c r="D46" s="258" t="s">
        <v>954</v>
      </c>
      <c r="E46" s="284">
        <f>'MEMORIA DE CANTIDADES'!H218</f>
        <v>2</v>
      </c>
      <c r="F46" s="259">
        <f>'9 PISOS-ENCHAPES'!F76</f>
        <v>41047</v>
      </c>
      <c r="G46" s="260">
        <f t="shared" si="4"/>
        <v>82094</v>
      </c>
    </row>
    <row r="47" spans="2:10" s="261" customFormat="1" ht="27.95" customHeight="1" x14ac:dyDescent="0.2">
      <c r="B47" s="251" t="s">
        <v>1053</v>
      </c>
      <c r="C47" s="264" t="s">
        <v>331</v>
      </c>
      <c r="D47" s="252"/>
      <c r="E47" s="252"/>
      <c r="F47" s="252"/>
      <c r="G47" s="265">
        <f>SUM(G48:G50)</f>
        <v>5970491.6600000001</v>
      </c>
      <c r="J47" s="483">
        <f>ROUND(G47*1.3,2)</f>
        <v>7761639.1600000001</v>
      </c>
    </row>
    <row r="48" spans="2:10" s="261" customFormat="1" ht="27.95" customHeight="1" x14ac:dyDescent="0.2">
      <c r="B48" s="256" t="s">
        <v>1054</v>
      </c>
      <c r="C48" s="266" t="s">
        <v>1090</v>
      </c>
      <c r="D48" s="258" t="s">
        <v>954</v>
      </c>
      <c r="E48" s="284">
        <f>'MEMORIA DE CANTIDADES'!H225</f>
        <v>8.74</v>
      </c>
      <c r="F48" s="259">
        <f>'10 CARPI- METAL'!F$24</f>
        <v>208309</v>
      </c>
      <c r="G48" s="260">
        <f t="shared" si="4"/>
        <v>1820620.66</v>
      </c>
    </row>
    <row r="49" spans="2:11" s="261" customFormat="1" ht="27.95" customHeight="1" x14ac:dyDescent="0.2">
      <c r="B49" s="256" t="s">
        <v>1055</v>
      </c>
      <c r="C49" s="266" t="s">
        <v>1912</v>
      </c>
      <c r="D49" s="258" t="s">
        <v>956</v>
      </c>
      <c r="E49" s="284">
        <f>'MEMORIA DE CANTIDADES'!H231</f>
        <v>3</v>
      </c>
      <c r="F49" s="259">
        <f>'10 CARPI- METAL'!F$43</f>
        <v>1305749</v>
      </c>
      <c r="G49" s="260">
        <f t="shared" si="4"/>
        <v>3917247</v>
      </c>
    </row>
    <row r="50" spans="2:11" s="261" customFormat="1" ht="27.95" customHeight="1" x14ac:dyDescent="0.2">
      <c r="B50" s="256" t="s">
        <v>1056</v>
      </c>
      <c r="C50" s="266" t="s">
        <v>1913</v>
      </c>
      <c r="D50" s="258" t="s">
        <v>955</v>
      </c>
      <c r="E50" s="284">
        <f>'MEMORIA DE CANTIDADES'!H237</f>
        <v>4</v>
      </c>
      <c r="F50" s="259">
        <f>'10 CARPI- METAL'!F$61</f>
        <v>58156</v>
      </c>
      <c r="G50" s="260">
        <f t="shared" si="4"/>
        <v>232624</v>
      </c>
    </row>
    <row r="51" spans="2:11" s="261" customFormat="1" ht="27.95" customHeight="1" x14ac:dyDescent="0.2">
      <c r="B51" s="251" t="s">
        <v>1057</v>
      </c>
      <c r="C51" s="264" t="s">
        <v>497</v>
      </c>
      <c r="D51" s="252"/>
      <c r="E51" s="252"/>
      <c r="F51" s="252"/>
      <c r="G51" s="265">
        <f>SUM(G52:G53)</f>
        <v>5097912.6399999997</v>
      </c>
      <c r="J51" s="483">
        <f>ROUND(G51*1.3,2)</f>
        <v>6627286.4299999997</v>
      </c>
    </row>
    <row r="52" spans="2:11" s="261" customFormat="1" ht="27.95" customHeight="1" x14ac:dyDescent="0.2">
      <c r="B52" s="256" t="s">
        <v>1058</v>
      </c>
      <c r="C52" s="266" t="s">
        <v>566</v>
      </c>
      <c r="D52" s="258" t="s">
        <v>954</v>
      </c>
      <c r="E52" s="284">
        <f>'MEMORIA DE CANTIDADES'!H245</f>
        <v>257.2</v>
      </c>
      <c r="F52" s="259">
        <f>'11 PINTURA'!F23</f>
        <v>18625</v>
      </c>
      <c r="G52" s="260">
        <f>+E52*F52</f>
        <v>4790350</v>
      </c>
    </row>
    <row r="53" spans="2:11" s="261" customFormat="1" ht="38.450000000000003" customHeight="1" x14ac:dyDescent="0.2">
      <c r="B53" s="256" t="s">
        <v>1059</v>
      </c>
      <c r="C53" s="266" t="s">
        <v>1903</v>
      </c>
      <c r="D53" s="258" t="s">
        <v>954</v>
      </c>
      <c r="E53" s="284">
        <f>'MEMORIA DE CANTIDADES'!H253</f>
        <v>16.940000000000001</v>
      </c>
      <c r="F53" s="259">
        <f>'11 PINTURA'!F$40</f>
        <v>18156</v>
      </c>
      <c r="G53" s="260">
        <f t="shared" ref="G53" si="5">E53*F53</f>
        <v>307562.64</v>
      </c>
    </row>
    <row r="54" spans="2:11" s="261" customFormat="1" ht="27.95" customHeight="1" x14ac:dyDescent="0.2">
      <c r="B54" s="251" t="s">
        <v>1060</v>
      </c>
      <c r="C54" s="264" t="s">
        <v>519</v>
      </c>
      <c r="D54" s="267"/>
      <c r="E54" s="267"/>
      <c r="F54" s="252"/>
      <c r="G54" s="265">
        <f>SUM(G55)</f>
        <v>332230.11</v>
      </c>
      <c r="J54" s="483">
        <f>ROUND(G54*1.3,2)</f>
        <v>431899.14</v>
      </c>
    </row>
    <row r="55" spans="2:11" s="261" customFormat="1" ht="27.95" customHeight="1" x14ac:dyDescent="0.2">
      <c r="B55" s="256" t="s">
        <v>1061</v>
      </c>
      <c r="C55" s="268" t="s">
        <v>1091</v>
      </c>
      <c r="D55" s="258" t="s">
        <v>954</v>
      </c>
      <c r="E55" s="263">
        <f>'MEMORIA DE CANTIDADES'!H260</f>
        <v>122.73</v>
      </c>
      <c r="F55" s="259">
        <f>'12 LIMPIEZA'!F$19</f>
        <v>2707</v>
      </c>
      <c r="G55" s="260">
        <f t="shared" ref="G55" si="6">E55*F55</f>
        <v>332230.11</v>
      </c>
    </row>
    <row r="56" spans="2:11" ht="19.149999999999999" customHeight="1" x14ac:dyDescent="0.2">
      <c r="B56" s="552" t="s">
        <v>587</v>
      </c>
      <c r="C56" s="552"/>
      <c r="D56" s="552"/>
      <c r="E56" s="552"/>
      <c r="F56" s="271"/>
      <c r="G56" s="272">
        <f>ROUND(G6+G9+G12+G15+G18+G29+G34+G39+G42+G47+G51+G54,0)</f>
        <v>84552821</v>
      </c>
      <c r="J56" s="483">
        <f>SUM(J2:J55)</f>
        <v>109918667.89</v>
      </c>
    </row>
    <row r="57" spans="2:11" ht="19.149999999999999" customHeight="1" x14ac:dyDescent="0.2">
      <c r="B57" s="553" t="s">
        <v>591</v>
      </c>
      <c r="C57" s="553"/>
      <c r="D57" s="553"/>
      <c r="E57" s="553"/>
      <c r="F57" s="277">
        <v>0.24</v>
      </c>
      <c r="G57" s="260">
        <f>ROUND($G$56*F57,0)</f>
        <v>20292677</v>
      </c>
    </row>
    <row r="58" spans="2:11" ht="19.149999999999999" customHeight="1" x14ac:dyDescent="0.2">
      <c r="B58" s="542" t="s">
        <v>588</v>
      </c>
      <c r="C58" s="542"/>
      <c r="D58" s="542"/>
      <c r="E58" s="542"/>
      <c r="F58" s="277">
        <v>0.01</v>
      </c>
      <c r="G58" s="260">
        <f>ROUND($G$56*F58,0)</f>
        <v>845528</v>
      </c>
    </row>
    <row r="59" spans="2:11" ht="19.149999999999999" customHeight="1" x14ac:dyDescent="0.2">
      <c r="B59" s="542" t="s">
        <v>589</v>
      </c>
      <c r="C59" s="542"/>
      <c r="D59" s="542"/>
      <c r="E59" s="542"/>
      <c r="F59" s="277">
        <v>0.05</v>
      </c>
      <c r="G59" s="260">
        <f>ROUND($G$56*F59,0)</f>
        <v>4227641</v>
      </c>
    </row>
    <row r="60" spans="2:11" ht="19.149999999999999" customHeight="1" x14ac:dyDescent="0.2">
      <c r="B60" s="542" t="s">
        <v>1200</v>
      </c>
      <c r="C60" s="542"/>
      <c r="D60" s="542"/>
      <c r="E60" s="542"/>
      <c r="F60" s="277">
        <f>SUM(F57:F59)</f>
        <v>0.3</v>
      </c>
      <c r="G60" s="272">
        <f>ROUND(SUM(G57:G59),0)</f>
        <v>25365846</v>
      </c>
    </row>
    <row r="61" spans="2:11" s="261" customFormat="1" ht="19.149999999999999" customHeight="1" x14ac:dyDescent="0.2">
      <c r="B61" s="542" t="s">
        <v>590</v>
      </c>
      <c r="C61" s="542"/>
      <c r="D61" s="542"/>
      <c r="E61" s="542"/>
      <c r="F61" s="542"/>
      <c r="G61" s="272">
        <f>G56+G60</f>
        <v>109918667</v>
      </c>
      <c r="I61" s="273"/>
    </row>
    <row r="62" spans="2:11" s="328" customFormat="1" ht="15.75" x14ac:dyDescent="0.25">
      <c r="B62" s="323"/>
      <c r="C62" s="324"/>
      <c r="D62" s="325"/>
      <c r="E62" s="325"/>
      <c r="F62" s="326"/>
      <c r="G62" s="327"/>
      <c r="J62" s="443">
        <v>225234966</v>
      </c>
      <c r="K62" s="328" t="s">
        <v>1982</v>
      </c>
    </row>
    <row r="63" spans="2:11" s="328" customFormat="1" ht="15.75" x14ac:dyDescent="0.25">
      <c r="B63" s="323"/>
      <c r="C63" s="324"/>
      <c r="D63" s="325"/>
      <c r="E63" s="325"/>
      <c r="F63" s="326"/>
      <c r="G63" s="327">
        <v>2500000</v>
      </c>
      <c r="J63" s="443">
        <v>115305321</v>
      </c>
      <c r="K63" s="328" t="s">
        <v>1984</v>
      </c>
    </row>
    <row r="64" spans="2:11" s="328" customFormat="1" ht="15.75" x14ac:dyDescent="0.25">
      <c r="B64" s="329" t="s">
        <v>1105</v>
      </c>
      <c r="C64" s="324"/>
      <c r="D64" s="325"/>
      <c r="E64" s="325"/>
      <c r="F64" s="326"/>
      <c r="G64" s="327">
        <f>G61+G63</f>
        <v>112418667</v>
      </c>
      <c r="J64" s="470">
        <f>G61</f>
        <v>109918667</v>
      </c>
      <c r="K64" s="328" t="s">
        <v>1983</v>
      </c>
    </row>
    <row r="65" spans="2:11" s="328" customFormat="1" ht="15.75" x14ac:dyDescent="0.25">
      <c r="B65" s="330"/>
      <c r="C65" s="324"/>
      <c r="D65" s="325"/>
      <c r="E65" s="325"/>
      <c r="F65" s="326"/>
      <c r="G65" s="327"/>
      <c r="J65" s="443">
        <f>+J63+J64</f>
        <v>225223988</v>
      </c>
      <c r="K65" s="328" t="s">
        <v>1985</v>
      </c>
    </row>
    <row r="66" spans="2:11" s="328" customFormat="1" ht="15.75" x14ac:dyDescent="0.25">
      <c r="B66" s="330"/>
      <c r="C66" s="324"/>
      <c r="D66" s="325"/>
      <c r="E66" s="325"/>
      <c r="F66" s="326"/>
      <c r="G66" s="327"/>
      <c r="J66" s="442">
        <f>+J62-J65</f>
        <v>10978</v>
      </c>
      <c r="K66" s="328" t="s">
        <v>1981</v>
      </c>
    </row>
    <row r="67" spans="2:11" s="328" customFormat="1" ht="15.75" x14ac:dyDescent="0.25">
      <c r="B67" s="330"/>
      <c r="C67" s="324"/>
      <c r="D67" s="325"/>
      <c r="E67" s="325"/>
      <c r="F67" s="326"/>
      <c r="G67" s="327"/>
    </row>
    <row r="68" spans="2:11" s="328" customFormat="1" ht="15.75" x14ac:dyDescent="0.25">
      <c r="B68" s="330"/>
      <c r="C68" s="324"/>
      <c r="D68" s="325"/>
      <c r="E68" s="325"/>
      <c r="F68" s="326"/>
      <c r="G68" s="327"/>
    </row>
    <row r="69" spans="2:11" s="328" customFormat="1" ht="15.75" x14ac:dyDescent="0.25">
      <c r="B69" s="330"/>
      <c r="C69" s="324"/>
      <c r="D69" s="325"/>
      <c r="E69" s="325"/>
      <c r="F69" s="326"/>
      <c r="G69" s="327"/>
    </row>
    <row r="70" spans="2:11" s="328" customFormat="1" ht="15.75" x14ac:dyDescent="0.25">
      <c r="B70" s="330"/>
      <c r="C70" s="324"/>
      <c r="D70" s="325"/>
      <c r="E70" s="325"/>
      <c r="F70" s="326"/>
      <c r="G70" s="327"/>
    </row>
    <row r="71" spans="2:11" s="328" customFormat="1" ht="15.75" x14ac:dyDescent="0.25">
      <c r="B71" s="329" t="str">
        <f>ROTULOS!$C$11</f>
        <v>ING. YOALVETH LOZANO LOSADA</v>
      </c>
      <c r="C71" s="324"/>
      <c r="D71" s="325"/>
      <c r="E71" s="325"/>
      <c r="F71" s="326"/>
      <c r="G71" s="327"/>
    </row>
    <row r="72" spans="2:11" s="328" customFormat="1" ht="15.75" x14ac:dyDescent="0.25">
      <c r="B72" s="330" t="str">
        <f>ROTULOS!$C$12</f>
        <v>Profesional Universitario de Apoyo Técnico</v>
      </c>
      <c r="C72" s="324"/>
      <c r="D72" s="325"/>
      <c r="E72" s="325"/>
      <c r="F72" s="326"/>
      <c r="G72" s="327"/>
    </row>
    <row r="73" spans="2:11" s="328" customFormat="1" ht="15.75" x14ac:dyDescent="0.25">
      <c r="B73" s="330" t="str">
        <f>ROTULOS!$C$13</f>
        <v>M.P 70202-137680 TLM</v>
      </c>
      <c r="C73" s="324"/>
      <c r="D73" s="325"/>
      <c r="E73" s="325"/>
      <c r="F73" s="326"/>
      <c r="G73" s="327"/>
    </row>
  </sheetData>
  <mergeCells count="9">
    <mergeCell ref="B61:F61"/>
    <mergeCell ref="B3:G3"/>
    <mergeCell ref="B2:G2"/>
    <mergeCell ref="B4:E4"/>
    <mergeCell ref="B56:E56"/>
    <mergeCell ref="B57:E57"/>
    <mergeCell ref="B58:E58"/>
    <mergeCell ref="B59:E59"/>
    <mergeCell ref="B60:E60"/>
  </mergeCells>
  <phoneticPr fontId="7" type="noConversion"/>
  <conditionalFormatting sqref="A6:XFD55 F56:XFD60 A56:B61 G61:XFD61 A62:XFD63 A64:I64 K64:XFD64 J65">
    <cfRule type="expression" dxfId="1" priority="2">
      <formula>ROW()=CELL("FILA")</formula>
    </cfRule>
  </conditionalFormatting>
  <printOptions horizontalCentered="1"/>
  <pageMargins left="0.63" right="0.6" top="0.49" bottom="0.68" header="0" footer="0.39370078740157483"/>
  <pageSetup scale="68" fitToHeight="0" orientation="portrait" r:id="rId1"/>
  <headerFooter alignWithMargins="0">
    <oddFooter>&amp;C&amp;"Verdana,Normal"&amp;12&amp;P</oddFooter>
  </headerFooter>
  <rowBreaks count="1" manualBreakCount="1">
    <brk id="37" max="8" man="1"/>
  </rowBreaks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Hoja5">
    <tabColor rgb="FF7030A0"/>
    <pageSetUpPr fitToPage="1"/>
  </sheetPr>
  <dimension ref="A1:H260"/>
  <sheetViews>
    <sheetView view="pageBreakPreview" zoomScale="85" zoomScaleNormal="90" zoomScaleSheetLayoutView="85" workbookViewId="0">
      <selection activeCell="L27" sqref="L27"/>
    </sheetView>
  </sheetViews>
  <sheetFormatPr baseColWidth="10" defaultColWidth="11.42578125" defaultRowHeight="12.75" x14ac:dyDescent="0.2"/>
  <cols>
    <col min="1" max="1" width="11.28515625" style="152" bestFit="1" customWidth="1"/>
    <col min="2" max="2" width="53" style="153" customWidth="1"/>
    <col min="3" max="3" width="12.140625" style="154" customWidth="1"/>
    <col min="4" max="4" width="14.85546875" style="203" bestFit="1" customWidth="1"/>
    <col min="5" max="5" width="14.85546875" style="212" customWidth="1"/>
    <col min="6" max="6" width="14.5703125" style="155" customWidth="1"/>
    <col min="7" max="7" width="16.5703125" style="148" customWidth="1"/>
    <col min="8" max="8" width="13.7109375" style="148" customWidth="1"/>
    <col min="9" max="9" width="3.7109375" style="148" customWidth="1"/>
    <col min="10" max="16384" width="11.42578125" style="148"/>
  </cols>
  <sheetData>
    <row r="1" spans="1:8" ht="35.450000000000003" customHeight="1" x14ac:dyDescent="0.2">
      <c r="A1" s="541" t="str">
        <f>ROTULOS!B2</f>
        <v>DEPARTAMENTO DEL HUILA</v>
      </c>
      <c r="B1" s="541"/>
      <c r="C1" s="541"/>
      <c r="D1" s="541"/>
      <c r="E1" s="541"/>
      <c r="F1" s="541"/>
      <c r="G1" s="541"/>
      <c r="H1" s="541"/>
    </row>
    <row r="2" spans="1:8" ht="21" customHeight="1" x14ac:dyDescent="0.2">
      <c r="A2" s="563" t="str">
        <f>ROTULOS!B3</f>
        <v>MUNICIPIO DE PALERMO</v>
      </c>
      <c r="B2" s="563"/>
      <c r="C2" s="563"/>
      <c r="D2" s="563"/>
      <c r="E2" s="563"/>
      <c r="F2" s="563"/>
      <c r="G2" s="563"/>
      <c r="H2" s="563"/>
    </row>
    <row r="3" spans="1:8" ht="24" customHeight="1" x14ac:dyDescent="0.2">
      <c r="A3" s="562" t="str">
        <f>ROTULOS!C10</f>
        <v>AMPLIACIÓN DE LA SEDE PRINCIPAL DE LA INSTITUCIÓN EDUCATIVA JOSÉ REINEL CERQUERA DEL MUNICIPIO DE PALERMO HUILA</v>
      </c>
      <c r="B3" s="562"/>
      <c r="C3" s="562"/>
      <c r="D3" s="562"/>
      <c r="E3" s="562"/>
      <c r="F3" s="562"/>
      <c r="G3" s="562"/>
      <c r="H3" s="562"/>
    </row>
    <row r="4" spans="1:8" ht="24" customHeight="1" x14ac:dyDescent="0.2">
      <c r="A4" s="505"/>
      <c r="B4" s="505"/>
      <c r="C4" s="505"/>
      <c r="D4" s="505"/>
      <c r="E4" s="505"/>
      <c r="F4" s="505"/>
      <c r="G4" s="505"/>
      <c r="H4" s="505"/>
    </row>
    <row r="5" spans="1:8" s="149" customFormat="1" x14ac:dyDescent="0.2">
      <c r="A5" s="320" t="s">
        <v>255</v>
      </c>
      <c r="B5" s="320" t="s">
        <v>254</v>
      </c>
      <c r="C5" s="570" t="s">
        <v>608</v>
      </c>
      <c r="D5" s="570"/>
      <c r="E5" s="570"/>
      <c r="F5" s="570"/>
      <c r="G5" s="570"/>
      <c r="H5" s="570"/>
    </row>
    <row r="6" spans="1:8" s="156" customFormat="1" x14ac:dyDescent="0.2">
      <c r="A6" s="320">
        <f>'PPTO I.E JOSE REINEL'!B6</f>
        <v>1</v>
      </c>
      <c r="B6" s="564" t="str">
        <f>'PPTO I.E JOSE REINEL'!C6</f>
        <v>PRELIMINARES</v>
      </c>
      <c r="C6" s="565"/>
      <c r="D6" s="565"/>
      <c r="E6" s="565"/>
      <c r="F6" s="565"/>
      <c r="G6" s="565"/>
      <c r="H6" s="565"/>
    </row>
    <row r="7" spans="1:8" s="156" customFormat="1" x14ac:dyDescent="0.2"/>
    <row r="8" spans="1:8" s="157" customFormat="1" x14ac:dyDescent="0.2">
      <c r="A8" s="319" t="str">
        <f>'PPTO I.E JOSE REINEL'!B7</f>
        <v>1.1</v>
      </c>
      <c r="B8" s="467" t="str">
        <f>'PPTO I.E JOSE REINEL'!C7</f>
        <v>Suministro e instalación de cerca en lona verde h=2.10 m</v>
      </c>
      <c r="C8" s="571" t="str">
        <f>'PPTO I.E JOSE REINEL'!D7</f>
        <v>ML</v>
      </c>
      <c r="D8" s="557"/>
      <c r="E8" s="557"/>
      <c r="F8" s="557"/>
      <c r="G8" s="557"/>
      <c r="H8" s="557"/>
    </row>
    <row r="9" spans="1:8" s="157" customFormat="1" ht="25.5" x14ac:dyDescent="0.2">
      <c r="A9" s="558" t="s">
        <v>1069</v>
      </c>
      <c r="B9" s="558"/>
      <c r="C9" s="158" t="s">
        <v>1073</v>
      </c>
      <c r="D9" s="202" t="s">
        <v>1074</v>
      </c>
      <c r="E9" s="211" t="s">
        <v>1075</v>
      </c>
      <c r="F9" s="151" t="s">
        <v>1076</v>
      </c>
      <c r="G9" s="158" t="s">
        <v>1070</v>
      </c>
      <c r="H9" s="158" t="s">
        <v>1071</v>
      </c>
    </row>
    <row r="10" spans="1:8" s="157" customFormat="1" x14ac:dyDescent="0.2">
      <c r="A10" s="558" t="s">
        <v>1199</v>
      </c>
      <c r="B10" s="558"/>
      <c r="C10" s="158">
        <v>20</v>
      </c>
      <c r="D10" s="202"/>
      <c r="E10" s="211"/>
      <c r="F10" s="151"/>
      <c r="G10" s="158"/>
      <c r="H10" s="158">
        <f>C10</f>
        <v>20</v>
      </c>
    </row>
    <row r="11" spans="1:8" s="157" customFormat="1" x14ac:dyDescent="0.2">
      <c r="A11" s="558"/>
      <c r="B11" s="558"/>
      <c r="C11" s="158"/>
      <c r="D11" s="202"/>
      <c r="E11" s="211"/>
      <c r="F11" s="151"/>
      <c r="G11" s="158"/>
      <c r="H11" s="158">
        <f>+C11*D11</f>
        <v>0</v>
      </c>
    </row>
    <row r="12" spans="1:8" s="157" customFormat="1" x14ac:dyDescent="0.2">
      <c r="A12" s="558"/>
      <c r="B12" s="558"/>
      <c r="C12" s="158"/>
      <c r="D12" s="202"/>
      <c r="E12" s="211"/>
      <c r="F12" s="151"/>
      <c r="G12" s="158"/>
      <c r="H12" s="158"/>
    </row>
    <row r="13" spans="1:8" s="157" customFormat="1" x14ac:dyDescent="0.2">
      <c r="A13" s="569" t="s">
        <v>1072</v>
      </c>
      <c r="B13" s="569"/>
      <c r="C13" s="569"/>
      <c r="D13" s="569"/>
      <c r="E13" s="569"/>
      <c r="F13" s="569"/>
      <c r="G13" s="569"/>
      <c r="H13" s="84">
        <f>ROUND(SUM(H10:H12),2)</f>
        <v>20</v>
      </c>
    </row>
    <row r="14" spans="1:8" s="157" customFormat="1" x14ac:dyDescent="0.2">
      <c r="A14" s="319" t="str">
        <f>'PPTO I.E JOSE REINEL'!B8</f>
        <v>1.2</v>
      </c>
      <c r="B14" s="467" t="str">
        <f>'PPTO I.E JOSE REINEL'!C8</f>
        <v>Desmonte de manto zetal existene</v>
      </c>
      <c r="C14" s="571" t="str">
        <f>'PPTO I.E JOSE REINEL'!D8</f>
        <v>M2</v>
      </c>
      <c r="D14" s="557"/>
      <c r="E14" s="557"/>
      <c r="F14" s="557"/>
      <c r="G14" s="557"/>
      <c r="H14" s="557"/>
    </row>
    <row r="15" spans="1:8" s="157" customFormat="1" ht="25.5" x14ac:dyDescent="0.2">
      <c r="A15" s="558" t="s">
        <v>1069</v>
      </c>
      <c r="B15" s="558"/>
      <c r="C15" s="158" t="s">
        <v>1073</v>
      </c>
      <c r="D15" s="202" t="s">
        <v>1074</v>
      </c>
      <c r="E15" s="211" t="s">
        <v>1075</v>
      </c>
      <c r="F15" s="151" t="s">
        <v>1076</v>
      </c>
      <c r="G15" s="158" t="s">
        <v>1070</v>
      </c>
      <c r="H15" s="158" t="s">
        <v>1071</v>
      </c>
    </row>
    <row r="16" spans="1:8" s="157" customFormat="1" x14ac:dyDescent="0.2">
      <c r="A16" s="558" t="s">
        <v>1199</v>
      </c>
      <c r="B16" s="558"/>
      <c r="C16" s="158">
        <v>12.15</v>
      </c>
      <c r="D16" s="202">
        <v>3.5</v>
      </c>
      <c r="E16" s="211"/>
      <c r="F16" s="151"/>
      <c r="G16" s="158"/>
      <c r="H16" s="158">
        <f>+C16*D16</f>
        <v>42.524999999999999</v>
      </c>
    </row>
    <row r="17" spans="1:8" s="157" customFormat="1" x14ac:dyDescent="0.2">
      <c r="A17" s="558"/>
      <c r="B17" s="558"/>
      <c r="C17" s="158"/>
      <c r="D17" s="202"/>
      <c r="E17" s="211"/>
      <c r="F17" s="151"/>
      <c r="G17" s="158"/>
      <c r="H17" s="158"/>
    </row>
    <row r="18" spans="1:8" s="157" customFormat="1" x14ac:dyDescent="0.2">
      <c r="A18" s="558"/>
      <c r="B18" s="558"/>
      <c r="C18" s="158"/>
      <c r="D18" s="202"/>
      <c r="E18" s="211"/>
      <c r="F18" s="151"/>
      <c r="G18" s="158"/>
      <c r="H18" s="158"/>
    </row>
    <row r="19" spans="1:8" s="157" customFormat="1" x14ac:dyDescent="0.2">
      <c r="A19" s="569" t="s">
        <v>1072</v>
      </c>
      <c r="B19" s="569"/>
      <c r="C19" s="569"/>
      <c r="D19" s="569"/>
      <c r="E19" s="569"/>
      <c r="F19" s="569"/>
      <c r="G19" s="569"/>
      <c r="H19" s="84">
        <f>ROUND(SUM(H16:H18),2)</f>
        <v>42.53</v>
      </c>
    </row>
    <row r="20" spans="1:8" s="157" customFormat="1" x14ac:dyDescent="0.2">
      <c r="A20" s="320" t="str">
        <f>'PPTO I.E JOSE REINEL'!B9</f>
        <v>2</v>
      </c>
      <c r="B20" s="564" t="str">
        <f>'PPTO I.E JOSE REINEL'!C9</f>
        <v>DEMOLICIONES Y DESMONTE DE ELEMENTOS</v>
      </c>
      <c r="C20" s="565"/>
      <c r="D20" s="565"/>
      <c r="E20" s="565"/>
      <c r="F20" s="565"/>
      <c r="G20" s="565"/>
      <c r="H20" s="565"/>
    </row>
    <row r="21" spans="1:8" s="157" customFormat="1" x14ac:dyDescent="0.2">
      <c r="A21" s="297" t="str">
        <f>'PPTO I.E JOSE REINEL'!B10</f>
        <v>2.1</v>
      </c>
      <c r="B21" s="467" t="str">
        <f>'PPTO I.E JOSE REINEL'!C10</f>
        <v>Demolición muros e-0.15m, con retiro</v>
      </c>
      <c r="C21" s="557" t="str">
        <f>'PPTO I.E JOSE REINEL'!D10</f>
        <v>M2</v>
      </c>
      <c r="D21" s="557"/>
      <c r="E21" s="557"/>
      <c r="F21" s="557"/>
      <c r="G21" s="557"/>
      <c r="H21" s="557"/>
    </row>
    <row r="22" spans="1:8" s="157" customFormat="1" ht="25.5" x14ac:dyDescent="0.2">
      <c r="A22" s="558" t="s">
        <v>1069</v>
      </c>
      <c r="B22" s="558"/>
      <c r="C22" s="158" t="s">
        <v>1073</v>
      </c>
      <c r="D22" s="202" t="s">
        <v>1074</v>
      </c>
      <c r="E22" s="211" t="s">
        <v>1075</v>
      </c>
      <c r="F22" s="151" t="s">
        <v>1076</v>
      </c>
      <c r="G22" s="158" t="s">
        <v>1070</v>
      </c>
      <c r="H22" s="158" t="s">
        <v>1071</v>
      </c>
    </row>
    <row r="23" spans="1:8" s="157" customFormat="1" x14ac:dyDescent="0.2">
      <c r="A23" s="558" t="s">
        <v>1976</v>
      </c>
      <c r="B23" s="558"/>
      <c r="C23" s="158">
        <v>3</v>
      </c>
      <c r="D23" s="202"/>
      <c r="E23" s="211">
        <v>1</v>
      </c>
      <c r="F23" s="151"/>
      <c r="G23" s="158"/>
      <c r="H23" s="158">
        <f>+C23*E23</f>
        <v>3</v>
      </c>
    </row>
    <row r="24" spans="1:8" s="157" customFormat="1" x14ac:dyDescent="0.2">
      <c r="A24" s="558"/>
      <c r="B24" s="558"/>
      <c r="C24" s="158">
        <v>3</v>
      </c>
      <c r="D24" s="202"/>
      <c r="E24" s="211">
        <v>1</v>
      </c>
      <c r="F24" s="151"/>
      <c r="G24" s="158"/>
      <c r="H24" s="158">
        <f t="shared" ref="H24:H25" si="0">+C24*E24</f>
        <v>3</v>
      </c>
    </row>
    <row r="25" spans="1:8" s="157" customFormat="1" x14ac:dyDescent="0.2">
      <c r="A25" s="558"/>
      <c r="B25" s="558"/>
      <c r="C25" s="158">
        <v>3</v>
      </c>
      <c r="D25" s="202"/>
      <c r="E25" s="211">
        <v>1</v>
      </c>
      <c r="F25" s="151"/>
      <c r="G25" s="158"/>
      <c r="H25" s="158">
        <f t="shared" si="0"/>
        <v>3</v>
      </c>
    </row>
    <row r="26" spans="1:8" s="157" customFormat="1" x14ac:dyDescent="0.2">
      <c r="A26" s="569" t="s">
        <v>1072</v>
      </c>
      <c r="B26" s="569"/>
      <c r="C26" s="569"/>
      <c r="D26" s="569"/>
      <c r="E26" s="569"/>
      <c r="F26" s="569"/>
      <c r="G26" s="569"/>
      <c r="H26" s="84">
        <f>ROUND(SUM(H23:H25),2)</f>
        <v>9</v>
      </c>
    </row>
    <row r="27" spans="1:8" s="157" customFormat="1" x14ac:dyDescent="0.2">
      <c r="A27" s="172" t="str">
        <f>'PPTO I.E JOSE REINEL'!B11</f>
        <v>2.2</v>
      </c>
      <c r="B27" s="467" t="str">
        <f>'PPTO I.E JOSE REINEL'!C11</f>
        <v>Desmonte de ventanas, ventana-rejas con marco.</v>
      </c>
      <c r="C27" s="557" t="str">
        <f>'PPTO I.E JOSE REINEL'!D11</f>
        <v>UN</v>
      </c>
      <c r="D27" s="557"/>
      <c r="E27" s="557"/>
      <c r="F27" s="557"/>
      <c r="G27" s="557"/>
      <c r="H27" s="557"/>
    </row>
    <row r="28" spans="1:8" s="157" customFormat="1" ht="25.5" x14ac:dyDescent="0.2">
      <c r="A28" s="558" t="s">
        <v>1069</v>
      </c>
      <c r="B28" s="558"/>
      <c r="C28" s="158" t="s">
        <v>1073</v>
      </c>
      <c r="D28" s="202" t="s">
        <v>1074</v>
      </c>
      <c r="E28" s="211" t="s">
        <v>1075</v>
      </c>
      <c r="F28" s="151" t="s">
        <v>1076</v>
      </c>
      <c r="G28" s="158" t="s">
        <v>1070</v>
      </c>
      <c r="H28" s="158" t="s">
        <v>1071</v>
      </c>
    </row>
    <row r="29" spans="1:8" s="157" customFormat="1" x14ac:dyDescent="0.2">
      <c r="A29" s="558" t="s">
        <v>1905</v>
      </c>
      <c r="B29" s="558"/>
      <c r="C29" s="158"/>
      <c r="D29" s="318"/>
      <c r="E29" s="211"/>
      <c r="F29" s="151"/>
      <c r="G29" s="158">
        <v>1</v>
      </c>
      <c r="H29" s="158">
        <f>+G29</f>
        <v>1</v>
      </c>
    </row>
    <row r="30" spans="1:8" s="157" customFormat="1" x14ac:dyDescent="0.2">
      <c r="A30" s="558"/>
      <c r="B30" s="558"/>
      <c r="C30" s="158"/>
      <c r="D30" s="202"/>
      <c r="E30" s="211"/>
      <c r="F30" s="151"/>
      <c r="G30" s="158"/>
      <c r="H30" s="158"/>
    </row>
    <row r="31" spans="1:8" s="157" customFormat="1" x14ac:dyDescent="0.2">
      <c r="A31" s="558"/>
      <c r="B31" s="558"/>
      <c r="C31" s="158"/>
      <c r="D31" s="202"/>
      <c r="E31" s="211"/>
      <c r="F31" s="151"/>
      <c r="G31" s="158"/>
      <c r="H31" s="158"/>
    </row>
    <row r="32" spans="1:8" s="157" customFormat="1" x14ac:dyDescent="0.2">
      <c r="A32" s="569" t="s">
        <v>1072</v>
      </c>
      <c r="B32" s="569"/>
      <c r="C32" s="569"/>
      <c r="D32" s="569"/>
      <c r="E32" s="569"/>
      <c r="F32" s="569"/>
      <c r="G32" s="569"/>
      <c r="H32" s="84">
        <f>ROUND(SUM(H29:H31),2)</f>
        <v>1</v>
      </c>
    </row>
    <row r="33" spans="1:8" s="156" customFormat="1" x14ac:dyDescent="0.2">
      <c r="A33" s="320" t="str">
        <f>'PPTO I.E JOSE REINEL'!B12</f>
        <v>3</v>
      </c>
      <c r="B33" s="564" t="str">
        <f>'PPTO I.E JOSE REINEL'!C12</f>
        <v>MAMPOSTERIA</v>
      </c>
      <c r="C33" s="565"/>
      <c r="D33" s="565"/>
      <c r="E33" s="565"/>
      <c r="F33" s="565"/>
      <c r="G33" s="565"/>
      <c r="H33" s="565"/>
    </row>
    <row r="34" spans="1:8" s="157" customFormat="1" ht="25.5" x14ac:dyDescent="0.2">
      <c r="A34" s="297" t="str">
        <f>'PPTO I.E JOSE REINEL'!B13</f>
        <v>3.1</v>
      </c>
      <c r="B34" s="467" t="str">
        <f>'PPTO I.E JOSE REINEL'!C13</f>
        <v>Construcción de Muro en ladrillo igual al existente de 30x10 de e=0.15m</v>
      </c>
      <c r="C34" s="557" t="str">
        <f>'PPTO I.E JOSE REINEL'!D13</f>
        <v>M2</v>
      </c>
      <c r="D34" s="557"/>
      <c r="E34" s="557"/>
      <c r="F34" s="557"/>
      <c r="G34" s="557"/>
      <c r="H34" s="557"/>
    </row>
    <row r="35" spans="1:8" s="157" customFormat="1" ht="25.5" x14ac:dyDescent="0.2">
      <c r="A35" s="558" t="s">
        <v>1069</v>
      </c>
      <c r="B35" s="558"/>
      <c r="C35" s="158" t="s">
        <v>1073</v>
      </c>
      <c r="D35" s="202" t="s">
        <v>1074</v>
      </c>
      <c r="E35" s="211" t="s">
        <v>1075</v>
      </c>
      <c r="F35" s="151" t="s">
        <v>1076</v>
      </c>
      <c r="G35" s="158" t="s">
        <v>1070</v>
      </c>
      <c r="H35" s="158" t="s">
        <v>1071</v>
      </c>
    </row>
    <row r="36" spans="1:8" s="157" customFormat="1" x14ac:dyDescent="0.2">
      <c r="A36" s="558" t="s">
        <v>1907</v>
      </c>
      <c r="B36" s="558"/>
      <c r="C36" s="158">
        <v>14.5</v>
      </c>
      <c r="D36" s="202"/>
      <c r="E36" s="211">
        <v>2.8</v>
      </c>
      <c r="F36" s="151"/>
      <c r="G36" s="158"/>
      <c r="H36" s="158">
        <f>+C36*E36</f>
        <v>40.6</v>
      </c>
    </row>
    <row r="37" spans="1:8" s="157" customFormat="1" x14ac:dyDescent="0.2">
      <c r="A37" s="558" t="s">
        <v>1907</v>
      </c>
      <c r="B37" s="558"/>
      <c r="C37" s="158">
        <v>14.5</v>
      </c>
      <c r="D37" s="202"/>
      <c r="E37" s="211">
        <v>2.8</v>
      </c>
      <c r="F37" s="151"/>
      <c r="G37" s="158"/>
      <c r="H37" s="158">
        <f t="shared" ref="H37:H43" si="1">+C37*E37</f>
        <v>40.6</v>
      </c>
    </row>
    <row r="38" spans="1:8" s="157" customFormat="1" x14ac:dyDescent="0.2">
      <c r="A38" s="558" t="s">
        <v>1907</v>
      </c>
      <c r="B38" s="558"/>
      <c r="C38" s="158">
        <v>6.2</v>
      </c>
      <c r="D38" s="202"/>
      <c r="E38" s="211">
        <v>2.8</v>
      </c>
      <c r="F38" s="151"/>
      <c r="G38" s="158"/>
      <c r="H38" s="158">
        <f t="shared" si="1"/>
        <v>17.36</v>
      </c>
    </row>
    <row r="39" spans="1:8" s="157" customFormat="1" x14ac:dyDescent="0.2">
      <c r="A39" s="558" t="s">
        <v>1907</v>
      </c>
      <c r="B39" s="558"/>
      <c r="C39" s="158">
        <v>6.2</v>
      </c>
      <c r="D39" s="202"/>
      <c r="E39" s="211">
        <v>2.8</v>
      </c>
      <c r="F39" s="151"/>
      <c r="G39" s="158"/>
      <c r="H39" s="158">
        <f t="shared" si="1"/>
        <v>17.36</v>
      </c>
    </row>
    <row r="40" spans="1:8" s="157" customFormat="1" x14ac:dyDescent="0.2">
      <c r="A40" s="558" t="s">
        <v>1907</v>
      </c>
      <c r="B40" s="558"/>
      <c r="C40" s="158">
        <v>6.2</v>
      </c>
      <c r="D40" s="202"/>
      <c r="E40" s="211">
        <v>2.8</v>
      </c>
      <c r="F40" s="151"/>
      <c r="G40" s="158"/>
      <c r="H40" s="158">
        <f t="shared" si="1"/>
        <v>17.36</v>
      </c>
    </row>
    <row r="41" spans="1:8" s="157" customFormat="1" x14ac:dyDescent="0.2">
      <c r="A41" s="558" t="s">
        <v>1907</v>
      </c>
      <c r="B41" s="558"/>
      <c r="C41" s="158">
        <v>6.2</v>
      </c>
      <c r="D41" s="202"/>
      <c r="E41" s="211">
        <v>1.1000000000000001</v>
      </c>
      <c r="F41" s="151"/>
      <c r="G41" s="158"/>
      <c r="H41" s="158">
        <f t="shared" si="1"/>
        <v>6.82</v>
      </c>
    </row>
    <row r="42" spans="1:8" s="157" customFormat="1" x14ac:dyDescent="0.2">
      <c r="A42" s="558" t="s">
        <v>1907</v>
      </c>
      <c r="B42" s="558"/>
      <c r="C42" s="158">
        <v>3</v>
      </c>
      <c r="D42" s="202"/>
      <c r="E42" s="211">
        <v>1.1000000000000001</v>
      </c>
      <c r="F42" s="151"/>
      <c r="G42" s="158"/>
      <c r="H42" s="158">
        <f t="shared" si="1"/>
        <v>3.3</v>
      </c>
    </row>
    <row r="43" spans="1:8" s="157" customFormat="1" x14ac:dyDescent="0.2">
      <c r="A43" s="558" t="s">
        <v>1907</v>
      </c>
      <c r="B43" s="558"/>
      <c r="C43" s="158">
        <v>3</v>
      </c>
      <c r="D43" s="202"/>
      <c r="E43" s="211">
        <v>1.1000000000000001</v>
      </c>
      <c r="F43" s="151"/>
      <c r="G43" s="158"/>
      <c r="H43" s="158">
        <f t="shared" si="1"/>
        <v>3.3</v>
      </c>
    </row>
    <row r="44" spans="1:8" s="157" customFormat="1" x14ac:dyDescent="0.2">
      <c r="A44" s="566" t="s">
        <v>1908</v>
      </c>
      <c r="B44" s="567"/>
      <c r="C44" s="158">
        <v>2.1</v>
      </c>
      <c r="D44" s="202"/>
      <c r="E44" s="211">
        <v>0.65</v>
      </c>
      <c r="F44" s="151"/>
      <c r="G44" s="158">
        <v>-4</v>
      </c>
      <c r="H44" s="158">
        <f>+C44*E44*G44</f>
        <v>-5.46</v>
      </c>
    </row>
    <row r="45" spans="1:8" s="157" customFormat="1" x14ac:dyDescent="0.2">
      <c r="A45" s="566" t="s">
        <v>1909</v>
      </c>
      <c r="B45" s="567"/>
      <c r="C45" s="158">
        <v>2.1</v>
      </c>
      <c r="D45" s="202"/>
      <c r="E45" s="211">
        <v>0.39</v>
      </c>
      <c r="F45" s="151"/>
      <c r="G45" s="158">
        <v>-4</v>
      </c>
      <c r="H45" s="158">
        <f>+C45*E45*G45</f>
        <v>-3.2759999999999998</v>
      </c>
    </row>
    <row r="46" spans="1:8" s="157" customFormat="1" x14ac:dyDescent="0.2">
      <c r="A46" s="566" t="s">
        <v>1910</v>
      </c>
      <c r="B46" s="567"/>
      <c r="C46" s="158">
        <v>1</v>
      </c>
      <c r="D46" s="202"/>
      <c r="E46" s="211">
        <v>2.6</v>
      </c>
      <c r="F46" s="151"/>
      <c r="G46" s="158">
        <v>-2</v>
      </c>
      <c r="H46" s="158">
        <f>+C46*E46*G46</f>
        <v>-5.2</v>
      </c>
    </row>
    <row r="47" spans="1:8" s="157" customFormat="1" x14ac:dyDescent="0.2">
      <c r="A47" s="566" t="s">
        <v>1977</v>
      </c>
      <c r="B47" s="567"/>
      <c r="C47" s="158">
        <v>1.6</v>
      </c>
      <c r="D47" s="202"/>
      <c r="E47" s="211">
        <f>+E46</f>
        <v>2.6</v>
      </c>
      <c r="F47" s="151"/>
      <c r="G47" s="158">
        <v>-1</v>
      </c>
      <c r="H47" s="158">
        <f>+C47*E47*G47</f>
        <v>-4.16</v>
      </c>
    </row>
    <row r="48" spans="1:8" s="157" customFormat="1" x14ac:dyDescent="0.2">
      <c r="A48" s="566"/>
      <c r="B48" s="567"/>
      <c r="C48" s="158"/>
      <c r="D48" s="202"/>
      <c r="E48" s="211"/>
      <c r="F48" s="151"/>
      <c r="G48" s="158"/>
      <c r="H48" s="158"/>
    </row>
    <row r="49" spans="1:8" s="157" customFormat="1" x14ac:dyDescent="0.2">
      <c r="A49" s="558"/>
      <c r="B49" s="558"/>
      <c r="C49" s="158"/>
      <c r="D49" s="202"/>
      <c r="E49" s="211"/>
      <c r="F49" s="151"/>
      <c r="G49" s="158"/>
      <c r="H49" s="158"/>
    </row>
    <row r="50" spans="1:8" s="157" customFormat="1" x14ac:dyDescent="0.2">
      <c r="A50" s="559" t="s">
        <v>1072</v>
      </c>
      <c r="B50" s="560"/>
      <c r="C50" s="560"/>
      <c r="D50" s="560"/>
      <c r="E50" s="560"/>
      <c r="F50" s="560"/>
      <c r="G50" s="561"/>
      <c r="H50" s="317">
        <f>ROUND(SUM(H36:H49),2)</f>
        <v>128.6</v>
      </c>
    </row>
    <row r="51" spans="1:8" s="157" customFormat="1" ht="38.25" x14ac:dyDescent="0.2">
      <c r="A51" s="319" t="str">
        <f>'PPTO I.E JOSE REINEL'!B14</f>
        <v>3.2</v>
      </c>
      <c r="B51" s="467" t="str">
        <f>'PPTO I.E JOSE REINEL'!C14</f>
        <v>Construcción de Alfajía en concreto 3000 psi, e= 0.15x0.25 incluye acero de refuerzo de 60000 p.s.i (2ø3/8" refuerzo y e=ø1/4" c. 0,20 m)</v>
      </c>
      <c r="C51" s="557" t="str">
        <f>'PPTO I.E JOSE REINEL'!D14</f>
        <v>ML</v>
      </c>
      <c r="D51" s="557"/>
      <c r="E51" s="557"/>
      <c r="F51" s="557"/>
      <c r="G51" s="557"/>
      <c r="H51" s="557"/>
    </row>
    <row r="52" spans="1:8" s="157" customFormat="1" ht="25.5" x14ac:dyDescent="0.2">
      <c r="A52" s="558" t="s">
        <v>1069</v>
      </c>
      <c r="B52" s="558"/>
      <c r="C52" s="158" t="s">
        <v>1073</v>
      </c>
      <c r="D52" s="202" t="s">
        <v>1074</v>
      </c>
      <c r="E52" s="211" t="s">
        <v>1075</v>
      </c>
      <c r="F52" s="151" t="s">
        <v>1076</v>
      </c>
      <c r="G52" s="158" t="s">
        <v>1070</v>
      </c>
      <c r="H52" s="158" t="s">
        <v>1071</v>
      </c>
    </row>
    <row r="53" spans="1:8" s="157" customFormat="1" x14ac:dyDescent="0.2">
      <c r="A53" s="558" t="s">
        <v>1911</v>
      </c>
      <c r="B53" s="558"/>
      <c r="C53" s="158">
        <v>6</v>
      </c>
      <c r="D53" s="150"/>
      <c r="E53" s="150"/>
      <c r="F53" s="151"/>
      <c r="G53" s="158"/>
      <c r="H53" s="158">
        <f>+C53</f>
        <v>6</v>
      </c>
    </row>
    <row r="54" spans="1:8" s="157" customFormat="1" x14ac:dyDescent="0.2">
      <c r="A54" s="558"/>
      <c r="B54" s="558"/>
      <c r="C54" s="158"/>
      <c r="D54" s="202"/>
      <c r="E54" s="211"/>
      <c r="F54" s="151"/>
      <c r="G54" s="158"/>
      <c r="H54" s="158"/>
    </row>
    <row r="55" spans="1:8" s="157" customFormat="1" x14ac:dyDescent="0.2">
      <c r="A55" s="558"/>
      <c r="B55" s="558"/>
      <c r="C55" s="158"/>
      <c r="D55" s="202"/>
      <c r="E55" s="211"/>
      <c r="F55" s="151"/>
      <c r="G55" s="158"/>
      <c r="H55" s="158"/>
    </row>
    <row r="56" spans="1:8" s="157" customFormat="1" x14ac:dyDescent="0.2">
      <c r="A56" s="559" t="s">
        <v>1072</v>
      </c>
      <c r="B56" s="560"/>
      <c r="C56" s="560"/>
      <c r="D56" s="560"/>
      <c r="E56" s="560"/>
      <c r="F56" s="560"/>
      <c r="G56" s="561"/>
      <c r="H56" s="317">
        <f>ROUND(SUM(H53:H55),2)</f>
        <v>6</v>
      </c>
    </row>
    <row r="57" spans="1:8" s="157" customFormat="1" x14ac:dyDescent="0.2">
      <c r="A57" s="320" t="str">
        <f>'PPTO I.E JOSE REINEL'!B15</f>
        <v>4</v>
      </c>
      <c r="B57" s="554" t="str">
        <f>'PPTO I.E JOSE REINEL'!C15</f>
        <v>ESTRUCTURA</v>
      </c>
      <c r="C57" s="555"/>
      <c r="D57" s="555"/>
      <c r="E57" s="555"/>
      <c r="F57" s="555"/>
      <c r="G57" s="555"/>
      <c r="H57" s="556"/>
    </row>
    <row r="58" spans="1:8" s="157" customFormat="1" x14ac:dyDescent="0.2">
      <c r="A58" s="297" t="str">
        <f>'PPTO I.E JOSE REINEL'!B16</f>
        <v>4.1</v>
      </c>
      <c r="B58" s="467" t="str">
        <f>'PPTO I.E JOSE REINEL'!C16</f>
        <v>Suministro de Acero de refuerzo de 60000 p.s.i</v>
      </c>
      <c r="C58" s="557" t="str">
        <f>'PPTO I.E JOSE REINEL'!D16</f>
        <v>Kg</v>
      </c>
      <c r="D58" s="557"/>
      <c r="E58" s="557"/>
      <c r="F58" s="557"/>
      <c r="G58" s="557"/>
      <c r="H58" s="557"/>
    </row>
    <row r="59" spans="1:8" s="157" customFormat="1" ht="25.5" x14ac:dyDescent="0.2">
      <c r="A59" s="558" t="s">
        <v>1069</v>
      </c>
      <c r="B59" s="558"/>
      <c r="C59" s="158" t="s">
        <v>1073</v>
      </c>
      <c r="D59" s="202" t="s">
        <v>1074</v>
      </c>
      <c r="E59" s="211" t="s">
        <v>1075</v>
      </c>
      <c r="F59" s="151" t="s">
        <v>1076</v>
      </c>
      <c r="G59" s="158" t="s">
        <v>1070</v>
      </c>
      <c r="H59" s="158" t="s">
        <v>1071</v>
      </c>
    </row>
    <row r="60" spans="1:8" s="157" customFormat="1" x14ac:dyDescent="0.2">
      <c r="A60" s="558" t="s">
        <v>1199</v>
      </c>
      <c r="B60" s="558"/>
      <c r="C60" s="158"/>
      <c r="D60" s="202"/>
      <c r="E60" s="211"/>
      <c r="F60" s="151"/>
      <c r="G60" s="158"/>
      <c r="H60" s="158">
        <v>250</v>
      </c>
    </row>
    <row r="61" spans="1:8" s="157" customFormat="1" x14ac:dyDescent="0.2">
      <c r="A61" s="558"/>
      <c r="B61" s="558"/>
      <c r="C61" s="158"/>
      <c r="D61" s="202"/>
      <c r="E61" s="211"/>
      <c r="F61" s="151"/>
      <c r="G61" s="158"/>
      <c r="H61" s="158"/>
    </row>
    <row r="62" spans="1:8" s="157" customFormat="1" x14ac:dyDescent="0.2">
      <c r="A62" s="558"/>
      <c r="B62" s="558"/>
      <c r="C62" s="158"/>
      <c r="D62" s="202"/>
      <c r="E62" s="211"/>
      <c r="F62" s="151"/>
      <c r="G62" s="158"/>
      <c r="H62" s="158"/>
    </row>
    <row r="63" spans="1:8" s="157" customFormat="1" x14ac:dyDescent="0.2">
      <c r="A63" s="559" t="s">
        <v>1072</v>
      </c>
      <c r="B63" s="560"/>
      <c r="C63" s="560"/>
      <c r="D63" s="560"/>
      <c r="E63" s="560"/>
      <c r="F63" s="560"/>
      <c r="G63" s="561"/>
      <c r="H63" s="317">
        <f>ROUND(SUM(H60:H62),2)</f>
        <v>250</v>
      </c>
    </row>
    <row r="64" spans="1:8" s="157" customFormat="1" x14ac:dyDescent="0.2">
      <c r="A64" s="319" t="str">
        <f>'PPTO I.E JOSE REINEL'!B17</f>
        <v>4.2</v>
      </c>
      <c r="B64" s="467" t="str">
        <f>'PPTO I.E JOSE REINEL'!C17</f>
        <v>Construcción de Dintel en concreto 0.15x0.12m, incl. Acero</v>
      </c>
      <c r="C64" s="557" t="str">
        <f>'PPTO I.E JOSE REINEL'!D17</f>
        <v>ML</v>
      </c>
      <c r="D64" s="557"/>
      <c r="E64" s="557"/>
      <c r="F64" s="557"/>
      <c r="G64" s="557"/>
      <c r="H64" s="557"/>
    </row>
    <row r="65" spans="1:8" s="157" customFormat="1" ht="25.5" x14ac:dyDescent="0.2">
      <c r="A65" s="558" t="s">
        <v>1069</v>
      </c>
      <c r="B65" s="558"/>
      <c r="C65" s="158" t="s">
        <v>1073</v>
      </c>
      <c r="D65" s="202" t="s">
        <v>1074</v>
      </c>
      <c r="E65" s="211" t="s">
        <v>1075</v>
      </c>
      <c r="F65" s="151" t="s">
        <v>1076</v>
      </c>
      <c r="G65" s="158" t="s">
        <v>1070</v>
      </c>
      <c r="H65" s="158" t="s">
        <v>1071</v>
      </c>
    </row>
    <row r="66" spans="1:8" s="157" customFormat="1" x14ac:dyDescent="0.2">
      <c r="A66" s="558" t="s">
        <v>1199</v>
      </c>
      <c r="B66" s="558"/>
      <c r="C66" s="158">
        <v>4.5999999999999996</v>
      </c>
      <c r="D66" s="150"/>
      <c r="E66" s="150"/>
      <c r="F66" s="151"/>
      <c r="G66" s="158"/>
      <c r="H66" s="158">
        <f>C66</f>
        <v>4.5999999999999996</v>
      </c>
    </row>
    <row r="67" spans="1:8" s="157" customFormat="1" x14ac:dyDescent="0.2">
      <c r="A67" s="558"/>
      <c r="B67" s="558"/>
      <c r="C67" s="158"/>
      <c r="D67" s="202"/>
      <c r="E67" s="211"/>
      <c r="F67" s="151"/>
      <c r="G67" s="158"/>
      <c r="H67" s="158"/>
    </row>
    <row r="68" spans="1:8" s="157" customFormat="1" x14ac:dyDescent="0.2">
      <c r="A68" s="558"/>
      <c r="B68" s="558"/>
      <c r="C68" s="158"/>
      <c r="D68" s="202"/>
      <c r="E68" s="211"/>
      <c r="F68" s="151"/>
      <c r="G68" s="158"/>
      <c r="H68" s="158"/>
    </row>
    <row r="69" spans="1:8" s="157" customFormat="1" x14ac:dyDescent="0.2">
      <c r="A69" s="559" t="s">
        <v>1072</v>
      </c>
      <c r="B69" s="560"/>
      <c r="C69" s="560"/>
      <c r="D69" s="560"/>
      <c r="E69" s="560"/>
      <c r="F69" s="560"/>
      <c r="G69" s="561"/>
      <c r="H69" s="317">
        <f>ROUND(SUM(H66:H68),2)</f>
        <v>4.5999999999999996</v>
      </c>
    </row>
    <row r="70" spans="1:8" x14ac:dyDescent="0.2">
      <c r="A70" s="320" t="str">
        <f>'PPTO I.E JOSE REINEL'!B18</f>
        <v>5</v>
      </c>
      <c r="B70" s="554" t="str">
        <f>'PPTO I.E JOSE REINEL'!C18</f>
        <v>INSTALACIONES ELÉCTRICAS</v>
      </c>
      <c r="C70" s="555"/>
      <c r="D70" s="555"/>
      <c r="E70" s="555"/>
      <c r="F70" s="555"/>
      <c r="G70" s="555"/>
      <c r="H70" s="556"/>
    </row>
    <row r="71" spans="1:8" ht="25.5" x14ac:dyDescent="0.2">
      <c r="A71" s="319" t="str">
        <f>'PPTO I.E JOSE REINEL'!B19</f>
        <v>5.1</v>
      </c>
      <c r="B71" s="467" t="str">
        <f>'PPTO I.E JOSE REINEL'!C19</f>
        <v>Suministro e Instalación de Tablero de automáticos 12 circuitos.Incluye Tacos.</v>
      </c>
      <c r="C71" s="557" t="str">
        <f>'PPTO I.E JOSE REINEL'!D19</f>
        <v>UN</v>
      </c>
      <c r="D71" s="557"/>
      <c r="E71" s="557"/>
      <c r="F71" s="557"/>
      <c r="G71" s="557"/>
      <c r="H71" s="557"/>
    </row>
    <row r="72" spans="1:8" ht="25.5" x14ac:dyDescent="0.2">
      <c r="A72" s="558" t="s">
        <v>1069</v>
      </c>
      <c r="B72" s="558"/>
      <c r="C72" s="158" t="s">
        <v>1073</v>
      </c>
      <c r="D72" s="202" t="s">
        <v>1074</v>
      </c>
      <c r="E72" s="211" t="s">
        <v>1075</v>
      </c>
      <c r="F72" s="151" t="s">
        <v>1076</v>
      </c>
      <c r="G72" s="158" t="s">
        <v>1070</v>
      </c>
      <c r="H72" s="158" t="s">
        <v>1071</v>
      </c>
    </row>
    <row r="73" spans="1:8" x14ac:dyDescent="0.2">
      <c r="A73" s="558" t="s">
        <v>1199</v>
      </c>
      <c r="B73" s="558"/>
      <c r="C73" s="158"/>
      <c r="D73" s="150"/>
      <c r="E73" s="150"/>
      <c r="F73" s="151"/>
      <c r="G73" s="158"/>
      <c r="H73" s="158">
        <v>1</v>
      </c>
    </row>
    <row r="74" spans="1:8" x14ac:dyDescent="0.2">
      <c r="A74" s="558"/>
      <c r="B74" s="558"/>
      <c r="C74" s="158"/>
      <c r="D74" s="202"/>
      <c r="E74" s="211"/>
      <c r="F74" s="151"/>
      <c r="G74" s="158"/>
      <c r="H74" s="158"/>
    </row>
    <row r="75" spans="1:8" x14ac:dyDescent="0.2">
      <c r="A75" s="558"/>
      <c r="B75" s="558"/>
      <c r="C75" s="158"/>
      <c r="D75" s="202"/>
      <c r="E75" s="211"/>
      <c r="F75" s="151"/>
      <c r="G75" s="158"/>
      <c r="H75" s="158"/>
    </row>
    <row r="76" spans="1:8" x14ac:dyDescent="0.2">
      <c r="A76" s="559" t="s">
        <v>1072</v>
      </c>
      <c r="B76" s="560"/>
      <c r="C76" s="560"/>
      <c r="D76" s="560"/>
      <c r="E76" s="560"/>
      <c r="F76" s="560"/>
      <c r="G76" s="561"/>
      <c r="H76" s="317">
        <f>ROUND(SUM(H73:H75),2)</f>
        <v>1</v>
      </c>
    </row>
    <row r="77" spans="1:8" x14ac:dyDescent="0.2">
      <c r="A77" s="319" t="str">
        <f>'PPTO I.E JOSE REINEL'!B20</f>
        <v>5.2</v>
      </c>
      <c r="B77" s="467" t="str">
        <f>'PPTO I.E JOSE REINEL'!C20</f>
        <v>Suministro e Instalación de Salida bifásica</v>
      </c>
      <c r="C77" s="557" t="str">
        <f>'PPTO I.E JOSE REINEL'!D20</f>
        <v>UN</v>
      </c>
      <c r="D77" s="557"/>
      <c r="E77" s="557"/>
      <c r="F77" s="557"/>
      <c r="G77" s="557"/>
      <c r="H77" s="557"/>
    </row>
    <row r="78" spans="1:8" ht="25.5" x14ac:dyDescent="0.2">
      <c r="A78" s="558" t="s">
        <v>1069</v>
      </c>
      <c r="B78" s="558"/>
      <c r="C78" s="158" t="s">
        <v>1073</v>
      </c>
      <c r="D78" s="202" t="s">
        <v>1074</v>
      </c>
      <c r="E78" s="211" t="s">
        <v>1075</v>
      </c>
      <c r="F78" s="151" t="s">
        <v>1076</v>
      </c>
      <c r="G78" s="158" t="s">
        <v>1070</v>
      </c>
      <c r="H78" s="158" t="s">
        <v>1071</v>
      </c>
    </row>
    <row r="79" spans="1:8" x14ac:dyDescent="0.2">
      <c r="A79" s="558" t="s">
        <v>1199</v>
      </c>
      <c r="B79" s="558"/>
      <c r="C79" s="158"/>
      <c r="D79" s="150"/>
      <c r="E79" s="150"/>
      <c r="F79" s="151"/>
      <c r="G79" s="158"/>
      <c r="H79" s="158">
        <v>12</v>
      </c>
    </row>
    <row r="80" spans="1:8" x14ac:dyDescent="0.2">
      <c r="A80" s="558"/>
      <c r="B80" s="558"/>
      <c r="C80" s="158"/>
      <c r="D80" s="202"/>
      <c r="E80" s="211"/>
      <c r="F80" s="151"/>
      <c r="G80" s="158"/>
      <c r="H80" s="158"/>
    </row>
    <row r="81" spans="1:8" x14ac:dyDescent="0.2">
      <c r="A81" s="558"/>
      <c r="B81" s="558"/>
      <c r="C81" s="158"/>
      <c r="D81" s="202"/>
      <c r="E81" s="211"/>
      <c r="F81" s="151"/>
      <c r="G81" s="158"/>
      <c r="H81" s="158"/>
    </row>
    <row r="82" spans="1:8" x14ac:dyDescent="0.2">
      <c r="A82" s="559" t="s">
        <v>1072</v>
      </c>
      <c r="B82" s="560"/>
      <c r="C82" s="560"/>
      <c r="D82" s="560"/>
      <c r="E82" s="560"/>
      <c r="F82" s="560"/>
      <c r="G82" s="561"/>
      <c r="H82" s="317">
        <f>ROUND(SUM(H79:H81),2)</f>
        <v>12</v>
      </c>
    </row>
    <row r="83" spans="1:8" x14ac:dyDescent="0.2">
      <c r="A83" s="297" t="str">
        <f>'PPTO I.E JOSE REINEL'!B21</f>
        <v>5.3</v>
      </c>
      <c r="B83" s="467" t="str">
        <f>'PPTO I.E JOSE REINEL'!C21</f>
        <v>Suministro e Instalación de Salida toma corriente doble 110v</v>
      </c>
      <c r="C83" s="557" t="str">
        <f>'PPTO I.E JOSE REINEL'!D21</f>
        <v>UN</v>
      </c>
      <c r="D83" s="557"/>
      <c r="E83" s="557"/>
      <c r="F83" s="557"/>
      <c r="G83" s="557"/>
      <c r="H83" s="557"/>
    </row>
    <row r="84" spans="1:8" ht="25.5" x14ac:dyDescent="0.2">
      <c r="A84" s="558" t="s">
        <v>1069</v>
      </c>
      <c r="B84" s="558"/>
      <c r="C84" s="158" t="s">
        <v>1073</v>
      </c>
      <c r="D84" s="202" t="s">
        <v>1074</v>
      </c>
      <c r="E84" s="211" t="s">
        <v>1075</v>
      </c>
      <c r="F84" s="151" t="s">
        <v>1076</v>
      </c>
      <c r="G84" s="158" t="s">
        <v>1070</v>
      </c>
      <c r="H84" s="158" t="s">
        <v>1071</v>
      </c>
    </row>
    <row r="85" spans="1:8" x14ac:dyDescent="0.2">
      <c r="A85" s="558" t="s">
        <v>1199</v>
      </c>
      <c r="B85" s="558"/>
      <c r="C85" s="158"/>
      <c r="D85" s="202"/>
      <c r="E85" s="211"/>
      <c r="F85" s="151"/>
      <c r="G85" s="158"/>
      <c r="H85" s="158">
        <v>12</v>
      </c>
    </row>
    <row r="86" spans="1:8" x14ac:dyDescent="0.2">
      <c r="A86" s="558"/>
      <c r="B86" s="558"/>
      <c r="C86" s="158"/>
      <c r="D86" s="202"/>
      <c r="E86" s="211"/>
      <c r="F86" s="151"/>
      <c r="G86" s="158"/>
      <c r="H86" s="158"/>
    </row>
    <row r="87" spans="1:8" x14ac:dyDescent="0.2">
      <c r="A87" s="558"/>
      <c r="B87" s="558"/>
      <c r="C87" s="158"/>
      <c r="D87" s="202"/>
      <c r="E87" s="211"/>
      <c r="F87" s="151"/>
      <c r="G87" s="158"/>
      <c r="H87" s="158"/>
    </row>
    <row r="88" spans="1:8" x14ac:dyDescent="0.2">
      <c r="A88" s="559" t="s">
        <v>1072</v>
      </c>
      <c r="B88" s="560"/>
      <c r="C88" s="560"/>
      <c r="D88" s="560"/>
      <c r="E88" s="560"/>
      <c r="F88" s="560"/>
      <c r="G88" s="561"/>
      <c r="H88" s="317">
        <f>ROUND(SUM(H85:H87),2)</f>
        <v>12</v>
      </c>
    </row>
    <row r="89" spans="1:8" ht="38.25" x14ac:dyDescent="0.2">
      <c r="A89" s="297" t="str">
        <f>'PPTO I.E JOSE REINEL'!B22</f>
        <v>5.4</v>
      </c>
      <c r="B89" s="467" t="str">
        <f>'PPTO I.E JOSE REINEL'!C22</f>
        <v>Suministro e Instalación de luminaria panel LED de 0.6x0.6 incluye conectores de resorte cinta, accesorios de fijaciòn y soporte, instalado según reglamento NTC 2050</v>
      </c>
      <c r="C89" s="557" t="str">
        <f>'PPTO I.E JOSE REINEL'!D22</f>
        <v>UN</v>
      </c>
      <c r="D89" s="557"/>
      <c r="E89" s="557"/>
      <c r="F89" s="557"/>
      <c r="G89" s="557"/>
      <c r="H89" s="557"/>
    </row>
    <row r="90" spans="1:8" ht="25.5" x14ac:dyDescent="0.2">
      <c r="A90" s="558" t="s">
        <v>1069</v>
      </c>
      <c r="B90" s="558"/>
      <c r="C90" s="158" t="s">
        <v>1073</v>
      </c>
      <c r="D90" s="202" t="s">
        <v>1074</v>
      </c>
      <c r="E90" s="211" t="s">
        <v>1075</v>
      </c>
      <c r="F90" s="151" t="s">
        <v>1076</v>
      </c>
      <c r="G90" s="158" t="s">
        <v>1070</v>
      </c>
      <c r="H90" s="158" t="s">
        <v>1071</v>
      </c>
    </row>
    <row r="91" spans="1:8" x14ac:dyDescent="0.2">
      <c r="A91" s="558" t="s">
        <v>1199</v>
      </c>
      <c r="B91" s="558"/>
      <c r="C91" s="158"/>
      <c r="D91" s="202"/>
      <c r="E91" s="211"/>
      <c r="F91" s="151"/>
      <c r="G91" s="158"/>
      <c r="H91" s="158">
        <v>18</v>
      </c>
    </row>
    <row r="92" spans="1:8" x14ac:dyDescent="0.2">
      <c r="A92" s="558"/>
      <c r="B92" s="558"/>
      <c r="C92" s="158"/>
      <c r="D92" s="202"/>
      <c r="E92" s="211"/>
      <c r="F92" s="151"/>
      <c r="G92" s="158"/>
      <c r="H92" s="158"/>
    </row>
    <row r="93" spans="1:8" x14ac:dyDescent="0.2">
      <c r="A93" s="558"/>
      <c r="B93" s="558"/>
      <c r="C93" s="158"/>
      <c r="D93" s="202"/>
      <c r="E93" s="211"/>
      <c r="F93" s="151"/>
      <c r="G93" s="158"/>
      <c r="H93" s="158"/>
    </row>
    <row r="94" spans="1:8" x14ac:dyDescent="0.2">
      <c r="A94" s="559" t="s">
        <v>1072</v>
      </c>
      <c r="B94" s="560"/>
      <c r="C94" s="560"/>
      <c r="D94" s="560"/>
      <c r="E94" s="560"/>
      <c r="F94" s="560"/>
      <c r="G94" s="561"/>
      <c r="H94" s="317">
        <f>ROUND(SUM(H91:H93),2)</f>
        <v>18</v>
      </c>
    </row>
    <row r="95" spans="1:8" ht="25.5" x14ac:dyDescent="0.2">
      <c r="A95" s="297" t="str">
        <f>'PPTO I.E JOSE REINEL'!B23</f>
        <v>5.5</v>
      </c>
      <c r="B95" s="467" t="str">
        <f>'PPTO I.E JOSE REINEL'!C23</f>
        <v>Suministro e instalación de Puesta a tierra de tablero de distribución, polo a tierra, varilla c. W. 2,40 ml</v>
      </c>
      <c r="C95" s="557" t="str">
        <f>'PPTO I.E JOSE REINEL'!D23</f>
        <v>UN</v>
      </c>
      <c r="D95" s="557"/>
      <c r="E95" s="557"/>
      <c r="F95" s="557"/>
      <c r="G95" s="557"/>
      <c r="H95" s="557"/>
    </row>
    <row r="96" spans="1:8" ht="25.5" x14ac:dyDescent="0.2">
      <c r="A96" s="558" t="s">
        <v>1069</v>
      </c>
      <c r="B96" s="558"/>
      <c r="C96" s="158" t="s">
        <v>1073</v>
      </c>
      <c r="D96" s="202" t="s">
        <v>1074</v>
      </c>
      <c r="E96" s="211" t="s">
        <v>1075</v>
      </c>
      <c r="F96" s="151" t="s">
        <v>1076</v>
      </c>
      <c r="G96" s="158" t="s">
        <v>1070</v>
      </c>
      <c r="H96" s="158" t="s">
        <v>1071</v>
      </c>
    </row>
    <row r="97" spans="1:8" x14ac:dyDescent="0.2">
      <c r="A97" s="558" t="s">
        <v>1199</v>
      </c>
      <c r="B97" s="558"/>
      <c r="C97" s="158"/>
      <c r="D97" s="202"/>
      <c r="E97" s="211"/>
      <c r="F97" s="151"/>
      <c r="G97" s="158"/>
      <c r="H97" s="158">
        <v>1</v>
      </c>
    </row>
    <row r="98" spans="1:8" x14ac:dyDescent="0.2">
      <c r="A98" s="558"/>
      <c r="B98" s="558"/>
      <c r="C98" s="158"/>
      <c r="D98" s="202"/>
      <c r="E98" s="211"/>
      <c r="F98" s="151"/>
      <c r="G98" s="158"/>
      <c r="H98" s="158"/>
    </row>
    <row r="99" spans="1:8" x14ac:dyDescent="0.2">
      <c r="A99" s="558"/>
      <c r="B99" s="558"/>
      <c r="C99" s="158"/>
      <c r="D99" s="202"/>
      <c r="E99" s="211"/>
      <c r="F99" s="151"/>
      <c r="G99" s="158"/>
      <c r="H99" s="158"/>
    </row>
    <row r="100" spans="1:8" x14ac:dyDescent="0.2">
      <c r="A100" s="559" t="s">
        <v>1072</v>
      </c>
      <c r="B100" s="560"/>
      <c r="C100" s="560"/>
      <c r="D100" s="560"/>
      <c r="E100" s="560"/>
      <c r="F100" s="560"/>
      <c r="G100" s="561"/>
      <c r="H100" s="317">
        <f>ROUND(SUM(H97:H99),2)</f>
        <v>1</v>
      </c>
    </row>
    <row r="101" spans="1:8" ht="25.5" x14ac:dyDescent="0.2">
      <c r="A101" s="319" t="str">
        <f>'PPTO I.E JOSE REINEL'!B24</f>
        <v>5.6</v>
      </c>
      <c r="B101" s="467" t="str">
        <f>'PPTO I.E JOSE REINEL'!C24</f>
        <v>Red electrica en tuberia pvc de 1/2", incluye 2 No 12 , para
luminarias</v>
      </c>
      <c r="C101" s="557" t="str">
        <f>'PPTO I.E JOSE REINEL'!D24</f>
        <v>ML</v>
      </c>
      <c r="D101" s="557"/>
      <c r="E101" s="557"/>
      <c r="F101" s="557"/>
      <c r="G101" s="557"/>
      <c r="H101" s="557"/>
    </row>
    <row r="102" spans="1:8" ht="25.5" x14ac:dyDescent="0.2">
      <c r="A102" s="558" t="s">
        <v>1069</v>
      </c>
      <c r="B102" s="558"/>
      <c r="C102" s="158" t="s">
        <v>1073</v>
      </c>
      <c r="D102" s="202" t="s">
        <v>1074</v>
      </c>
      <c r="E102" s="211" t="s">
        <v>1075</v>
      </c>
      <c r="F102" s="151" t="s">
        <v>1076</v>
      </c>
      <c r="G102" s="158" t="s">
        <v>1070</v>
      </c>
      <c r="H102" s="158" t="s">
        <v>1071</v>
      </c>
    </row>
    <row r="103" spans="1:8" x14ac:dyDescent="0.2">
      <c r="A103" s="558" t="s">
        <v>1199</v>
      </c>
      <c r="B103" s="558"/>
      <c r="C103" s="158">
        <v>80</v>
      </c>
      <c r="D103" s="202"/>
      <c r="E103" s="211"/>
      <c r="F103" s="151"/>
      <c r="G103" s="158"/>
      <c r="H103" s="158">
        <f>C103</f>
        <v>80</v>
      </c>
    </row>
    <row r="104" spans="1:8" x14ac:dyDescent="0.2">
      <c r="A104" s="558"/>
      <c r="B104" s="558"/>
      <c r="C104" s="158"/>
      <c r="D104" s="202"/>
      <c r="E104" s="211"/>
      <c r="F104" s="151"/>
      <c r="G104" s="158"/>
      <c r="H104" s="158"/>
    </row>
    <row r="105" spans="1:8" x14ac:dyDescent="0.2">
      <c r="A105" s="558"/>
      <c r="B105" s="558"/>
      <c r="C105" s="158"/>
      <c r="D105" s="202"/>
      <c r="E105" s="211"/>
      <c r="F105" s="151"/>
      <c r="G105" s="158"/>
      <c r="H105" s="158"/>
    </row>
    <row r="106" spans="1:8" x14ac:dyDescent="0.2">
      <c r="A106" s="559" t="s">
        <v>1072</v>
      </c>
      <c r="B106" s="560"/>
      <c r="C106" s="560"/>
      <c r="D106" s="560"/>
      <c r="E106" s="560"/>
      <c r="F106" s="560"/>
      <c r="G106" s="561"/>
      <c r="H106" s="317">
        <f>ROUND(SUM(H103:H105),2)</f>
        <v>80</v>
      </c>
    </row>
    <row r="107" spans="1:8" x14ac:dyDescent="0.2">
      <c r="A107" s="297" t="str">
        <f>'PPTO I.E JOSE REINEL'!B25</f>
        <v>5.7</v>
      </c>
      <c r="B107" s="467" t="str">
        <f>'PPTO I.E JOSE REINEL'!C25</f>
        <v>Instalacion salida interruptor doble 110 V</v>
      </c>
      <c r="C107" s="557" t="str">
        <f>'PPTO I.E JOSE REINEL'!D25</f>
        <v>UN</v>
      </c>
      <c r="D107" s="557"/>
      <c r="E107" s="557"/>
      <c r="F107" s="557"/>
      <c r="G107" s="557"/>
      <c r="H107" s="557"/>
    </row>
    <row r="108" spans="1:8" ht="25.5" x14ac:dyDescent="0.2">
      <c r="A108" s="558" t="s">
        <v>1069</v>
      </c>
      <c r="B108" s="558"/>
      <c r="C108" s="158" t="s">
        <v>1073</v>
      </c>
      <c r="D108" s="202" t="s">
        <v>1074</v>
      </c>
      <c r="E108" s="211" t="s">
        <v>1075</v>
      </c>
      <c r="F108" s="151" t="s">
        <v>1076</v>
      </c>
      <c r="G108" s="158" t="s">
        <v>1070</v>
      </c>
      <c r="H108" s="158" t="s">
        <v>1071</v>
      </c>
    </row>
    <row r="109" spans="1:8" x14ac:dyDescent="0.2">
      <c r="A109" s="558" t="s">
        <v>1199</v>
      </c>
      <c r="B109" s="558"/>
      <c r="C109" s="158"/>
      <c r="D109" s="202"/>
      <c r="E109" s="211"/>
      <c r="F109" s="151"/>
      <c r="G109" s="158"/>
      <c r="H109" s="158">
        <v>3</v>
      </c>
    </row>
    <row r="110" spans="1:8" x14ac:dyDescent="0.2">
      <c r="A110" s="558"/>
      <c r="B110" s="558"/>
      <c r="C110" s="158"/>
      <c r="D110" s="202"/>
      <c r="E110" s="211"/>
      <c r="F110" s="151"/>
      <c r="G110" s="158"/>
      <c r="H110" s="158"/>
    </row>
    <row r="111" spans="1:8" x14ac:dyDescent="0.2">
      <c r="A111" s="558"/>
      <c r="B111" s="558"/>
      <c r="C111" s="158"/>
      <c r="D111" s="202"/>
      <c r="E111" s="211"/>
      <c r="F111" s="151"/>
      <c r="G111" s="158"/>
      <c r="H111" s="158"/>
    </row>
    <row r="112" spans="1:8" x14ac:dyDescent="0.2">
      <c r="A112" s="559" t="s">
        <v>1072</v>
      </c>
      <c r="B112" s="560"/>
      <c r="C112" s="560"/>
      <c r="D112" s="560"/>
      <c r="E112" s="560"/>
      <c r="F112" s="560"/>
      <c r="G112" s="561"/>
      <c r="H112" s="317">
        <f>ROUND(SUM(H109:H111),2)</f>
        <v>3</v>
      </c>
    </row>
    <row r="113" spans="1:8" ht="25.5" x14ac:dyDescent="0.2">
      <c r="A113" s="297" t="str">
        <f>'PPTO I.E JOSE REINEL'!B26</f>
        <v>5.8</v>
      </c>
      <c r="B113" s="467" t="str">
        <f>'PPTO I.E JOSE REINEL'!C26</f>
        <v>Red electrica en tuberia pvc de 1/2", incluye 1 linea No 12 + 1 neutro No 12 + 1 Linea No 12</v>
      </c>
      <c r="C113" s="557" t="str">
        <f>'PPTO I.E JOSE REINEL'!D26</f>
        <v>ML</v>
      </c>
      <c r="D113" s="557"/>
      <c r="E113" s="557"/>
      <c r="F113" s="557"/>
      <c r="G113" s="557"/>
      <c r="H113" s="557"/>
    </row>
    <row r="114" spans="1:8" ht="25.5" x14ac:dyDescent="0.2">
      <c r="A114" s="558" t="s">
        <v>1069</v>
      </c>
      <c r="B114" s="558"/>
      <c r="C114" s="158" t="s">
        <v>1073</v>
      </c>
      <c r="D114" s="202" t="s">
        <v>1074</v>
      </c>
      <c r="E114" s="211" t="s">
        <v>1075</v>
      </c>
      <c r="F114" s="151" t="s">
        <v>1076</v>
      </c>
      <c r="G114" s="158" t="s">
        <v>1070</v>
      </c>
      <c r="H114" s="158" t="s">
        <v>1071</v>
      </c>
    </row>
    <row r="115" spans="1:8" x14ac:dyDescent="0.2">
      <c r="A115" s="558" t="s">
        <v>1199</v>
      </c>
      <c r="B115" s="558"/>
      <c r="C115" s="158">
        <v>10</v>
      </c>
      <c r="D115" s="202"/>
      <c r="E115" s="211"/>
      <c r="F115" s="151"/>
      <c r="G115" s="158"/>
      <c r="H115" s="158">
        <f>C115</f>
        <v>10</v>
      </c>
    </row>
    <row r="116" spans="1:8" x14ac:dyDescent="0.2">
      <c r="A116" s="558"/>
      <c r="B116" s="558"/>
      <c r="C116" s="158"/>
      <c r="D116" s="202"/>
      <c r="E116" s="211"/>
      <c r="F116" s="151"/>
      <c r="G116" s="158"/>
      <c r="H116" s="158"/>
    </row>
    <row r="117" spans="1:8" x14ac:dyDescent="0.2">
      <c r="A117" s="558"/>
      <c r="B117" s="558"/>
      <c r="C117" s="158"/>
      <c r="D117" s="202"/>
      <c r="E117" s="211"/>
      <c r="F117" s="151"/>
      <c r="G117" s="158"/>
      <c r="H117" s="158"/>
    </row>
    <row r="118" spans="1:8" x14ac:dyDescent="0.2">
      <c r="A118" s="559" t="s">
        <v>1072</v>
      </c>
      <c r="B118" s="560"/>
      <c r="C118" s="560"/>
      <c r="D118" s="560"/>
      <c r="E118" s="560"/>
      <c r="F118" s="560"/>
      <c r="G118" s="561"/>
      <c r="H118" s="317">
        <f>ROUND(SUM(H115:H117),2)</f>
        <v>10</v>
      </c>
    </row>
    <row r="119" spans="1:8" ht="25.5" x14ac:dyDescent="0.2">
      <c r="A119" s="297" t="str">
        <f>'PPTO I.E JOSE REINEL'!B27</f>
        <v>5.9</v>
      </c>
      <c r="B119" s="467" t="str">
        <f>'PPTO I.E JOSE REINEL'!C27</f>
        <v>Red electrica en tuberia EMT de 1/2", incluye 1 linea No 12 + 1 neutro No 12 + 1 Linea No 12</v>
      </c>
      <c r="C119" s="557" t="str">
        <f>'PPTO I.E JOSE REINEL'!D27</f>
        <v>ML</v>
      </c>
      <c r="D119" s="557"/>
      <c r="E119" s="557"/>
      <c r="F119" s="557"/>
      <c r="G119" s="557"/>
      <c r="H119" s="557"/>
    </row>
    <row r="120" spans="1:8" ht="25.5" x14ac:dyDescent="0.2">
      <c r="A120" s="558" t="s">
        <v>1069</v>
      </c>
      <c r="B120" s="558"/>
      <c r="C120" s="158" t="s">
        <v>1073</v>
      </c>
      <c r="D120" s="202" t="s">
        <v>1074</v>
      </c>
      <c r="E120" s="211" t="s">
        <v>1075</v>
      </c>
      <c r="F120" s="151" t="s">
        <v>1076</v>
      </c>
      <c r="G120" s="158" t="s">
        <v>1070</v>
      </c>
      <c r="H120" s="158" t="s">
        <v>1071</v>
      </c>
    </row>
    <row r="121" spans="1:8" x14ac:dyDescent="0.2">
      <c r="A121" s="558" t="s">
        <v>1199</v>
      </c>
      <c r="B121" s="558"/>
      <c r="C121" s="158">
        <v>20</v>
      </c>
      <c r="D121" s="202"/>
      <c r="E121" s="211"/>
      <c r="F121" s="151"/>
      <c r="G121" s="158"/>
      <c r="H121" s="158">
        <f>C121</f>
        <v>20</v>
      </c>
    </row>
    <row r="122" spans="1:8" x14ac:dyDescent="0.2">
      <c r="A122" s="558"/>
      <c r="B122" s="558"/>
      <c r="C122" s="158"/>
      <c r="D122" s="202"/>
      <c r="E122" s="211"/>
      <c r="F122" s="151"/>
      <c r="G122" s="158"/>
      <c r="H122" s="158"/>
    </row>
    <row r="123" spans="1:8" x14ac:dyDescent="0.2">
      <c r="A123" s="558"/>
      <c r="B123" s="558"/>
      <c r="C123" s="158"/>
      <c r="D123" s="202"/>
      <c r="E123" s="211"/>
      <c r="F123" s="151"/>
      <c r="G123" s="158"/>
      <c r="H123" s="158"/>
    </row>
    <row r="124" spans="1:8" x14ac:dyDescent="0.2">
      <c r="A124" s="559" t="s">
        <v>1072</v>
      </c>
      <c r="B124" s="560"/>
      <c r="C124" s="560"/>
      <c r="D124" s="560"/>
      <c r="E124" s="560"/>
      <c r="F124" s="560"/>
      <c r="G124" s="561"/>
      <c r="H124" s="317">
        <f>ROUND(SUM(H121:H123),2)</f>
        <v>20</v>
      </c>
    </row>
    <row r="125" spans="1:8" ht="25.5" x14ac:dyDescent="0.2">
      <c r="A125" s="319" t="str">
        <f>'PPTO I.E JOSE REINEL'!B28</f>
        <v>5.10</v>
      </c>
      <c r="B125" s="467" t="str">
        <f>'PPTO I.E JOSE REINEL'!C28</f>
        <v>Suministro e Instalación de Acometida eléctrica  bifasica trifilar</v>
      </c>
      <c r="C125" s="557" t="str">
        <f>'PPTO I.E JOSE REINEL'!D28</f>
        <v>UN</v>
      </c>
      <c r="D125" s="557"/>
      <c r="E125" s="557"/>
      <c r="F125" s="557"/>
      <c r="G125" s="557"/>
      <c r="H125" s="557"/>
    </row>
    <row r="126" spans="1:8" ht="25.5" x14ac:dyDescent="0.2">
      <c r="A126" s="558" t="s">
        <v>1069</v>
      </c>
      <c r="B126" s="558"/>
      <c r="C126" s="158" t="s">
        <v>1073</v>
      </c>
      <c r="D126" s="202" t="s">
        <v>1074</v>
      </c>
      <c r="E126" s="211" t="s">
        <v>1075</v>
      </c>
      <c r="F126" s="151" t="s">
        <v>1076</v>
      </c>
      <c r="G126" s="158" t="s">
        <v>1070</v>
      </c>
      <c r="H126" s="158" t="s">
        <v>1071</v>
      </c>
    </row>
    <row r="127" spans="1:8" x14ac:dyDescent="0.2">
      <c r="A127" s="558" t="s">
        <v>1199</v>
      </c>
      <c r="B127" s="558"/>
      <c r="C127" s="158"/>
      <c r="D127" s="150"/>
      <c r="E127" s="150"/>
      <c r="F127" s="151"/>
      <c r="G127" s="158"/>
      <c r="H127" s="158">
        <v>1</v>
      </c>
    </row>
    <row r="128" spans="1:8" x14ac:dyDescent="0.2">
      <c r="A128" s="558"/>
      <c r="B128" s="558"/>
      <c r="C128" s="158"/>
      <c r="D128" s="150"/>
      <c r="E128" s="150"/>
      <c r="F128" s="151"/>
      <c r="G128" s="158"/>
      <c r="H128" s="158"/>
    </row>
    <row r="129" spans="1:8" x14ac:dyDescent="0.2">
      <c r="A129" s="558"/>
      <c r="B129" s="558"/>
      <c r="C129" s="158"/>
      <c r="D129" s="202"/>
      <c r="E129" s="211"/>
      <c r="F129" s="151"/>
      <c r="G129" s="158"/>
      <c r="H129" s="158"/>
    </row>
    <row r="130" spans="1:8" x14ac:dyDescent="0.2">
      <c r="A130" s="559" t="s">
        <v>1072</v>
      </c>
      <c r="B130" s="560"/>
      <c r="C130" s="560"/>
      <c r="D130" s="560"/>
      <c r="E130" s="560"/>
      <c r="F130" s="560"/>
      <c r="G130" s="561"/>
      <c r="H130" s="317">
        <f>ROUND(SUM(H127:H129),2)</f>
        <v>1</v>
      </c>
    </row>
    <row r="131" spans="1:8" x14ac:dyDescent="0.2">
      <c r="A131" s="320" t="str">
        <f>'PPTO I.E JOSE REINEL'!B29</f>
        <v>6</v>
      </c>
      <c r="B131" s="554" t="str">
        <f>'PPTO I.E JOSE REINEL'!C29</f>
        <v>PAÑETES E IMPERMEABILIZACION</v>
      </c>
      <c r="C131" s="555"/>
      <c r="D131" s="555"/>
      <c r="E131" s="555"/>
      <c r="F131" s="555"/>
      <c r="G131" s="555"/>
      <c r="H131" s="556"/>
    </row>
    <row r="132" spans="1:8" ht="25.5" x14ac:dyDescent="0.2">
      <c r="A132" s="319" t="str">
        <f>'PPTO I.E JOSE REINEL'!B30</f>
        <v>6.1</v>
      </c>
      <c r="B132" s="467" t="str">
        <f>'PPTO I.E JOSE REINEL'!C30</f>
        <v>Suministro y Aplicación de Pañete muros 1:4; incluye filo y dilataciones</v>
      </c>
      <c r="C132" s="557" t="str">
        <f>'PPTO I.E JOSE REINEL'!D30</f>
        <v>M2</v>
      </c>
      <c r="D132" s="557"/>
      <c r="E132" s="557"/>
      <c r="F132" s="557"/>
      <c r="G132" s="557"/>
      <c r="H132" s="557"/>
    </row>
    <row r="133" spans="1:8" ht="25.5" x14ac:dyDescent="0.2">
      <c r="A133" s="558" t="s">
        <v>1069</v>
      </c>
      <c r="B133" s="558"/>
      <c r="C133" s="158" t="s">
        <v>1073</v>
      </c>
      <c r="D133" s="202" t="s">
        <v>1074</v>
      </c>
      <c r="E133" s="211" t="s">
        <v>1075</v>
      </c>
      <c r="F133" s="151" t="s">
        <v>1076</v>
      </c>
      <c r="G133" s="158" t="s">
        <v>1070</v>
      </c>
      <c r="H133" s="158" t="s">
        <v>1071</v>
      </c>
    </row>
    <row r="134" spans="1:8" x14ac:dyDescent="0.2">
      <c r="A134" s="558" t="s">
        <v>1199</v>
      </c>
      <c r="B134" s="558"/>
      <c r="C134" s="158"/>
      <c r="D134" s="158"/>
      <c r="E134" s="150"/>
      <c r="F134" s="151"/>
      <c r="G134" s="158"/>
      <c r="H134" s="158">
        <v>10</v>
      </c>
    </row>
    <row r="135" spans="1:8" x14ac:dyDescent="0.2">
      <c r="A135" s="558"/>
      <c r="B135" s="558"/>
      <c r="C135" s="158"/>
      <c r="D135" s="158"/>
      <c r="E135" s="150"/>
      <c r="F135" s="151"/>
      <c r="G135" s="158"/>
      <c r="H135" s="158"/>
    </row>
    <row r="136" spans="1:8" x14ac:dyDescent="0.2">
      <c r="A136" s="558"/>
      <c r="B136" s="558"/>
      <c r="C136" s="158"/>
      <c r="D136" s="158"/>
      <c r="E136" s="150"/>
      <c r="F136" s="151"/>
      <c r="G136" s="158"/>
      <c r="H136" s="158"/>
    </row>
    <row r="137" spans="1:8" x14ac:dyDescent="0.2">
      <c r="A137" s="559" t="s">
        <v>1072</v>
      </c>
      <c r="B137" s="560"/>
      <c r="C137" s="560"/>
      <c r="D137" s="560"/>
      <c r="E137" s="560"/>
      <c r="F137" s="560"/>
      <c r="G137" s="561"/>
      <c r="H137" s="317">
        <f>ROUND(SUM(H134:H136),2)</f>
        <v>10</v>
      </c>
    </row>
    <row r="138" spans="1:8" ht="25.5" x14ac:dyDescent="0.2">
      <c r="A138" s="297" t="str">
        <f>'PPTO I.E JOSE REINEL'!B31</f>
        <v>6.2</v>
      </c>
      <c r="B138" s="467" t="str">
        <f>'PPTO I.E JOSE REINEL'!C31</f>
        <v>Suministro y Aplicación de Alistado pendientado en mortero para placa</v>
      </c>
      <c r="C138" s="557" t="str">
        <f>'PPTO I.E JOSE REINEL'!D31</f>
        <v>M2</v>
      </c>
      <c r="D138" s="557"/>
      <c r="E138" s="557"/>
      <c r="F138" s="557"/>
      <c r="G138" s="557"/>
      <c r="H138" s="557"/>
    </row>
    <row r="139" spans="1:8" ht="25.5" x14ac:dyDescent="0.2">
      <c r="A139" s="558" t="s">
        <v>1069</v>
      </c>
      <c r="B139" s="558"/>
      <c r="C139" s="158" t="s">
        <v>1073</v>
      </c>
      <c r="D139" s="202" t="s">
        <v>1074</v>
      </c>
      <c r="E139" s="211" t="s">
        <v>1075</v>
      </c>
      <c r="F139" s="151" t="s">
        <v>1076</v>
      </c>
      <c r="G139" s="158" t="s">
        <v>1070</v>
      </c>
      <c r="H139" s="158" t="s">
        <v>1071</v>
      </c>
    </row>
    <row r="140" spans="1:8" x14ac:dyDescent="0.2">
      <c r="A140" s="558" t="s">
        <v>1199</v>
      </c>
      <c r="B140" s="558"/>
      <c r="C140" s="158"/>
      <c r="D140" s="202"/>
      <c r="E140" s="211"/>
      <c r="F140" s="151"/>
      <c r="G140" s="158"/>
      <c r="H140" s="158">
        <v>122.73</v>
      </c>
    </row>
    <row r="141" spans="1:8" x14ac:dyDescent="0.2">
      <c r="A141" s="558"/>
      <c r="B141" s="558"/>
      <c r="C141" s="158"/>
      <c r="D141" s="202"/>
      <c r="E141" s="211"/>
      <c r="F141" s="151"/>
      <c r="G141" s="158"/>
      <c r="H141" s="158"/>
    </row>
    <row r="142" spans="1:8" x14ac:dyDescent="0.2">
      <c r="A142" s="558"/>
      <c r="B142" s="558"/>
      <c r="C142" s="158"/>
      <c r="D142" s="202"/>
      <c r="E142" s="211"/>
      <c r="F142" s="151"/>
      <c r="G142" s="158"/>
      <c r="H142" s="158"/>
    </row>
    <row r="143" spans="1:8" x14ac:dyDescent="0.2">
      <c r="A143" s="559" t="s">
        <v>1072</v>
      </c>
      <c r="B143" s="560"/>
      <c r="C143" s="560"/>
      <c r="D143" s="560"/>
      <c r="E143" s="560"/>
      <c r="F143" s="560"/>
      <c r="G143" s="561"/>
      <c r="H143" s="317">
        <f>ROUND(SUM(H140:H142),2)</f>
        <v>122.73</v>
      </c>
    </row>
    <row r="144" spans="1:8" x14ac:dyDescent="0.2">
      <c r="A144" s="297" t="str">
        <f>'PPTO I.E JOSE REINEL'!B32</f>
        <v>6.3</v>
      </c>
      <c r="B144" s="467" t="str">
        <f>'PPTO I.E JOSE REINEL'!C32</f>
        <v>Suministro y Aplicación de Pañete impermeabilizado 1:4</v>
      </c>
      <c r="C144" s="557" t="str">
        <f>'PPTO I.E JOSE REINEL'!D32</f>
        <v>M2</v>
      </c>
      <c r="D144" s="557"/>
      <c r="E144" s="557"/>
      <c r="F144" s="557"/>
      <c r="G144" s="557"/>
      <c r="H144" s="557"/>
    </row>
    <row r="145" spans="1:8" ht="25.5" x14ac:dyDescent="0.2">
      <c r="A145" s="558" t="s">
        <v>1069</v>
      </c>
      <c r="B145" s="558"/>
      <c r="C145" s="158" t="s">
        <v>1073</v>
      </c>
      <c r="D145" s="202" t="s">
        <v>1074</v>
      </c>
      <c r="E145" s="211" t="s">
        <v>1075</v>
      </c>
      <c r="F145" s="151" t="s">
        <v>1076</v>
      </c>
      <c r="G145" s="158" t="s">
        <v>1070</v>
      </c>
      <c r="H145" s="158" t="s">
        <v>1071</v>
      </c>
    </row>
    <row r="146" spans="1:8" x14ac:dyDescent="0.2">
      <c r="A146" s="558" t="s">
        <v>1199</v>
      </c>
      <c r="B146" s="558"/>
      <c r="C146" s="158"/>
      <c r="D146" s="202"/>
      <c r="E146" s="211"/>
      <c r="F146" s="151"/>
      <c r="G146" s="158"/>
      <c r="H146" s="158">
        <v>10</v>
      </c>
    </row>
    <row r="147" spans="1:8" x14ac:dyDescent="0.2">
      <c r="A147" s="558"/>
      <c r="B147" s="558"/>
      <c r="C147" s="158"/>
      <c r="D147" s="202"/>
      <c r="E147" s="211"/>
      <c r="F147" s="151"/>
      <c r="G147" s="158"/>
      <c r="H147" s="158"/>
    </row>
    <row r="148" spans="1:8" x14ac:dyDescent="0.2">
      <c r="A148" s="558"/>
      <c r="B148" s="558"/>
      <c r="C148" s="158"/>
      <c r="D148" s="202"/>
      <c r="E148" s="211"/>
      <c r="F148" s="151"/>
      <c r="G148" s="158"/>
      <c r="H148" s="158"/>
    </row>
    <row r="149" spans="1:8" x14ac:dyDescent="0.2">
      <c r="A149" s="559" t="s">
        <v>1072</v>
      </c>
      <c r="B149" s="560"/>
      <c r="C149" s="560"/>
      <c r="D149" s="560"/>
      <c r="E149" s="560"/>
      <c r="F149" s="560"/>
      <c r="G149" s="561"/>
      <c r="H149" s="317">
        <f>ROUND(SUM(H146:H148),2)</f>
        <v>10</v>
      </c>
    </row>
    <row r="150" spans="1:8" x14ac:dyDescent="0.2">
      <c r="A150" s="297" t="str">
        <f>'PPTO I.E JOSE REINEL'!B33</f>
        <v>6.4</v>
      </c>
      <c r="B150" s="467" t="str">
        <f>'PPTO I.E JOSE REINEL'!C33</f>
        <v>Suministro e Impermeabilización manto zetal   600 terraza</v>
      </c>
      <c r="C150" s="557" t="str">
        <f>'PPTO I.E JOSE REINEL'!D33</f>
        <v>M2</v>
      </c>
      <c r="D150" s="557"/>
      <c r="E150" s="557"/>
      <c r="F150" s="557"/>
      <c r="G150" s="557"/>
      <c r="H150" s="557"/>
    </row>
    <row r="151" spans="1:8" ht="25.5" x14ac:dyDescent="0.2">
      <c r="A151" s="558" t="s">
        <v>1069</v>
      </c>
      <c r="B151" s="558"/>
      <c r="C151" s="158" t="s">
        <v>1073</v>
      </c>
      <c r="D151" s="202" t="s">
        <v>1074</v>
      </c>
      <c r="E151" s="211" t="s">
        <v>1075</v>
      </c>
      <c r="F151" s="151" t="s">
        <v>1076</v>
      </c>
      <c r="G151" s="158" t="s">
        <v>1070</v>
      </c>
      <c r="H151" s="158" t="s">
        <v>1071</v>
      </c>
    </row>
    <row r="152" spans="1:8" x14ac:dyDescent="0.2">
      <c r="A152" s="558" t="s">
        <v>1199</v>
      </c>
      <c r="B152" s="558"/>
      <c r="C152" s="214"/>
      <c r="D152" s="215"/>
      <c r="E152" s="216"/>
      <c r="F152" s="213"/>
      <c r="G152" s="172"/>
      <c r="H152" s="158">
        <v>20</v>
      </c>
    </row>
    <row r="153" spans="1:8" x14ac:dyDescent="0.2">
      <c r="A153" s="558"/>
      <c r="B153" s="558"/>
      <c r="C153" s="214"/>
      <c r="D153" s="215"/>
      <c r="E153" s="216"/>
      <c r="F153" s="213"/>
      <c r="G153" s="172"/>
      <c r="H153" s="158"/>
    </row>
    <row r="154" spans="1:8" x14ac:dyDescent="0.2">
      <c r="A154" s="558"/>
      <c r="B154" s="558"/>
      <c r="C154" s="214"/>
      <c r="D154" s="215"/>
      <c r="E154" s="216"/>
      <c r="F154" s="213"/>
      <c r="G154" s="172"/>
      <c r="H154" s="158"/>
    </row>
    <row r="155" spans="1:8" x14ac:dyDescent="0.2">
      <c r="A155" s="559" t="s">
        <v>1072</v>
      </c>
      <c r="B155" s="560"/>
      <c r="C155" s="560"/>
      <c r="D155" s="560"/>
      <c r="E155" s="560"/>
      <c r="F155" s="560"/>
      <c r="G155" s="561"/>
      <c r="H155" s="317">
        <f>ROUND(SUM(H152:H154),2)</f>
        <v>20</v>
      </c>
    </row>
    <row r="156" spans="1:8" x14ac:dyDescent="0.2">
      <c r="A156" s="468" t="s">
        <v>1053</v>
      </c>
      <c r="B156" s="568" t="s">
        <v>1980</v>
      </c>
      <c r="C156" s="555"/>
      <c r="D156" s="555"/>
      <c r="E156" s="555"/>
      <c r="F156" s="555"/>
      <c r="G156" s="555"/>
      <c r="H156" s="556"/>
    </row>
    <row r="157" spans="1:8" ht="38.25" x14ac:dyDescent="0.2">
      <c r="A157" s="297" t="str">
        <f>'PPTO I.E JOSE REINEL'!B35</f>
        <v>7.1</v>
      </c>
      <c r="B157" s="467" t="str">
        <f>'PPTO I.E JOSE REINEL'!C35</f>
        <v>Suministro e instalación de Cubierta en teja con trapecios, valles h=35mm  cal.28, color, 1080 mm ancho total, incluye tornillos fijadores.</v>
      </c>
      <c r="C157" s="557" t="str">
        <f>'PPTO I.E JOSE REINEL'!D35</f>
        <v>M2</v>
      </c>
      <c r="D157" s="557"/>
      <c r="E157" s="557"/>
      <c r="F157" s="557"/>
      <c r="G157" s="557"/>
      <c r="H157" s="557"/>
    </row>
    <row r="158" spans="1:8" ht="25.5" x14ac:dyDescent="0.2">
      <c r="A158" s="558" t="s">
        <v>1069</v>
      </c>
      <c r="B158" s="558"/>
      <c r="C158" s="158" t="s">
        <v>1073</v>
      </c>
      <c r="D158" s="202" t="s">
        <v>1074</v>
      </c>
      <c r="E158" s="211" t="s">
        <v>1075</v>
      </c>
      <c r="F158" s="151" t="s">
        <v>1076</v>
      </c>
      <c r="G158" s="158" t="s">
        <v>1070</v>
      </c>
      <c r="H158" s="158" t="s">
        <v>1071</v>
      </c>
    </row>
    <row r="159" spans="1:8" x14ac:dyDescent="0.2">
      <c r="A159" s="558" t="s">
        <v>1199</v>
      </c>
      <c r="B159" s="558"/>
      <c r="C159" s="158">
        <v>13.5</v>
      </c>
      <c r="D159" s="202">
        <v>3</v>
      </c>
      <c r="E159" s="211"/>
      <c r="F159" s="151"/>
      <c r="G159" s="158"/>
      <c r="H159" s="158">
        <f>C159*D159</f>
        <v>40.5</v>
      </c>
    </row>
    <row r="160" spans="1:8" x14ac:dyDescent="0.2">
      <c r="A160" s="558"/>
      <c r="B160" s="558"/>
      <c r="C160" s="158"/>
      <c r="D160" s="202"/>
      <c r="E160" s="211"/>
      <c r="F160" s="151"/>
      <c r="G160" s="158"/>
      <c r="H160" s="158"/>
    </row>
    <row r="161" spans="1:8" x14ac:dyDescent="0.2">
      <c r="A161" s="558"/>
      <c r="B161" s="558"/>
      <c r="C161" s="158"/>
      <c r="D161" s="202"/>
      <c r="E161" s="211"/>
      <c r="F161" s="151"/>
      <c r="G161" s="158"/>
      <c r="H161" s="158"/>
    </row>
    <row r="162" spans="1:8" x14ac:dyDescent="0.2">
      <c r="A162" s="559" t="s">
        <v>1072</v>
      </c>
      <c r="B162" s="560"/>
      <c r="C162" s="560"/>
      <c r="D162" s="560"/>
      <c r="E162" s="560"/>
      <c r="F162" s="560"/>
      <c r="G162" s="561"/>
      <c r="H162" s="317">
        <f>ROUND(SUM(H159:H161),2)</f>
        <v>40.5</v>
      </c>
    </row>
    <row r="163" spans="1:8" x14ac:dyDescent="0.2">
      <c r="A163" s="297" t="str">
        <f>'PPTO I.E JOSE REINEL'!B36</f>
        <v>7.2</v>
      </c>
      <c r="B163" s="467" t="str">
        <f>'PPTO I.E JOSE REINEL'!C36</f>
        <v>Suministro e Instalación de Flanche  remate  cubierta</v>
      </c>
      <c r="C163" s="557" t="str">
        <f>'PPTO I.E JOSE REINEL'!D36</f>
        <v>ML</v>
      </c>
      <c r="D163" s="557"/>
      <c r="E163" s="557"/>
      <c r="F163" s="557"/>
      <c r="G163" s="557"/>
      <c r="H163" s="557"/>
    </row>
    <row r="164" spans="1:8" ht="25.5" x14ac:dyDescent="0.2">
      <c r="A164" s="558" t="s">
        <v>1069</v>
      </c>
      <c r="B164" s="558"/>
      <c r="C164" s="158" t="s">
        <v>1073</v>
      </c>
      <c r="D164" s="202" t="s">
        <v>1074</v>
      </c>
      <c r="E164" s="211" t="s">
        <v>1075</v>
      </c>
      <c r="F164" s="151" t="s">
        <v>1076</v>
      </c>
      <c r="G164" s="158" t="s">
        <v>1070</v>
      </c>
      <c r="H164" s="158" t="s">
        <v>1071</v>
      </c>
    </row>
    <row r="165" spans="1:8" x14ac:dyDescent="0.2">
      <c r="A165" s="558" t="s">
        <v>1199</v>
      </c>
      <c r="B165" s="558"/>
      <c r="C165" s="158"/>
      <c r="D165" s="202"/>
      <c r="E165" s="211"/>
      <c r="F165" s="151"/>
      <c r="G165" s="158"/>
      <c r="H165" s="158">
        <v>14</v>
      </c>
    </row>
    <row r="166" spans="1:8" x14ac:dyDescent="0.2">
      <c r="A166" s="558"/>
      <c r="B166" s="558"/>
      <c r="C166" s="158"/>
      <c r="D166" s="202"/>
      <c r="E166" s="211"/>
      <c r="F166" s="151"/>
      <c r="G166" s="158"/>
      <c r="H166" s="158"/>
    </row>
    <row r="167" spans="1:8" x14ac:dyDescent="0.2">
      <c r="A167" s="558"/>
      <c r="B167" s="558"/>
      <c r="C167" s="158"/>
      <c r="D167" s="202"/>
      <c r="E167" s="211"/>
      <c r="F167" s="151"/>
      <c r="G167" s="158"/>
      <c r="H167" s="158"/>
    </row>
    <row r="168" spans="1:8" x14ac:dyDescent="0.2">
      <c r="A168" s="559" t="s">
        <v>1072</v>
      </c>
      <c r="B168" s="560"/>
      <c r="C168" s="560"/>
      <c r="D168" s="560"/>
      <c r="E168" s="560"/>
      <c r="F168" s="560"/>
      <c r="G168" s="561"/>
      <c r="H168" s="317">
        <f>ROUND(SUM(H165:H167),2)</f>
        <v>14</v>
      </c>
    </row>
    <row r="169" spans="1:8" ht="25.5" x14ac:dyDescent="0.2">
      <c r="A169" s="297" t="str">
        <f>'PPTO I.E JOSE REINEL'!B37</f>
        <v>7.3</v>
      </c>
      <c r="B169" s="467" t="str">
        <f>'PPTO I.E JOSE REINEL'!C37</f>
        <v xml:space="preserve">Suministro e Instalación de Cercha  para  cubierta en perfil metalico </v>
      </c>
      <c r="C169" s="557" t="str">
        <f>'PPTO I.E JOSE REINEL'!D37</f>
        <v>ML</v>
      </c>
      <c r="D169" s="557"/>
      <c r="E169" s="557"/>
      <c r="F169" s="557"/>
      <c r="G169" s="557"/>
      <c r="H169" s="557"/>
    </row>
    <row r="170" spans="1:8" ht="25.5" x14ac:dyDescent="0.2">
      <c r="A170" s="558" t="s">
        <v>1069</v>
      </c>
      <c r="B170" s="558"/>
      <c r="C170" s="158" t="s">
        <v>1073</v>
      </c>
      <c r="D170" s="202" t="s">
        <v>1074</v>
      </c>
      <c r="E170" s="211" t="s">
        <v>1075</v>
      </c>
      <c r="F170" s="151" t="s">
        <v>1076</v>
      </c>
      <c r="G170" s="158" t="s">
        <v>1070</v>
      </c>
      <c r="H170" s="158" t="s">
        <v>1071</v>
      </c>
    </row>
    <row r="171" spans="1:8" x14ac:dyDescent="0.2">
      <c r="A171" s="558" t="s">
        <v>1199</v>
      </c>
      <c r="B171" s="558"/>
      <c r="C171" s="158">
        <v>12</v>
      </c>
      <c r="D171" s="202"/>
      <c r="E171" s="211"/>
      <c r="F171" s="151"/>
      <c r="G171" s="158"/>
      <c r="H171" s="158">
        <f>C171</f>
        <v>12</v>
      </c>
    </row>
    <row r="172" spans="1:8" x14ac:dyDescent="0.2">
      <c r="A172" s="558" t="s">
        <v>1199</v>
      </c>
      <c r="B172" s="558"/>
      <c r="C172" s="158">
        <v>3</v>
      </c>
      <c r="D172" s="202"/>
      <c r="E172" s="211"/>
      <c r="F172" s="151"/>
      <c r="G172" s="158"/>
      <c r="H172" s="158">
        <f>C172</f>
        <v>3</v>
      </c>
    </row>
    <row r="173" spans="1:8" x14ac:dyDescent="0.2">
      <c r="A173" s="558"/>
      <c r="B173" s="558"/>
      <c r="C173" s="158"/>
      <c r="D173" s="202"/>
      <c r="E173" s="211"/>
      <c r="F173" s="151"/>
      <c r="G173" s="158"/>
      <c r="H173" s="158"/>
    </row>
    <row r="174" spans="1:8" x14ac:dyDescent="0.2">
      <c r="A174" s="559" t="s">
        <v>1072</v>
      </c>
      <c r="B174" s="560"/>
      <c r="C174" s="560"/>
      <c r="D174" s="560"/>
      <c r="E174" s="560"/>
      <c r="F174" s="560"/>
      <c r="G174" s="561"/>
      <c r="H174" s="317">
        <f>ROUND(SUM(H171:H173),2)</f>
        <v>15</v>
      </c>
    </row>
    <row r="175" spans="1:8" x14ac:dyDescent="0.2">
      <c r="A175" s="297" t="str">
        <f>'PPTO I.E JOSE REINEL'!B38</f>
        <v>7.4</v>
      </c>
      <c r="B175" s="467" t="str">
        <f>'PPTO I.E JOSE REINEL'!C38</f>
        <v>Instalación de Canal en lámina galvanizada cal. 22; ds=50</v>
      </c>
      <c r="C175" s="557" t="str">
        <f>'PPTO I.E JOSE REINEL'!D38</f>
        <v>ML</v>
      </c>
      <c r="D175" s="557"/>
      <c r="E175" s="557"/>
      <c r="F175" s="557"/>
      <c r="G175" s="557"/>
      <c r="H175" s="557"/>
    </row>
    <row r="176" spans="1:8" ht="25.5" x14ac:dyDescent="0.2">
      <c r="A176" s="558" t="s">
        <v>1069</v>
      </c>
      <c r="B176" s="558"/>
      <c r="C176" s="158" t="s">
        <v>1073</v>
      </c>
      <c r="D176" s="202" t="s">
        <v>1074</v>
      </c>
      <c r="E176" s="211" t="s">
        <v>1075</v>
      </c>
      <c r="F176" s="151" t="s">
        <v>1076</v>
      </c>
      <c r="G176" s="158" t="s">
        <v>1070</v>
      </c>
      <c r="H176" s="158" t="s">
        <v>1071</v>
      </c>
    </row>
    <row r="177" spans="1:8" x14ac:dyDescent="0.2">
      <c r="A177" s="558" t="s">
        <v>1199</v>
      </c>
      <c r="B177" s="558"/>
      <c r="C177" s="158"/>
      <c r="D177" s="202"/>
      <c r="E177" s="211"/>
      <c r="F177" s="151"/>
      <c r="G177" s="158"/>
      <c r="H177" s="158">
        <v>10</v>
      </c>
    </row>
    <row r="178" spans="1:8" x14ac:dyDescent="0.2">
      <c r="A178" s="558"/>
      <c r="B178" s="558"/>
      <c r="C178" s="158"/>
      <c r="D178" s="202"/>
      <c r="E178" s="211"/>
      <c r="F178" s="151"/>
      <c r="G178" s="158"/>
      <c r="H178" s="158"/>
    </row>
    <row r="179" spans="1:8" x14ac:dyDescent="0.2">
      <c r="A179" s="558"/>
      <c r="B179" s="558"/>
      <c r="C179" s="158"/>
      <c r="D179" s="202"/>
      <c r="E179" s="211"/>
      <c r="F179" s="151"/>
      <c r="G179" s="158"/>
      <c r="H179" s="158"/>
    </row>
    <row r="180" spans="1:8" x14ac:dyDescent="0.2">
      <c r="A180" s="559" t="s">
        <v>1072</v>
      </c>
      <c r="B180" s="560"/>
      <c r="C180" s="560"/>
      <c r="D180" s="560"/>
      <c r="E180" s="560"/>
      <c r="F180" s="560"/>
      <c r="G180" s="561"/>
      <c r="H180" s="317">
        <f>ROUND(SUM(H177:H179),2)</f>
        <v>10</v>
      </c>
    </row>
    <row r="181" spans="1:8" x14ac:dyDescent="0.2">
      <c r="A181" s="320" t="str">
        <f>'PPTO I.E JOSE REINEL'!B39</f>
        <v>8</v>
      </c>
      <c r="B181" s="554" t="str">
        <f>'PPTO I.E JOSE REINEL'!C39</f>
        <v>ACABADOS</v>
      </c>
      <c r="C181" s="555"/>
      <c r="D181" s="555"/>
      <c r="E181" s="555"/>
      <c r="F181" s="555"/>
      <c r="G181" s="555"/>
      <c r="H181" s="556"/>
    </row>
    <row r="182" spans="1:8" x14ac:dyDescent="0.2">
      <c r="A182" s="297" t="str">
        <f>'PPTO I.E JOSE REINEL'!B40</f>
        <v>8.1</v>
      </c>
      <c r="B182" s="467" t="str">
        <f>'PPTO I.E JOSE REINEL'!C40</f>
        <v>Suministro e Instalación de Cieloraso en drywall</v>
      </c>
      <c r="C182" s="557" t="str">
        <f>'PPTO I.E JOSE REINEL'!D40</f>
        <v>M2</v>
      </c>
      <c r="D182" s="557"/>
      <c r="E182" s="557"/>
      <c r="F182" s="557"/>
      <c r="G182" s="557"/>
      <c r="H182" s="557"/>
    </row>
    <row r="183" spans="1:8" ht="25.5" x14ac:dyDescent="0.2">
      <c r="A183" s="558" t="s">
        <v>1069</v>
      </c>
      <c r="B183" s="558"/>
      <c r="C183" s="158" t="s">
        <v>1073</v>
      </c>
      <c r="D183" s="202" t="s">
        <v>1074</v>
      </c>
      <c r="E183" s="211" t="s">
        <v>1075</v>
      </c>
      <c r="F183" s="151" t="s">
        <v>1076</v>
      </c>
      <c r="G183" s="158" t="s">
        <v>1070</v>
      </c>
      <c r="H183" s="158" t="s">
        <v>1071</v>
      </c>
    </row>
    <row r="184" spans="1:8" x14ac:dyDescent="0.2">
      <c r="A184" s="558" t="s">
        <v>1199</v>
      </c>
      <c r="B184" s="558"/>
      <c r="C184" s="158"/>
      <c r="D184" s="202"/>
      <c r="E184" s="211"/>
      <c r="F184" s="151"/>
      <c r="G184" s="158"/>
      <c r="H184" s="158">
        <v>15</v>
      </c>
    </row>
    <row r="185" spans="1:8" x14ac:dyDescent="0.2">
      <c r="A185" s="558"/>
      <c r="B185" s="558"/>
      <c r="C185" s="158"/>
      <c r="D185" s="202"/>
      <c r="E185" s="211"/>
      <c r="F185" s="151"/>
      <c r="G185" s="158"/>
      <c r="H185" s="158"/>
    </row>
    <row r="186" spans="1:8" x14ac:dyDescent="0.2">
      <c r="A186" s="558"/>
      <c r="B186" s="558"/>
      <c r="C186" s="158"/>
      <c r="D186" s="202"/>
      <c r="E186" s="211"/>
      <c r="F186" s="151"/>
      <c r="G186" s="158"/>
      <c r="H186" s="158"/>
    </row>
    <row r="187" spans="1:8" x14ac:dyDescent="0.2">
      <c r="A187" s="559" t="s">
        <v>1072</v>
      </c>
      <c r="B187" s="560"/>
      <c r="C187" s="560"/>
      <c r="D187" s="560"/>
      <c r="E187" s="560"/>
      <c r="F187" s="560"/>
      <c r="G187" s="561"/>
      <c r="H187" s="317">
        <f>ROUND(SUM(H184:H186),2)</f>
        <v>15</v>
      </c>
    </row>
    <row r="188" spans="1:8" ht="38.25" x14ac:dyDescent="0.2">
      <c r="A188" s="297" t="str">
        <f>'PPTO I.E JOSE REINEL'!B41</f>
        <v>8.2</v>
      </c>
      <c r="B188" s="467" t="str">
        <f>'PPTO I.E JOSE REINEL'!C41</f>
        <v>Suministro e instalación de cielo raso blanco en PVC. (El gravado o detalle del material esta sujeto a aprobación del supervisor).</v>
      </c>
      <c r="C188" s="557" t="str">
        <f>'PPTO I.E JOSE REINEL'!D41</f>
        <v>M2</v>
      </c>
      <c r="D188" s="557"/>
      <c r="E188" s="557"/>
      <c r="F188" s="557"/>
      <c r="G188" s="557"/>
      <c r="H188" s="557"/>
    </row>
    <row r="189" spans="1:8" ht="25.5" x14ac:dyDescent="0.2">
      <c r="A189" s="558" t="s">
        <v>1069</v>
      </c>
      <c r="B189" s="558"/>
      <c r="C189" s="158" t="s">
        <v>1073</v>
      </c>
      <c r="D189" s="202" t="s">
        <v>1074</v>
      </c>
      <c r="E189" s="211" t="s">
        <v>1075</v>
      </c>
      <c r="F189" s="151" t="s">
        <v>1076</v>
      </c>
      <c r="G189" s="158" t="s">
        <v>1070</v>
      </c>
      <c r="H189" s="158" t="s">
        <v>1071</v>
      </c>
    </row>
    <row r="190" spans="1:8" x14ac:dyDescent="0.2">
      <c r="A190" s="558" t="s">
        <v>1199</v>
      </c>
      <c r="B190" s="558"/>
      <c r="C190" s="158">
        <v>14.5</v>
      </c>
      <c r="D190" s="202">
        <v>6.2</v>
      </c>
      <c r="E190" s="211"/>
      <c r="F190" s="151"/>
      <c r="G190" s="158"/>
      <c r="H190" s="158">
        <f>C190*D190</f>
        <v>89.9</v>
      </c>
    </row>
    <row r="191" spans="1:8" x14ac:dyDescent="0.2">
      <c r="A191" s="558"/>
      <c r="B191" s="558"/>
      <c r="C191" s="158"/>
      <c r="D191" s="202"/>
      <c r="E191" s="211"/>
      <c r="F191" s="151"/>
      <c r="G191" s="158"/>
      <c r="H191" s="158"/>
    </row>
    <row r="192" spans="1:8" x14ac:dyDescent="0.2">
      <c r="A192" s="558"/>
      <c r="B192" s="558"/>
      <c r="C192" s="158"/>
      <c r="D192" s="202"/>
      <c r="E192" s="211"/>
      <c r="F192" s="151"/>
      <c r="G192" s="158"/>
      <c r="H192" s="158"/>
    </row>
    <row r="193" spans="1:8" x14ac:dyDescent="0.2">
      <c r="A193" s="559" t="s">
        <v>1072</v>
      </c>
      <c r="B193" s="560"/>
      <c r="C193" s="560"/>
      <c r="D193" s="560"/>
      <c r="E193" s="560"/>
      <c r="F193" s="560"/>
      <c r="G193" s="561"/>
      <c r="H193" s="317">
        <f>ROUND(SUM(H190:H192),2)</f>
        <v>89.9</v>
      </c>
    </row>
    <row r="194" spans="1:8" x14ac:dyDescent="0.2">
      <c r="A194" s="320" t="str">
        <f>'PPTO I.E JOSE REINEL'!B42</f>
        <v>9</v>
      </c>
      <c r="B194" s="554" t="str">
        <f>'PPTO I.E JOSE REINEL'!C42</f>
        <v>PISOS Y ENCHAPES</v>
      </c>
      <c r="C194" s="555"/>
      <c r="D194" s="555"/>
      <c r="E194" s="555"/>
      <c r="F194" s="555"/>
      <c r="G194" s="555"/>
      <c r="H194" s="556"/>
    </row>
    <row r="195" spans="1:8" x14ac:dyDescent="0.2">
      <c r="A195" s="319" t="str">
        <f>'PPTO I.E JOSE REINEL'!B43</f>
        <v>9.1</v>
      </c>
      <c r="B195" s="469" t="str">
        <f>'PPTO I.E JOSE REINEL'!C43</f>
        <v>Alistado de pisos en mortero</v>
      </c>
      <c r="C195" s="557" t="str">
        <f>'PPTO I.E JOSE REINEL'!D43</f>
        <v>M2</v>
      </c>
      <c r="D195" s="557"/>
      <c r="E195" s="557"/>
      <c r="F195" s="557"/>
      <c r="G195" s="557"/>
      <c r="H195" s="557"/>
    </row>
    <row r="196" spans="1:8" ht="25.5" x14ac:dyDescent="0.2">
      <c r="A196" s="558" t="s">
        <v>1069</v>
      </c>
      <c r="B196" s="558"/>
      <c r="C196" s="158" t="s">
        <v>1073</v>
      </c>
      <c r="D196" s="202" t="s">
        <v>1074</v>
      </c>
      <c r="E196" s="211" t="s">
        <v>1075</v>
      </c>
      <c r="F196" s="151" t="s">
        <v>1076</v>
      </c>
      <c r="G196" s="158" t="s">
        <v>1070</v>
      </c>
      <c r="H196" s="158" t="s">
        <v>1071</v>
      </c>
    </row>
    <row r="197" spans="1:8" x14ac:dyDescent="0.2">
      <c r="A197" s="558" t="s">
        <v>1199</v>
      </c>
      <c r="B197" s="558"/>
      <c r="C197" s="158"/>
      <c r="D197" s="158"/>
      <c r="E197" s="158"/>
      <c r="F197" s="151"/>
      <c r="G197" s="158"/>
      <c r="H197" s="158">
        <v>112.73</v>
      </c>
    </row>
    <row r="198" spans="1:8" x14ac:dyDescent="0.2">
      <c r="A198" s="558"/>
      <c r="B198" s="558"/>
      <c r="C198" s="158"/>
      <c r="D198" s="158"/>
      <c r="E198" s="158"/>
      <c r="F198" s="151"/>
      <c r="G198" s="158"/>
      <c r="H198" s="158"/>
    </row>
    <row r="199" spans="1:8" x14ac:dyDescent="0.2">
      <c r="A199" s="558"/>
      <c r="B199" s="558"/>
      <c r="C199" s="158"/>
      <c r="D199" s="202"/>
      <c r="E199" s="211"/>
      <c r="F199" s="151"/>
      <c r="G199" s="158"/>
      <c r="H199" s="158"/>
    </row>
    <row r="200" spans="1:8" x14ac:dyDescent="0.2">
      <c r="A200" s="559" t="s">
        <v>1072</v>
      </c>
      <c r="B200" s="560"/>
      <c r="C200" s="560"/>
      <c r="D200" s="560"/>
      <c r="E200" s="560"/>
      <c r="F200" s="560"/>
      <c r="G200" s="561"/>
      <c r="H200" s="317">
        <f>ROUND(SUM(H197:H199),2)</f>
        <v>112.73</v>
      </c>
    </row>
    <row r="201" spans="1:8" x14ac:dyDescent="0.2">
      <c r="A201" s="319" t="str">
        <f>'PPTO I.E JOSE REINEL'!B44</f>
        <v>9.2</v>
      </c>
      <c r="B201" s="467" t="str">
        <f>'PPTO I.E JOSE REINEL'!C44</f>
        <v>Suministro e Instalación de Piso en granito pulido y brillado</v>
      </c>
      <c r="C201" s="557" t="str">
        <f>'PPTO I.E JOSE REINEL'!D44</f>
        <v>M2</v>
      </c>
      <c r="D201" s="557"/>
      <c r="E201" s="557"/>
      <c r="F201" s="557"/>
      <c r="G201" s="557"/>
      <c r="H201" s="557"/>
    </row>
    <row r="202" spans="1:8" ht="25.5" x14ac:dyDescent="0.2">
      <c r="A202" s="558" t="s">
        <v>1069</v>
      </c>
      <c r="B202" s="558"/>
      <c r="C202" s="158" t="s">
        <v>1073</v>
      </c>
      <c r="D202" s="202" t="s">
        <v>1074</v>
      </c>
      <c r="E202" s="211" t="s">
        <v>1075</v>
      </c>
      <c r="F202" s="151" t="s">
        <v>1076</v>
      </c>
      <c r="G202" s="158" t="s">
        <v>1070</v>
      </c>
      <c r="H202" s="158" t="s">
        <v>1071</v>
      </c>
    </row>
    <row r="203" spans="1:8" x14ac:dyDescent="0.2">
      <c r="A203" s="558" t="s">
        <v>1199</v>
      </c>
      <c r="B203" s="558"/>
      <c r="C203" s="158"/>
      <c r="D203" s="158"/>
      <c r="E203" s="150"/>
      <c r="F203" s="151"/>
      <c r="G203" s="158"/>
      <c r="H203" s="158">
        <v>112.73</v>
      </c>
    </row>
    <row r="204" spans="1:8" x14ac:dyDescent="0.2">
      <c r="A204" s="558"/>
      <c r="B204" s="558"/>
      <c r="C204" s="158"/>
      <c r="D204" s="202"/>
      <c r="E204" s="211"/>
      <c r="F204" s="151"/>
      <c r="G204" s="158"/>
      <c r="H204" s="158"/>
    </row>
    <row r="205" spans="1:8" x14ac:dyDescent="0.2">
      <c r="A205" s="558"/>
      <c r="B205" s="558"/>
      <c r="C205" s="158"/>
      <c r="D205" s="202"/>
      <c r="E205" s="211"/>
      <c r="F205" s="151"/>
      <c r="G205" s="158"/>
      <c r="H205" s="158"/>
    </row>
    <row r="206" spans="1:8" x14ac:dyDescent="0.2">
      <c r="A206" s="559" t="s">
        <v>1072</v>
      </c>
      <c r="B206" s="560"/>
      <c r="C206" s="560"/>
      <c r="D206" s="560"/>
      <c r="E206" s="560"/>
      <c r="F206" s="560"/>
      <c r="G206" s="561"/>
      <c r="H206" s="317">
        <f>ROUND(SUM(H203:H205),2)</f>
        <v>112.73</v>
      </c>
    </row>
    <row r="207" spans="1:8" ht="25.5" x14ac:dyDescent="0.2">
      <c r="A207" s="297" t="str">
        <f>'PPTO I.E JOSE REINEL'!B45</f>
        <v>9.3</v>
      </c>
      <c r="B207" s="467" t="str">
        <f>'PPTO I.E JOSE REINEL'!C45</f>
        <v>Suministro e Instalación de Guardaescoba en cerámica tráfico #5, tipo granilla</v>
      </c>
      <c r="C207" s="557" t="str">
        <f>'PPTO I.E JOSE REINEL'!D45</f>
        <v>ML</v>
      </c>
      <c r="D207" s="557"/>
      <c r="E207" s="557"/>
      <c r="F207" s="557"/>
      <c r="G207" s="557"/>
      <c r="H207" s="557"/>
    </row>
    <row r="208" spans="1:8" ht="25.5" x14ac:dyDescent="0.2">
      <c r="A208" s="558" t="s">
        <v>1069</v>
      </c>
      <c r="B208" s="558"/>
      <c r="C208" s="158" t="s">
        <v>1073</v>
      </c>
      <c r="D208" s="202" t="s">
        <v>1074</v>
      </c>
      <c r="E208" s="211" t="s">
        <v>1075</v>
      </c>
      <c r="F208" s="151" t="s">
        <v>1076</v>
      </c>
      <c r="G208" s="158" t="s">
        <v>1070</v>
      </c>
      <c r="H208" s="158" t="s">
        <v>1071</v>
      </c>
    </row>
    <row r="209" spans="1:8" x14ac:dyDescent="0.2">
      <c r="A209" s="558" t="s">
        <v>1199</v>
      </c>
      <c r="B209" s="558"/>
      <c r="C209" s="158">
        <v>68.5</v>
      </c>
      <c r="D209" s="202"/>
      <c r="E209" s="211"/>
      <c r="F209" s="151"/>
      <c r="G209" s="158"/>
      <c r="H209" s="158">
        <f>C209</f>
        <v>68.5</v>
      </c>
    </row>
    <row r="210" spans="1:8" x14ac:dyDescent="0.2">
      <c r="A210" s="558"/>
      <c r="B210" s="558"/>
      <c r="C210" s="158"/>
      <c r="D210" s="202"/>
      <c r="E210" s="211"/>
      <c r="F210" s="151"/>
      <c r="G210" s="158"/>
      <c r="H210" s="158"/>
    </row>
    <row r="211" spans="1:8" x14ac:dyDescent="0.2">
      <c r="A211" s="558"/>
      <c r="B211" s="558"/>
      <c r="C211" s="158"/>
      <c r="D211" s="202"/>
      <c r="E211" s="211"/>
      <c r="F211" s="151"/>
      <c r="G211" s="158"/>
      <c r="H211" s="158"/>
    </row>
    <row r="212" spans="1:8" x14ac:dyDescent="0.2">
      <c r="A212" s="559" t="s">
        <v>1072</v>
      </c>
      <c r="B212" s="560"/>
      <c r="C212" s="560"/>
      <c r="D212" s="560"/>
      <c r="E212" s="560"/>
      <c r="F212" s="560"/>
      <c r="G212" s="561"/>
      <c r="H212" s="317">
        <f>ROUND(SUM(H209:H211),2)</f>
        <v>68.5</v>
      </c>
    </row>
    <row r="213" spans="1:8" x14ac:dyDescent="0.2">
      <c r="A213" s="319" t="str">
        <f>'PPTO I.E JOSE REINEL'!B46</f>
        <v>9.4</v>
      </c>
      <c r="B213" s="467" t="str">
        <f>'PPTO I.E JOSE REINEL'!C46</f>
        <v>Acabado boca puerta en concreto</v>
      </c>
      <c r="C213" s="557" t="str">
        <f>'PPTO I.E JOSE REINEL'!D46</f>
        <v>M2</v>
      </c>
      <c r="D213" s="557"/>
      <c r="E213" s="557"/>
      <c r="F213" s="557"/>
      <c r="G213" s="557"/>
      <c r="H213" s="557"/>
    </row>
    <row r="214" spans="1:8" ht="25.5" x14ac:dyDescent="0.2">
      <c r="A214" s="558" t="s">
        <v>1069</v>
      </c>
      <c r="B214" s="558"/>
      <c r="C214" s="158" t="s">
        <v>1073</v>
      </c>
      <c r="D214" s="202" t="s">
        <v>1074</v>
      </c>
      <c r="E214" s="211" t="s">
        <v>1075</v>
      </c>
      <c r="F214" s="151" t="s">
        <v>1076</v>
      </c>
      <c r="G214" s="158" t="s">
        <v>1070</v>
      </c>
      <c r="H214" s="158" t="s">
        <v>1071</v>
      </c>
    </row>
    <row r="215" spans="1:8" x14ac:dyDescent="0.2">
      <c r="A215" s="558" t="s">
        <v>1199</v>
      </c>
      <c r="B215" s="558"/>
      <c r="C215" s="158"/>
      <c r="D215" s="158"/>
      <c r="E215" s="150"/>
      <c r="F215" s="151"/>
      <c r="G215" s="158"/>
      <c r="H215" s="158">
        <v>2</v>
      </c>
    </row>
    <row r="216" spans="1:8" x14ac:dyDescent="0.2">
      <c r="A216" s="558"/>
      <c r="B216" s="558"/>
      <c r="C216" s="158"/>
      <c r="D216" s="158"/>
      <c r="E216" s="150"/>
      <c r="F216" s="151"/>
      <c r="G216" s="158"/>
      <c r="H216" s="158"/>
    </row>
    <row r="217" spans="1:8" x14ac:dyDescent="0.2">
      <c r="A217" s="558"/>
      <c r="B217" s="558"/>
      <c r="C217" s="158"/>
      <c r="D217" s="202"/>
      <c r="E217" s="211"/>
      <c r="F217" s="151"/>
      <c r="G217" s="158"/>
      <c r="H217" s="158"/>
    </row>
    <row r="218" spans="1:8" x14ac:dyDescent="0.2">
      <c r="A218" s="559" t="s">
        <v>1072</v>
      </c>
      <c r="B218" s="560"/>
      <c r="C218" s="560"/>
      <c r="D218" s="560"/>
      <c r="E218" s="560"/>
      <c r="F218" s="560"/>
      <c r="G218" s="561"/>
      <c r="H218" s="317">
        <f>ROUND(SUM(H215:H217),2)</f>
        <v>2</v>
      </c>
    </row>
    <row r="219" spans="1:8" x14ac:dyDescent="0.2">
      <c r="A219" s="320" t="str">
        <f>'PPTO I.E JOSE REINEL'!B47</f>
        <v>10</v>
      </c>
      <c r="B219" s="554" t="str">
        <f>'PPTO I.E JOSE REINEL'!C47</f>
        <v>CARPINTERÍA METÁLICA</v>
      </c>
      <c r="C219" s="555"/>
      <c r="D219" s="555"/>
      <c r="E219" s="555"/>
      <c r="F219" s="555"/>
      <c r="G219" s="555"/>
      <c r="H219" s="556"/>
    </row>
    <row r="220" spans="1:8" ht="25.5" x14ac:dyDescent="0.2">
      <c r="A220" s="319" t="str">
        <f>'PPTO I.E JOSE REINEL'!B48</f>
        <v>10.1</v>
      </c>
      <c r="B220" s="467" t="str">
        <f>'PPTO I.E JOSE REINEL'!C48</f>
        <v>Suministro e Instalación de Luceta metálica en lamina cal. 18-tubo cuadrado 1"</v>
      </c>
      <c r="C220" s="557" t="str">
        <f>'PPTO I.E JOSE REINEL'!D48</f>
        <v>M2</v>
      </c>
      <c r="D220" s="557"/>
      <c r="E220" s="557"/>
      <c r="F220" s="557"/>
      <c r="G220" s="557"/>
      <c r="H220" s="557"/>
    </row>
    <row r="221" spans="1:8" ht="25.5" x14ac:dyDescent="0.2">
      <c r="A221" s="558" t="s">
        <v>1069</v>
      </c>
      <c r="B221" s="558"/>
      <c r="C221" s="158" t="s">
        <v>1073</v>
      </c>
      <c r="D221" s="202" t="s">
        <v>1074</v>
      </c>
      <c r="E221" s="211" t="s">
        <v>1075</v>
      </c>
      <c r="F221" s="151" t="s">
        <v>1076</v>
      </c>
      <c r="G221" s="158" t="s">
        <v>1070</v>
      </c>
      <c r="H221" s="158" t="s">
        <v>1071</v>
      </c>
    </row>
    <row r="222" spans="1:8" x14ac:dyDescent="0.2">
      <c r="A222" s="558" t="s">
        <v>1199</v>
      </c>
      <c r="B222" s="558"/>
      <c r="C222" s="158"/>
      <c r="D222" s="158"/>
      <c r="E222" s="150"/>
      <c r="F222" s="151"/>
      <c r="G222" s="158"/>
      <c r="H222" s="158">
        <v>8.74</v>
      </c>
    </row>
    <row r="223" spans="1:8" x14ac:dyDescent="0.2">
      <c r="A223" s="558"/>
      <c r="B223" s="558"/>
      <c r="C223" s="158"/>
      <c r="D223" s="158"/>
      <c r="E223" s="150"/>
      <c r="F223" s="151"/>
      <c r="G223" s="158"/>
      <c r="H223" s="158"/>
    </row>
    <row r="224" spans="1:8" x14ac:dyDescent="0.2">
      <c r="A224" s="558"/>
      <c r="B224" s="558"/>
      <c r="C224" s="158"/>
      <c r="D224" s="158"/>
      <c r="E224" s="150"/>
      <c r="F224" s="151"/>
      <c r="G224" s="158"/>
      <c r="H224" s="158"/>
    </row>
    <row r="225" spans="1:8" x14ac:dyDescent="0.2">
      <c r="A225" s="559" t="s">
        <v>1072</v>
      </c>
      <c r="B225" s="560"/>
      <c r="C225" s="560"/>
      <c r="D225" s="560"/>
      <c r="E225" s="560"/>
      <c r="F225" s="560"/>
      <c r="G225" s="561"/>
      <c r="H225" s="317">
        <f>ROUND(SUM(H222:H224),2)</f>
        <v>8.74</v>
      </c>
    </row>
    <row r="226" spans="1:8" ht="25.5" x14ac:dyDescent="0.2">
      <c r="A226" s="297" t="str">
        <f>'PPTO I.E JOSE REINEL'!B49</f>
        <v>10.2</v>
      </c>
      <c r="B226" s="467" t="str">
        <f>'PPTO I.E JOSE REINEL'!C49</f>
        <v>Suministro e Instalación de Puerta con marco metálico cal. 18 y vidrio 1.50-2.60x2.20</v>
      </c>
      <c r="C226" s="557" t="str">
        <f>'PPTO I.E JOSE REINEL'!D49</f>
        <v>UN</v>
      </c>
      <c r="D226" s="557"/>
      <c r="E226" s="557"/>
      <c r="F226" s="557"/>
      <c r="G226" s="557"/>
      <c r="H226" s="557"/>
    </row>
    <row r="227" spans="1:8" ht="25.5" x14ac:dyDescent="0.2">
      <c r="A227" s="558" t="s">
        <v>1069</v>
      </c>
      <c r="B227" s="558"/>
      <c r="C227" s="158" t="s">
        <v>1073</v>
      </c>
      <c r="D227" s="202" t="s">
        <v>1074</v>
      </c>
      <c r="E227" s="211" t="s">
        <v>1075</v>
      </c>
      <c r="F227" s="151" t="s">
        <v>1076</v>
      </c>
      <c r="G227" s="158" t="s">
        <v>1070</v>
      </c>
      <c r="H227" s="158" t="s">
        <v>1071</v>
      </c>
    </row>
    <row r="228" spans="1:8" x14ac:dyDescent="0.2">
      <c r="A228" s="558" t="s">
        <v>1199</v>
      </c>
      <c r="B228" s="558"/>
      <c r="C228" s="158"/>
      <c r="D228" s="202"/>
      <c r="E228" s="211"/>
      <c r="F228" s="151"/>
      <c r="G228" s="158"/>
      <c r="H228" s="158">
        <v>3</v>
      </c>
    </row>
    <row r="229" spans="1:8" x14ac:dyDescent="0.2">
      <c r="A229" s="558"/>
      <c r="B229" s="558"/>
      <c r="C229" s="158"/>
      <c r="D229" s="202"/>
      <c r="E229" s="211"/>
      <c r="F229" s="151"/>
      <c r="G229" s="158"/>
      <c r="H229" s="158"/>
    </row>
    <row r="230" spans="1:8" x14ac:dyDescent="0.2">
      <c r="A230" s="558"/>
      <c r="B230" s="558"/>
      <c r="C230" s="158"/>
      <c r="D230" s="202"/>
      <c r="E230" s="211"/>
      <c r="F230" s="151"/>
      <c r="G230" s="158"/>
      <c r="H230" s="158"/>
    </row>
    <row r="231" spans="1:8" x14ac:dyDescent="0.2">
      <c r="A231" s="559" t="s">
        <v>1072</v>
      </c>
      <c r="B231" s="560"/>
      <c r="C231" s="560"/>
      <c r="D231" s="560"/>
      <c r="E231" s="560"/>
      <c r="F231" s="560"/>
      <c r="G231" s="561"/>
      <c r="H231" s="317">
        <f>ROUND(SUM(H228:H230),2)</f>
        <v>3</v>
      </c>
    </row>
    <row r="232" spans="1:8" x14ac:dyDescent="0.2">
      <c r="A232" s="297" t="str">
        <f>'PPTO I.E JOSE REINEL'!B50</f>
        <v>10.3</v>
      </c>
      <c r="B232" s="467" t="str">
        <f>'PPTO I.E JOSE REINEL'!C50</f>
        <v>Suministro e Instalación de Bajante en  pvc de 4"</v>
      </c>
      <c r="C232" s="557" t="str">
        <f>'PPTO I.E JOSE REINEL'!D50</f>
        <v>ML</v>
      </c>
      <c r="D232" s="557"/>
      <c r="E232" s="557"/>
      <c r="F232" s="557"/>
      <c r="G232" s="557"/>
      <c r="H232" s="557"/>
    </row>
    <row r="233" spans="1:8" ht="25.5" x14ac:dyDescent="0.2">
      <c r="A233" s="558" t="s">
        <v>1069</v>
      </c>
      <c r="B233" s="558"/>
      <c r="C233" s="158" t="s">
        <v>1073</v>
      </c>
      <c r="D233" s="202" t="s">
        <v>1074</v>
      </c>
      <c r="E233" s="211" t="s">
        <v>1075</v>
      </c>
      <c r="F233" s="151" t="s">
        <v>1076</v>
      </c>
      <c r="G233" s="158" t="s">
        <v>1070</v>
      </c>
      <c r="H233" s="158" t="s">
        <v>1071</v>
      </c>
    </row>
    <row r="234" spans="1:8" x14ac:dyDescent="0.2">
      <c r="A234" s="558" t="s">
        <v>1199</v>
      </c>
      <c r="B234" s="558"/>
      <c r="C234" s="158"/>
      <c r="D234" s="202"/>
      <c r="E234" s="211"/>
      <c r="F234" s="151"/>
      <c r="G234" s="158"/>
      <c r="H234" s="158">
        <v>4</v>
      </c>
    </row>
    <row r="235" spans="1:8" x14ac:dyDescent="0.2">
      <c r="A235" s="558"/>
      <c r="B235" s="558"/>
      <c r="C235" s="158"/>
      <c r="D235" s="202"/>
      <c r="E235" s="211"/>
      <c r="F235" s="151"/>
      <c r="G235" s="158"/>
      <c r="H235" s="158"/>
    </row>
    <row r="236" spans="1:8" x14ac:dyDescent="0.2">
      <c r="A236" s="558"/>
      <c r="B236" s="558"/>
      <c r="C236" s="158"/>
      <c r="D236" s="202"/>
      <c r="E236" s="211"/>
      <c r="F236" s="151"/>
      <c r="G236" s="158"/>
      <c r="H236" s="158"/>
    </row>
    <row r="237" spans="1:8" x14ac:dyDescent="0.2">
      <c r="A237" s="559" t="s">
        <v>1072</v>
      </c>
      <c r="B237" s="560"/>
      <c r="C237" s="560"/>
      <c r="D237" s="560"/>
      <c r="E237" s="560"/>
      <c r="F237" s="560"/>
      <c r="G237" s="561"/>
      <c r="H237" s="317">
        <f>ROUND(SUM(H234:H236),2)</f>
        <v>4</v>
      </c>
    </row>
    <row r="238" spans="1:8" x14ac:dyDescent="0.2">
      <c r="A238" s="320" t="str">
        <f>'PPTO I.E JOSE REINEL'!B51</f>
        <v>11</v>
      </c>
      <c r="B238" s="554" t="str">
        <f>'PPTO I.E JOSE REINEL'!C51</f>
        <v>PINTURA GENERAL</v>
      </c>
      <c r="C238" s="555"/>
      <c r="D238" s="555"/>
      <c r="E238" s="555"/>
      <c r="F238" s="555"/>
      <c r="G238" s="555"/>
      <c r="H238" s="556"/>
    </row>
    <row r="239" spans="1:8" ht="25.5" x14ac:dyDescent="0.2">
      <c r="A239" s="319" t="str">
        <f>'PPTO I.E JOSE REINEL'!B52</f>
        <v>11.1</v>
      </c>
      <c r="B239" s="467" t="str">
        <f>'PPTO I.E JOSE REINEL'!C52</f>
        <v>Limpieza de muro en ladrillo a la vista y pintura en sika transparente</v>
      </c>
      <c r="C239" s="557" t="str">
        <f>'PPTO I.E JOSE REINEL'!D52</f>
        <v>M2</v>
      </c>
      <c r="D239" s="557"/>
      <c r="E239" s="557"/>
      <c r="F239" s="557"/>
      <c r="G239" s="557"/>
      <c r="H239" s="557"/>
    </row>
    <row r="240" spans="1:8" ht="25.5" x14ac:dyDescent="0.2">
      <c r="A240" s="558" t="s">
        <v>1069</v>
      </c>
      <c r="B240" s="558"/>
      <c r="C240" s="158" t="s">
        <v>1073</v>
      </c>
      <c r="D240" s="202" t="s">
        <v>1074</v>
      </c>
      <c r="E240" s="211" t="s">
        <v>1075</v>
      </c>
      <c r="F240" s="151" t="s">
        <v>1076</v>
      </c>
      <c r="G240" s="158" t="s">
        <v>1070</v>
      </c>
      <c r="H240" s="158" t="s">
        <v>1071</v>
      </c>
    </row>
    <row r="241" spans="1:8" x14ac:dyDescent="0.2">
      <c r="A241" s="558" t="s">
        <v>1199</v>
      </c>
      <c r="B241" s="558"/>
      <c r="C241" s="158"/>
      <c r="D241" s="158"/>
      <c r="E241" s="150"/>
      <c r="F241" s="151"/>
      <c r="G241" s="158"/>
      <c r="H241" s="158">
        <f>128.6*2</f>
        <v>257.2</v>
      </c>
    </row>
    <row r="242" spans="1:8" x14ac:dyDescent="0.2">
      <c r="A242" s="558"/>
      <c r="B242" s="558"/>
      <c r="C242" s="158"/>
      <c r="D242" s="158"/>
      <c r="E242" s="150"/>
      <c r="F242" s="151"/>
      <c r="G242" s="158"/>
      <c r="H242" s="158"/>
    </row>
    <row r="243" spans="1:8" x14ac:dyDescent="0.2">
      <c r="A243" s="558"/>
      <c r="B243" s="558"/>
      <c r="C243" s="158"/>
      <c r="D243" s="158"/>
      <c r="E243" s="150"/>
      <c r="F243" s="151"/>
      <c r="G243" s="158"/>
      <c r="H243" s="158"/>
    </row>
    <row r="244" spans="1:8" x14ac:dyDescent="0.2">
      <c r="A244" s="558"/>
      <c r="B244" s="558"/>
      <c r="C244" s="158"/>
      <c r="D244" s="202"/>
      <c r="E244" s="211"/>
      <c r="F244" s="151"/>
      <c r="G244" s="158"/>
      <c r="H244" s="158"/>
    </row>
    <row r="245" spans="1:8" x14ac:dyDescent="0.2">
      <c r="A245" s="559" t="s">
        <v>1072</v>
      </c>
      <c r="B245" s="560"/>
      <c r="C245" s="560"/>
      <c r="D245" s="560"/>
      <c r="E245" s="560"/>
      <c r="F245" s="560"/>
      <c r="G245" s="561"/>
      <c r="H245" s="317">
        <f>ROUND(SUM(H241:H244),2)</f>
        <v>257.2</v>
      </c>
    </row>
    <row r="246" spans="1:8" ht="25.5" x14ac:dyDescent="0.2">
      <c r="A246" s="297" t="str">
        <f>'PPTO I.E JOSE REINEL'!B53</f>
        <v>11.2</v>
      </c>
      <c r="B246" s="467" t="str">
        <f>'PPTO I.E JOSE REINEL'!C53</f>
        <v>Suministro y Aplicación de Esmalte sobre sobre puertas y ventanas metalicas. Incluye anticorrosivo</v>
      </c>
      <c r="C246" s="557" t="str">
        <f>'PPTO I.E JOSE REINEL'!D53</f>
        <v>M2</v>
      </c>
      <c r="D246" s="557"/>
      <c r="E246" s="557"/>
      <c r="F246" s="557"/>
      <c r="G246" s="557"/>
      <c r="H246" s="557"/>
    </row>
    <row r="247" spans="1:8" ht="25.5" x14ac:dyDescent="0.2">
      <c r="A247" s="558" t="s">
        <v>1069</v>
      </c>
      <c r="B247" s="558"/>
      <c r="C247" s="158" t="s">
        <v>1073</v>
      </c>
      <c r="D247" s="202" t="s">
        <v>1074</v>
      </c>
      <c r="E247" s="211" t="s">
        <v>1075</v>
      </c>
      <c r="F247" s="151" t="s">
        <v>1076</v>
      </c>
      <c r="G247" s="158" t="s">
        <v>1070</v>
      </c>
      <c r="H247" s="158" t="s">
        <v>1071</v>
      </c>
    </row>
    <row r="248" spans="1:8" x14ac:dyDescent="0.2">
      <c r="A248" s="558" t="s">
        <v>1199</v>
      </c>
      <c r="B248" s="558"/>
      <c r="C248" s="172"/>
      <c r="D248" s="213"/>
      <c r="E248" s="213"/>
      <c r="F248" s="213"/>
      <c r="G248" s="172"/>
      <c r="H248" s="158">
        <v>8.74</v>
      </c>
    </row>
    <row r="249" spans="1:8" x14ac:dyDescent="0.2">
      <c r="A249" s="558" t="s">
        <v>1199</v>
      </c>
      <c r="B249" s="558"/>
      <c r="C249" s="172">
        <f>2.6</f>
        <v>2.6</v>
      </c>
      <c r="D249" s="213">
        <v>2</v>
      </c>
      <c r="E249" s="213"/>
      <c r="F249" s="213"/>
      <c r="G249" s="172"/>
      <c r="H249" s="158">
        <f>C249*D249</f>
        <v>5.2</v>
      </c>
    </row>
    <row r="250" spans="1:8" x14ac:dyDescent="0.2">
      <c r="A250" s="558" t="s">
        <v>1199</v>
      </c>
      <c r="B250" s="558"/>
      <c r="C250" s="172"/>
      <c r="D250" s="213"/>
      <c r="E250" s="213"/>
      <c r="F250" s="213"/>
      <c r="G250" s="172"/>
      <c r="H250" s="158">
        <v>3</v>
      </c>
    </row>
    <row r="251" spans="1:8" x14ac:dyDescent="0.2">
      <c r="A251" s="558"/>
      <c r="B251" s="558"/>
      <c r="C251" s="172"/>
      <c r="D251" s="213"/>
      <c r="E251" s="213"/>
      <c r="F251" s="213"/>
      <c r="G251" s="172"/>
      <c r="H251" s="158"/>
    </row>
    <row r="252" spans="1:8" x14ac:dyDescent="0.2">
      <c r="A252" s="558"/>
      <c r="B252" s="558"/>
      <c r="C252" s="158"/>
      <c r="D252" s="202"/>
      <c r="E252" s="211"/>
      <c r="F252" s="151"/>
      <c r="G252" s="158"/>
      <c r="H252" s="158"/>
    </row>
    <row r="253" spans="1:8" x14ac:dyDescent="0.2">
      <c r="A253" s="559" t="s">
        <v>1072</v>
      </c>
      <c r="B253" s="560"/>
      <c r="C253" s="560"/>
      <c r="D253" s="560"/>
      <c r="E253" s="560"/>
      <c r="F253" s="560"/>
      <c r="G253" s="561"/>
      <c r="H253" s="317">
        <f>ROUND(SUM(H248:H252),2)</f>
        <v>16.940000000000001</v>
      </c>
    </row>
    <row r="254" spans="1:8" x14ac:dyDescent="0.2">
      <c r="A254" s="320" t="str">
        <f>'PPTO I.E JOSE REINEL'!B54</f>
        <v>12</v>
      </c>
      <c r="B254" s="554" t="str">
        <f>'PPTO I.E JOSE REINEL'!C54</f>
        <v>LIMPIEZA GENERAL</v>
      </c>
      <c r="C254" s="555"/>
      <c r="D254" s="555"/>
      <c r="E254" s="555"/>
      <c r="F254" s="555"/>
      <c r="G254" s="555"/>
      <c r="H254" s="556"/>
    </row>
    <row r="255" spans="1:8" x14ac:dyDescent="0.2">
      <c r="A255" s="297" t="str">
        <f>'PPTO I.E JOSE REINEL'!B55</f>
        <v>12.1</v>
      </c>
      <c r="B255" s="316" t="str">
        <f>'PPTO I.E JOSE REINEL'!C55</f>
        <v>Aseo final de obra</v>
      </c>
      <c r="C255" s="557" t="str">
        <f>'PPTO I.E JOSE REINEL'!D55</f>
        <v>M2</v>
      </c>
      <c r="D255" s="557"/>
      <c r="E255" s="557"/>
      <c r="F255" s="557"/>
      <c r="G255" s="557"/>
      <c r="H255" s="557"/>
    </row>
    <row r="256" spans="1:8" ht="25.5" x14ac:dyDescent="0.2">
      <c r="A256" s="558" t="s">
        <v>1069</v>
      </c>
      <c r="B256" s="558"/>
      <c r="C256" s="158" t="s">
        <v>1073</v>
      </c>
      <c r="D256" s="202" t="s">
        <v>1074</v>
      </c>
      <c r="E256" s="211" t="s">
        <v>1075</v>
      </c>
      <c r="F256" s="151" t="s">
        <v>1076</v>
      </c>
      <c r="G256" s="158" t="s">
        <v>1070</v>
      </c>
      <c r="H256" s="158" t="s">
        <v>1071</v>
      </c>
    </row>
    <row r="257" spans="1:8" x14ac:dyDescent="0.2">
      <c r="A257" s="558" t="s">
        <v>1199</v>
      </c>
      <c r="B257" s="558"/>
      <c r="C257" s="158"/>
      <c r="D257" s="172"/>
      <c r="E257" s="158"/>
      <c r="F257" s="151"/>
      <c r="G257" s="158"/>
      <c r="H257" s="158">
        <v>122.73</v>
      </c>
    </row>
    <row r="258" spans="1:8" x14ac:dyDescent="0.2">
      <c r="A258" s="558"/>
      <c r="B258" s="558"/>
      <c r="C258" s="158"/>
      <c r="D258" s="202"/>
      <c r="E258" s="211"/>
      <c r="F258" s="151"/>
      <c r="G258" s="158"/>
      <c r="H258" s="158"/>
    </row>
    <row r="259" spans="1:8" x14ac:dyDescent="0.2">
      <c r="A259" s="558"/>
      <c r="B259" s="558"/>
      <c r="C259" s="158"/>
      <c r="D259" s="202"/>
      <c r="E259" s="211"/>
      <c r="F259" s="151"/>
      <c r="G259" s="158"/>
      <c r="H259" s="158"/>
    </row>
    <row r="260" spans="1:8" x14ac:dyDescent="0.2">
      <c r="A260" s="559" t="s">
        <v>1072</v>
      </c>
      <c r="B260" s="560"/>
      <c r="C260" s="560"/>
      <c r="D260" s="560"/>
      <c r="E260" s="560"/>
      <c r="F260" s="560"/>
      <c r="G260" s="561"/>
      <c r="H260" s="84">
        <f>ROUND(SUM(H257:H259),2)</f>
        <v>122.73</v>
      </c>
    </row>
  </sheetData>
  <mergeCells count="259">
    <mergeCell ref="A193:G193"/>
    <mergeCell ref="B70:H70"/>
    <mergeCell ref="A30:B30"/>
    <mergeCell ref="A31:B31"/>
    <mergeCell ref="A32:G32"/>
    <mergeCell ref="C5:H5"/>
    <mergeCell ref="C14:H14"/>
    <mergeCell ref="A13:G13"/>
    <mergeCell ref="A9:B9"/>
    <mergeCell ref="B6:H6"/>
    <mergeCell ref="C8:H8"/>
    <mergeCell ref="A10:B10"/>
    <mergeCell ref="A11:B11"/>
    <mergeCell ref="A12:B12"/>
    <mergeCell ref="A15:B15"/>
    <mergeCell ref="A16:B16"/>
    <mergeCell ref="A17:B17"/>
    <mergeCell ref="A18:B18"/>
    <mergeCell ref="A19:G19"/>
    <mergeCell ref="B20:H20"/>
    <mergeCell ref="A25:B25"/>
    <mergeCell ref="A26:G26"/>
    <mergeCell ref="C27:H27"/>
    <mergeCell ref="A22:B22"/>
    <mergeCell ref="A23:B23"/>
    <mergeCell ref="A24:B24"/>
    <mergeCell ref="C21:H21"/>
    <mergeCell ref="A28:B28"/>
    <mergeCell ref="A29:B29"/>
    <mergeCell ref="A86:B86"/>
    <mergeCell ref="A78:B78"/>
    <mergeCell ref="A84:B84"/>
    <mergeCell ref="A82:G82"/>
    <mergeCell ref="C83:H83"/>
    <mergeCell ref="A74:B74"/>
    <mergeCell ref="A75:B75"/>
    <mergeCell ref="A72:B72"/>
    <mergeCell ref="C71:H71"/>
    <mergeCell ref="A76:G76"/>
    <mergeCell ref="C77:H77"/>
    <mergeCell ref="A35:B35"/>
    <mergeCell ref="A36:B36"/>
    <mergeCell ref="A43:B43"/>
    <mergeCell ref="A49:B49"/>
    <mergeCell ref="A50:G50"/>
    <mergeCell ref="A41:B41"/>
    <mergeCell ref="A42:B42"/>
    <mergeCell ref="A37:B37"/>
    <mergeCell ref="A99:B99"/>
    <mergeCell ref="A104:B104"/>
    <mergeCell ref="A96:B96"/>
    <mergeCell ref="A102:B102"/>
    <mergeCell ref="A100:G100"/>
    <mergeCell ref="C101:H101"/>
    <mergeCell ref="A87:B87"/>
    <mergeCell ref="A92:B92"/>
    <mergeCell ref="A93:B93"/>
    <mergeCell ref="A90:B90"/>
    <mergeCell ref="A88:G88"/>
    <mergeCell ref="A94:G94"/>
    <mergeCell ref="C89:H89"/>
    <mergeCell ref="C95:H95"/>
    <mergeCell ref="A98:B98"/>
    <mergeCell ref="A91:B91"/>
    <mergeCell ref="A97:B97"/>
    <mergeCell ref="A103:B103"/>
    <mergeCell ref="A116:B116"/>
    <mergeCell ref="A117:B117"/>
    <mergeCell ref="A122:B122"/>
    <mergeCell ref="A114:B114"/>
    <mergeCell ref="A120:B120"/>
    <mergeCell ref="A118:G118"/>
    <mergeCell ref="C119:H119"/>
    <mergeCell ref="A105:B105"/>
    <mergeCell ref="A110:B110"/>
    <mergeCell ref="A111:B111"/>
    <mergeCell ref="A108:B108"/>
    <mergeCell ref="A106:G106"/>
    <mergeCell ref="A112:G112"/>
    <mergeCell ref="C107:H107"/>
    <mergeCell ref="C113:H113"/>
    <mergeCell ref="A135:B135"/>
    <mergeCell ref="A139:B139"/>
    <mergeCell ref="B131:H131"/>
    <mergeCell ref="C132:H132"/>
    <mergeCell ref="A136:B136"/>
    <mergeCell ref="A137:G137"/>
    <mergeCell ref="C138:H138"/>
    <mergeCell ref="A123:B123"/>
    <mergeCell ref="A128:B128"/>
    <mergeCell ref="A129:B129"/>
    <mergeCell ref="A126:B126"/>
    <mergeCell ref="A124:G124"/>
    <mergeCell ref="A130:G130"/>
    <mergeCell ref="C125:H125"/>
    <mergeCell ref="A158:B158"/>
    <mergeCell ref="A159:B159"/>
    <mergeCell ref="B156:H156"/>
    <mergeCell ref="C157:H157"/>
    <mergeCell ref="A160:B160"/>
    <mergeCell ref="A151:B151"/>
    <mergeCell ref="A155:G155"/>
    <mergeCell ref="A154:B154"/>
    <mergeCell ref="A153:B153"/>
    <mergeCell ref="A165:B165"/>
    <mergeCell ref="A179:B179"/>
    <mergeCell ref="A161:B161"/>
    <mergeCell ref="A162:G162"/>
    <mergeCell ref="C163:H163"/>
    <mergeCell ref="A166:B166"/>
    <mergeCell ref="A167:B167"/>
    <mergeCell ref="A168:G168"/>
    <mergeCell ref="C169:H169"/>
    <mergeCell ref="A204:B204"/>
    <mergeCell ref="A205:B205"/>
    <mergeCell ref="A209:B209"/>
    <mergeCell ref="A210:B210"/>
    <mergeCell ref="A202:B202"/>
    <mergeCell ref="A206:G206"/>
    <mergeCell ref="C207:H207"/>
    <mergeCell ref="A208:B208"/>
    <mergeCell ref="A197:B197"/>
    <mergeCell ref="A198:B198"/>
    <mergeCell ref="A199:B199"/>
    <mergeCell ref="A200:G200"/>
    <mergeCell ref="C201:H201"/>
    <mergeCell ref="B219:H219"/>
    <mergeCell ref="C220:H220"/>
    <mergeCell ref="A221:B221"/>
    <mergeCell ref="A222:B222"/>
    <mergeCell ref="A223:B223"/>
    <mergeCell ref="A211:B211"/>
    <mergeCell ref="A215:B215"/>
    <mergeCell ref="A216:B216"/>
    <mergeCell ref="A217:B217"/>
    <mergeCell ref="A212:G212"/>
    <mergeCell ref="C213:H213"/>
    <mergeCell ref="A214:B214"/>
    <mergeCell ref="A218:G218"/>
    <mergeCell ref="A234:B234"/>
    <mergeCell ref="A235:B235"/>
    <mergeCell ref="A236:B236"/>
    <mergeCell ref="C232:H232"/>
    <mergeCell ref="A233:B233"/>
    <mergeCell ref="A237:G237"/>
    <mergeCell ref="A224:B224"/>
    <mergeCell ref="A228:B228"/>
    <mergeCell ref="A229:B229"/>
    <mergeCell ref="A230:B230"/>
    <mergeCell ref="A225:G225"/>
    <mergeCell ref="C226:H226"/>
    <mergeCell ref="A227:B227"/>
    <mergeCell ref="A231:G231"/>
    <mergeCell ref="A38:B38"/>
    <mergeCell ref="A39:B39"/>
    <mergeCell ref="A40:B40"/>
    <mergeCell ref="A44:B44"/>
    <mergeCell ref="A45:B45"/>
    <mergeCell ref="A46:B46"/>
    <mergeCell ref="A47:B47"/>
    <mergeCell ref="A48:B48"/>
    <mergeCell ref="A259:B259"/>
    <mergeCell ref="A79:B79"/>
    <mergeCell ref="A66:B66"/>
    <mergeCell ref="A55:B55"/>
    <mergeCell ref="A56:G56"/>
    <mergeCell ref="C51:H51"/>
    <mergeCell ref="A52:B52"/>
    <mergeCell ref="A85:B85"/>
    <mergeCell ref="A53:B53"/>
    <mergeCell ref="A54:B54"/>
    <mergeCell ref="A80:B80"/>
    <mergeCell ref="A81:B81"/>
    <mergeCell ref="A68:B68"/>
    <mergeCell ref="A67:B67"/>
    <mergeCell ref="A69:G69"/>
    <mergeCell ref="A59:B59"/>
    <mergeCell ref="A260:G260"/>
    <mergeCell ref="A243:B243"/>
    <mergeCell ref="A244:B244"/>
    <mergeCell ref="A245:G245"/>
    <mergeCell ref="C246:H246"/>
    <mergeCell ref="A247:B247"/>
    <mergeCell ref="A248:B248"/>
    <mergeCell ref="A251:B251"/>
    <mergeCell ref="A252:B252"/>
    <mergeCell ref="A253:G253"/>
    <mergeCell ref="A4:H4"/>
    <mergeCell ref="A3:H3"/>
    <mergeCell ref="A2:H2"/>
    <mergeCell ref="A1:H1"/>
    <mergeCell ref="B254:H254"/>
    <mergeCell ref="C255:H255"/>
    <mergeCell ref="A256:B256"/>
    <mergeCell ref="A257:B257"/>
    <mergeCell ref="A258:B258"/>
    <mergeCell ref="A249:B249"/>
    <mergeCell ref="A250:B250"/>
    <mergeCell ref="B238:H238"/>
    <mergeCell ref="C239:H239"/>
    <mergeCell ref="A240:B240"/>
    <mergeCell ref="A242:B242"/>
    <mergeCell ref="A241:B241"/>
    <mergeCell ref="B33:H33"/>
    <mergeCell ref="C34:H34"/>
    <mergeCell ref="B57:H57"/>
    <mergeCell ref="C58:H58"/>
    <mergeCell ref="A60:B60"/>
    <mergeCell ref="A61:B61"/>
    <mergeCell ref="A63:G63"/>
    <mergeCell ref="A73:B73"/>
    <mergeCell ref="A62:B62"/>
    <mergeCell ref="A65:B65"/>
    <mergeCell ref="C64:H64"/>
    <mergeCell ref="A203:B203"/>
    <mergeCell ref="A152:B152"/>
    <mergeCell ref="A149:G149"/>
    <mergeCell ref="C150:H150"/>
    <mergeCell ref="A140:B140"/>
    <mergeCell ref="A141:B141"/>
    <mergeCell ref="A145:B145"/>
    <mergeCell ref="A146:B146"/>
    <mergeCell ref="A147:B147"/>
    <mergeCell ref="A142:B142"/>
    <mergeCell ref="A143:G143"/>
    <mergeCell ref="C144:H144"/>
    <mergeCell ref="A148:B148"/>
    <mergeCell ref="B194:H194"/>
    <mergeCell ref="C195:H195"/>
    <mergeCell ref="A196:B196"/>
    <mergeCell ref="A191:B191"/>
    <mergeCell ref="A192:B192"/>
    <mergeCell ref="A187:G187"/>
    <mergeCell ref="C188:H188"/>
    <mergeCell ref="A189:B189"/>
    <mergeCell ref="B181:H181"/>
    <mergeCell ref="C182:H182"/>
    <mergeCell ref="A183:B183"/>
    <mergeCell ref="A184:B184"/>
    <mergeCell ref="A190:B190"/>
    <mergeCell ref="A172:B172"/>
    <mergeCell ref="A127:B127"/>
    <mergeCell ref="A109:B109"/>
    <mergeCell ref="A115:B115"/>
    <mergeCell ref="A121:B121"/>
    <mergeCell ref="A133:B133"/>
    <mergeCell ref="A134:B134"/>
    <mergeCell ref="A185:B185"/>
    <mergeCell ref="A186:B186"/>
    <mergeCell ref="A180:G180"/>
    <mergeCell ref="A170:B170"/>
    <mergeCell ref="A171:B171"/>
    <mergeCell ref="A176:B176"/>
    <mergeCell ref="A177:B177"/>
    <mergeCell ref="A173:B173"/>
    <mergeCell ref="A174:G174"/>
    <mergeCell ref="C175:H175"/>
    <mergeCell ref="A178:B178"/>
    <mergeCell ref="A164:B164"/>
  </mergeCells>
  <phoneticPr fontId="0" type="noConversion"/>
  <printOptions horizontalCentered="1"/>
  <pageMargins left="0.47244094488188981" right="0.55118110236220474" top="0.55118110236220474" bottom="0.59055118110236227" header="0" footer="0.39370078740157483"/>
  <pageSetup scale="62" fitToHeight="0" orientation="portrait" r:id="rId1"/>
  <headerFooter alignWithMargins="0">
    <oddFooter>&amp;C&amp;"Verdana,Normal"&amp;12&amp;P</oddFooter>
  </headerFooter>
  <rowBreaks count="3" manualBreakCount="3">
    <brk id="69" max="8" man="1"/>
    <brk id="130" max="8" man="1"/>
    <brk id="193" max="8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Hoja6">
    <tabColor rgb="FF00B0F0"/>
  </sheetPr>
  <dimension ref="A1:E557"/>
  <sheetViews>
    <sheetView view="pageBreakPreview" zoomScaleNormal="85" zoomScaleSheetLayoutView="100" workbookViewId="0">
      <selection activeCell="I20" sqref="I20"/>
    </sheetView>
  </sheetViews>
  <sheetFormatPr baseColWidth="10" defaultColWidth="11.42578125" defaultRowHeight="12.75" x14ac:dyDescent="0.2"/>
  <cols>
    <col min="1" max="1" width="9.140625" style="99" customWidth="1"/>
    <col min="2" max="2" width="59.28515625" style="37" bestFit="1" customWidth="1"/>
    <col min="3" max="3" width="12.5703125" style="99" customWidth="1"/>
    <col min="4" max="4" width="19.140625" style="196" customWidth="1"/>
    <col min="5" max="5" width="2.42578125" style="237" customWidth="1"/>
    <col min="6" max="16384" width="11.42578125" style="37"/>
  </cols>
  <sheetData>
    <row r="1" spans="1:5" x14ac:dyDescent="0.2">
      <c r="A1" s="572" t="str">
        <f>ROTULOS!B2</f>
        <v>DEPARTAMENTO DEL HUILA</v>
      </c>
      <c r="B1" s="572"/>
      <c r="C1" s="572"/>
      <c r="D1" s="572"/>
    </row>
    <row r="2" spans="1:5" x14ac:dyDescent="0.2">
      <c r="A2" s="572" t="str">
        <f>ROTULOS!B3</f>
        <v>MUNICIPIO DE PALERMO</v>
      </c>
      <c r="B2" s="572"/>
      <c r="C2" s="572"/>
      <c r="D2" s="572"/>
    </row>
    <row r="3" spans="1:5" ht="28.5" customHeight="1" x14ac:dyDescent="0.2">
      <c r="A3" s="575" t="str">
        <f>ROTULOS!B4</f>
        <v>AMPLIACIÓN DE LA SEDE PRINCIPAL DE LA INSTITUCION EDUCATIVA JOSÉ REINEL DEL MUNICIPIO DE PALERMO HUILA</v>
      </c>
      <c r="B3" s="576"/>
      <c r="C3" s="576"/>
      <c r="D3" s="576"/>
    </row>
    <row r="4" spans="1:5" ht="16.149999999999999" customHeight="1" x14ac:dyDescent="0.2">
      <c r="A4" s="573" t="s">
        <v>1882</v>
      </c>
      <c r="B4" s="574"/>
      <c r="C4" s="574"/>
      <c r="D4" s="574"/>
    </row>
    <row r="5" spans="1:5" s="46" customFormat="1" ht="27" customHeight="1" x14ac:dyDescent="0.2">
      <c r="A5" s="235" t="s">
        <v>927</v>
      </c>
      <c r="B5" s="235" t="s">
        <v>928</v>
      </c>
      <c r="C5" s="235" t="s">
        <v>608</v>
      </c>
      <c r="D5" s="236" t="s">
        <v>1921</v>
      </c>
      <c r="E5" s="238"/>
    </row>
    <row r="6" spans="1:5" x14ac:dyDescent="0.2">
      <c r="A6" s="69" t="s">
        <v>1740</v>
      </c>
      <c r="B6" s="98" t="s">
        <v>1228</v>
      </c>
      <c r="C6" s="69" t="s">
        <v>609</v>
      </c>
      <c r="D6" s="298">
        <v>6250</v>
      </c>
      <c r="E6" s="239"/>
    </row>
    <row r="7" spans="1:5" x14ac:dyDescent="0.2">
      <c r="A7" s="69" t="s">
        <v>1741</v>
      </c>
      <c r="B7" s="98" t="s">
        <v>1229</v>
      </c>
      <c r="C7" s="69" t="s">
        <v>609</v>
      </c>
      <c r="D7" s="298">
        <v>6250</v>
      </c>
      <c r="E7" s="239"/>
    </row>
    <row r="8" spans="1:5" x14ac:dyDescent="0.2">
      <c r="A8" s="69" t="s">
        <v>1742</v>
      </c>
      <c r="B8" s="98" t="s">
        <v>1230</v>
      </c>
      <c r="C8" s="69" t="s">
        <v>611</v>
      </c>
      <c r="D8" s="298">
        <v>39000</v>
      </c>
      <c r="E8" s="239"/>
    </row>
    <row r="9" spans="1:5" x14ac:dyDescent="0.2">
      <c r="A9" s="69" t="s">
        <v>1743</v>
      </c>
      <c r="B9" s="98" t="s">
        <v>1852</v>
      </c>
      <c r="C9" s="69" t="s">
        <v>8</v>
      </c>
      <c r="D9" s="298">
        <v>11200</v>
      </c>
      <c r="E9" s="239"/>
    </row>
    <row r="10" spans="1:5" x14ac:dyDescent="0.2">
      <c r="A10" s="69" t="s">
        <v>1744</v>
      </c>
      <c r="B10" s="98" t="s">
        <v>1864</v>
      </c>
      <c r="C10" s="69" t="s">
        <v>8</v>
      </c>
      <c r="D10" s="298">
        <v>10932</v>
      </c>
      <c r="E10" s="239"/>
    </row>
    <row r="11" spans="1:5" x14ac:dyDescent="0.2">
      <c r="A11" s="69" t="s">
        <v>1745</v>
      </c>
      <c r="B11" s="98" t="s">
        <v>1865</v>
      </c>
      <c r="C11" s="69" t="s">
        <v>8</v>
      </c>
      <c r="D11" s="298">
        <v>17950</v>
      </c>
      <c r="E11" s="239"/>
    </row>
    <row r="12" spans="1:5" x14ac:dyDescent="0.2">
      <c r="A12" s="69" t="s">
        <v>1746</v>
      </c>
      <c r="B12" s="98" t="s">
        <v>1866</v>
      </c>
      <c r="C12" s="69" t="s">
        <v>8</v>
      </c>
      <c r="D12" s="298">
        <v>17900</v>
      </c>
      <c r="E12" s="239"/>
    </row>
    <row r="13" spans="1:5" x14ac:dyDescent="0.2">
      <c r="A13" s="69" t="s">
        <v>1747</v>
      </c>
      <c r="B13" s="98" t="s">
        <v>1867</v>
      </c>
      <c r="C13" s="69" t="s">
        <v>8</v>
      </c>
      <c r="D13" s="298">
        <v>72280</v>
      </c>
      <c r="E13" s="239"/>
    </row>
    <row r="14" spans="1:5" x14ac:dyDescent="0.2">
      <c r="A14" s="69" t="s">
        <v>1748</v>
      </c>
      <c r="B14" s="98" t="s">
        <v>1853</v>
      </c>
      <c r="C14" s="69" t="s">
        <v>611</v>
      </c>
      <c r="D14" s="298">
        <v>10500</v>
      </c>
      <c r="E14" s="239"/>
    </row>
    <row r="15" spans="1:5" x14ac:dyDescent="0.2">
      <c r="A15" s="69" t="s">
        <v>1749</v>
      </c>
      <c r="B15" s="98" t="s">
        <v>1854</v>
      </c>
      <c r="C15" s="69" t="s">
        <v>8</v>
      </c>
      <c r="D15" s="298">
        <v>600</v>
      </c>
      <c r="E15" s="239"/>
    </row>
    <row r="16" spans="1:5" x14ac:dyDescent="0.2">
      <c r="A16" s="69" t="s">
        <v>1750</v>
      </c>
      <c r="B16" s="98" t="s">
        <v>1855</v>
      </c>
      <c r="C16" s="69" t="s">
        <v>8</v>
      </c>
      <c r="D16" s="298">
        <v>1200</v>
      </c>
      <c r="E16" s="239"/>
    </row>
    <row r="17" spans="1:5" x14ac:dyDescent="0.2">
      <c r="A17" s="69" t="s">
        <v>1751</v>
      </c>
      <c r="B17" s="98" t="s">
        <v>1856</v>
      </c>
      <c r="C17" s="69" t="s">
        <v>8</v>
      </c>
      <c r="D17" s="298">
        <v>68900</v>
      </c>
      <c r="E17" s="239"/>
    </row>
    <row r="18" spans="1:5" x14ac:dyDescent="0.2">
      <c r="A18" s="69" t="s">
        <v>1752</v>
      </c>
      <c r="B18" s="98" t="s">
        <v>1857</v>
      </c>
      <c r="C18" s="69" t="s">
        <v>8</v>
      </c>
      <c r="D18" s="298">
        <v>32000</v>
      </c>
      <c r="E18" s="239"/>
    </row>
    <row r="19" spans="1:5" x14ac:dyDescent="0.2">
      <c r="A19" s="69" t="s">
        <v>1753</v>
      </c>
      <c r="B19" s="98" t="s">
        <v>1858</v>
      </c>
      <c r="C19" s="69" t="s">
        <v>8</v>
      </c>
      <c r="D19" s="298">
        <v>54000</v>
      </c>
      <c r="E19" s="239"/>
    </row>
    <row r="20" spans="1:5" x14ac:dyDescent="0.2">
      <c r="A20" s="69" t="s">
        <v>1754</v>
      </c>
      <c r="B20" s="98" t="s">
        <v>1859</v>
      </c>
      <c r="C20" s="69" t="s">
        <v>56</v>
      </c>
      <c r="D20" s="298">
        <v>70000</v>
      </c>
      <c r="E20" s="239"/>
    </row>
    <row r="21" spans="1:5" x14ac:dyDescent="0.2">
      <c r="A21" s="69" t="s">
        <v>1755</v>
      </c>
      <c r="B21" s="146" t="s">
        <v>1860</v>
      </c>
      <c r="C21" s="69" t="s">
        <v>954</v>
      </c>
      <c r="D21" s="298">
        <v>35000</v>
      </c>
      <c r="E21" s="239"/>
    </row>
    <row r="22" spans="1:5" x14ac:dyDescent="0.2">
      <c r="A22" s="69" t="s">
        <v>1756</v>
      </c>
      <c r="B22" s="147" t="s">
        <v>1861</v>
      </c>
      <c r="C22" s="69" t="s">
        <v>954</v>
      </c>
      <c r="D22" s="298">
        <v>55000</v>
      </c>
      <c r="E22" s="239"/>
    </row>
    <row r="23" spans="1:5" x14ac:dyDescent="0.2">
      <c r="A23" s="69" t="s">
        <v>1757</v>
      </c>
      <c r="B23" s="98" t="s">
        <v>547</v>
      </c>
      <c r="C23" s="69" t="s">
        <v>631</v>
      </c>
      <c r="D23" s="298">
        <v>100</v>
      </c>
      <c r="E23" s="239"/>
    </row>
    <row r="24" spans="1:5" x14ac:dyDescent="0.2">
      <c r="A24" s="69" t="s">
        <v>1758</v>
      </c>
      <c r="B24" s="98" t="s">
        <v>1862</v>
      </c>
      <c r="C24" s="69" t="s">
        <v>609</v>
      </c>
      <c r="D24" s="298">
        <v>7800</v>
      </c>
      <c r="E24" s="239"/>
    </row>
    <row r="25" spans="1:5" x14ac:dyDescent="0.2">
      <c r="A25" s="69" t="s">
        <v>1759</v>
      </c>
      <c r="B25" s="98" t="s">
        <v>1863</v>
      </c>
      <c r="C25" s="69" t="s">
        <v>609</v>
      </c>
      <c r="D25" s="298">
        <v>10000</v>
      </c>
      <c r="E25" s="239"/>
    </row>
    <row r="26" spans="1:5" x14ac:dyDescent="0.2">
      <c r="A26" s="69" t="s">
        <v>1760</v>
      </c>
      <c r="B26" s="98" t="s">
        <v>1231</v>
      </c>
      <c r="C26" s="69" t="s">
        <v>8</v>
      </c>
      <c r="D26" s="298">
        <v>339</v>
      </c>
      <c r="E26" s="239"/>
    </row>
    <row r="27" spans="1:5" x14ac:dyDescent="0.2">
      <c r="A27" s="69" t="s">
        <v>1761</v>
      </c>
      <c r="B27" s="98" t="s">
        <v>1232</v>
      </c>
      <c r="C27" s="69" t="s">
        <v>601</v>
      </c>
      <c r="D27" s="298">
        <v>4800</v>
      </c>
      <c r="E27" s="239"/>
    </row>
    <row r="28" spans="1:5" x14ac:dyDescent="0.2">
      <c r="A28" s="69" t="s">
        <v>1762</v>
      </c>
      <c r="B28" s="98" t="s">
        <v>1233</v>
      </c>
      <c r="C28" s="69" t="s">
        <v>955</v>
      </c>
      <c r="D28" s="298">
        <v>9761</v>
      </c>
      <c r="E28" s="239"/>
    </row>
    <row r="29" spans="1:5" x14ac:dyDescent="0.2">
      <c r="A29" s="69" t="s">
        <v>1763</v>
      </c>
      <c r="B29" s="98" t="s">
        <v>1234</v>
      </c>
      <c r="C29" s="69" t="s">
        <v>955</v>
      </c>
      <c r="D29" s="298">
        <v>4986</v>
      </c>
      <c r="E29" s="239"/>
    </row>
    <row r="30" spans="1:5" x14ac:dyDescent="0.2">
      <c r="A30" s="69" t="s">
        <v>1764</v>
      </c>
      <c r="B30" s="98" t="s">
        <v>1235</v>
      </c>
      <c r="C30" s="69" t="s">
        <v>955</v>
      </c>
      <c r="D30" s="298">
        <v>3100</v>
      </c>
      <c r="E30" s="239"/>
    </row>
    <row r="31" spans="1:5" x14ac:dyDescent="0.2">
      <c r="A31" s="69" t="s">
        <v>1765</v>
      </c>
      <c r="B31" s="98" t="s">
        <v>1236</v>
      </c>
      <c r="C31" s="69" t="s">
        <v>955</v>
      </c>
      <c r="D31" s="298">
        <v>10511</v>
      </c>
      <c r="E31" s="239"/>
    </row>
    <row r="32" spans="1:5" x14ac:dyDescent="0.2">
      <c r="A32" s="69" t="s">
        <v>1766</v>
      </c>
      <c r="B32" s="146" t="s">
        <v>1237</v>
      </c>
      <c r="C32" s="69" t="s">
        <v>955</v>
      </c>
      <c r="D32" s="298">
        <v>11200</v>
      </c>
      <c r="E32" s="239"/>
    </row>
    <row r="33" spans="1:5" x14ac:dyDescent="0.2">
      <c r="A33" s="69" t="s">
        <v>1767</v>
      </c>
      <c r="B33" s="98" t="s">
        <v>1238</v>
      </c>
      <c r="C33" s="69" t="s">
        <v>955</v>
      </c>
      <c r="D33" s="298">
        <v>6380</v>
      </c>
      <c r="E33" s="239"/>
    </row>
    <row r="34" spans="1:5" x14ac:dyDescent="0.2">
      <c r="A34" s="69" t="s">
        <v>1768</v>
      </c>
      <c r="B34" s="98" t="s">
        <v>1239</v>
      </c>
      <c r="C34" s="69" t="s">
        <v>955</v>
      </c>
      <c r="D34" s="298">
        <v>15320</v>
      </c>
      <c r="E34" s="239"/>
    </row>
    <row r="35" spans="1:5" x14ac:dyDescent="0.2">
      <c r="A35" s="69" t="s">
        <v>1769</v>
      </c>
      <c r="B35" s="98" t="s">
        <v>1240</v>
      </c>
      <c r="C35" s="69" t="s">
        <v>955</v>
      </c>
      <c r="D35" s="298">
        <v>27500</v>
      </c>
      <c r="E35" s="239"/>
    </row>
    <row r="36" spans="1:5" x14ac:dyDescent="0.2">
      <c r="A36" s="69" t="s">
        <v>1770</v>
      </c>
      <c r="B36" s="98" t="s">
        <v>1241</v>
      </c>
      <c r="C36" s="69" t="s">
        <v>609</v>
      </c>
      <c r="D36" s="298">
        <v>14105</v>
      </c>
      <c r="E36" s="239"/>
    </row>
    <row r="37" spans="1:5" x14ac:dyDescent="0.2">
      <c r="A37" s="69" t="s">
        <v>1771</v>
      </c>
      <c r="B37" s="146" t="s">
        <v>1242</v>
      </c>
      <c r="C37" s="69" t="s">
        <v>651</v>
      </c>
      <c r="D37" s="298">
        <v>65900</v>
      </c>
      <c r="E37" s="239"/>
    </row>
    <row r="38" spans="1:5" x14ac:dyDescent="0.2">
      <c r="A38" s="69" t="s">
        <v>1772</v>
      </c>
      <c r="B38" s="247" t="s">
        <v>1243</v>
      </c>
      <c r="C38" s="69" t="s">
        <v>955</v>
      </c>
      <c r="D38" s="298">
        <v>5000</v>
      </c>
      <c r="E38" s="239"/>
    </row>
    <row r="39" spans="1:5" x14ac:dyDescent="0.2">
      <c r="A39" s="69" t="s">
        <v>1773</v>
      </c>
      <c r="B39" s="89" t="s">
        <v>1244</v>
      </c>
      <c r="C39" s="69" t="s">
        <v>955</v>
      </c>
      <c r="D39" s="298">
        <v>7372</v>
      </c>
      <c r="E39" s="239"/>
    </row>
    <row r="40" spans="1:5" x14ac:dyDescent="0.2">
      <c r="A40" s="69" t="s">
        <v>1774</v>
      </c>
      <c r="B40" s="89" t="s">
        <v>1245</v>
      </c>
      <c r="C40" s="69" t="s">
        <v>955</v>
      </c>
      <c r="D40" s="298">
        <v>6880</v>
      </c>
      <c r="E40" s="239"/>
    </row>
    <row r="41" spans="1:5" x14ac:dyDescent="0.2">
      <c r="A41" s="69" t="s">
        <v>1775</v>
      </c>
      <c r="B41" s="89" t="s">
        <v>1246</v>
      </c>
      <c r="C41" s="69" t="s">
        <v>955</v>
      </c>
      <c r="D41" s="298">
        <v>6717</v>
      </c>
      <c r="E41" s="239"/>
    </row>
    <row r="42" spans="1:5" x14ac:dyDescent="0.2">
      <c r="A42" s="69" t="s">
        <v>1776</v>
      </c>
      <c r="B42" s="89" t="s">
        <v>1247</v>
      </c>
      <c r="C42" s="69" t="s">
        <v>955</v>
      </c>
      <c r="D42" s="298">
        <v>6000</v>
      </c>
      <c r="E42" s="239"/>
    </row>
    <row r="43" spans="1:5" x14ac:dyDescent="0.2">
      <c r="A43" s="69" t="s">
        <v>1777</v>
      </c>
      <c r="B43" s="89" t="s">
        <v>1248</v>
      </c>
      <c r="C43" s="183" t="s">
        <v>957</v>
      </c>
      <c r="D43" s="298">
        <v>75000</v>
      </c>
      <c r="E43" s="239"/>
    </row>
    <row r="44" spans="1:5" x14ac:dyDescent="0.2">
      <c r="A44" s="69" t="s">
        <v>1778</v>
      </c>
      <c r="B44" s="89" t="s">
        <v>1249</v>
      </c>
      <c r="C44" s="183" t="s">
        <v>957</v>
      </c>
      <c r="D44" s="298">
        <v>75000</v>
      </c>
      <c r="E44" s="239"/>
    </row>
    <row r="45" spans="1:5" x14ac:dyDescent="0.2">
      <c r="A45" s="69" t="s">
        <v>1779</v>
      </c>
      <c r="B45" s="98" t="s">
        <v>1250</v>
      </c>
      <c r="C45" s="69" t="s">
        <v>8</v>
      </c>
      <c r="D45" s="298">
        <v>4850</v>
      </c>
      <c r="E45" s="239"/>
    </row>
    <row r="46" spans="1:5" x14ac:dyDescent="0.2">
      <c r="A46" s="69" t="s">
        <v>1780</v>
      </c>
      <c r="B46" s="98" t="s">
        <v>1251</v>
      </c>
      <c r="C46" s="69" t="s">
        <v>8</v>
      </c>
      <c r="D46" s="298">
        <v>35400</v>
      </c>
      <c r="E46" s="239"/>
    </row>
    <row r="47" spans="1:5" x14ac:dyDescent="0.2">
      <c r="A47" s="69" t="s">
        <v>1781</v>
      </c>
      <c r="B47" s="98" t="s">
        <v>1252</v>
      </c>
      <c r="C47" s="69" t="s">
        <v>8</v>
      </c>
      <c r="D47" s="298">
        <v>17500</v>
      </c>
      <c r="E47" s="239"/>
    </row>
    <row r="48" spans="1:5" x14ac:dyDescent="0.2">
      <c r="A48" s="69" t="s">
        <v>1782</v>
      </c>
      <c r="B48" s="89" t="s">
        <v>1253</v>
      </c>
      <c r="C48" s="69" t="s">
        <v>618</v>
      </c>
      <c r="D48" s="298">
        <v>88902.28</v>
      </c>
      <c r="E48" s="239"/>
    </row>
    <row r="49" spans="1:5" x14ac:dyDescent="0.2">
      <c r="A49" s="69" t="s">
        <v>1783</v>
      </c>
      <c r="B49" s="98" t="s">
        <v>1254</v>
      </c>
      <c r="C49" s="69" t="s">
        <v>954</v>
      </c>
      <c r="D49" s="298">
        <v>28500</v>
      </c>
      <c r="E49" s="239"/>
    </row>
    <row r="50" spans="1:5" x14ac:dyDescent="0.2">
      <c r="A50" s="69" t="s">
        <v>1784</v>
      </c>
      <c r="B50" s="98" t="s">
        <v>1255</v>
      </c>
      <c r="C50" s="69" t="s">
        <v>954</v>
      </c>
      <c r="D50" s="298">
        <v>34500</v>
      </c>
      <c r="E50" s="239"/>
    </row>
    <row r="51" spans="1:5" x14ac:dyDescent="0.2">
      <c r="A51" s="69" t="s">
        <v>1785</v>
      </c>
      <c r="B51" s="98" t="s">
        <v>1256</v>
      </c>
      <c r="C51" s="69" t="s">
        <v>954</v>
      </c>
      <c r="D51" s="298">
        <v>50800</v>
      </c>
      <c r="E51" s="239"/>
    </row>
    <row r="52" spans="1:5" x14ac:dyDescent="0.2">
      <c r="A52" s="69" t="s">
        <v>1786</v>
      </c>
      <c r="B52" s="98" t="s">
        <v>1257</v>
      </c>
      <c r="C52" s="69" t="s">
        <v>954</v>
      </c>
      <c r="D52" s="298">
        <v>70000</v>
      </c>
      <c r="E52" s="239"/>
    </row>
    <row r="53" spans="1:5" x14ac:dyDescent="0.2">
      <c r="A53" s="69" t="s">
        <v>1787</v>
      </c>
      <c r="B53" s="98" t="s">
        <v>1258</v>
      </c>
      <c r="C53" s="69" t="s">
        <v>651</v>
      </c>
      <c r="D53" s="298">
        <v>127600</v>
      </c>
      <c r="E53" s="239"/>
    </row>
    <row r="54" spans="1:5" x14ac:dyDescent="0.2">
      <c r="A54" s="69" t="s">
        <v>1788</v>
      </c>
      <c r="B54" s="98" t="s">
        <v>1259</v>
      </c>
      <c r="C54" s="69" t="s">
        <v>955</v>
      </c>
      <c r="D54" s="298">
        <v>12850</v>
      </c>
      <c r="E54" s="239"/>
    </row>
    <row r="55" spans="1:5" x14ac:dyDescent="0.2">
      <c r="A55" s="69" t="s">
        <v>1789</v>
      </c>
      <c r="B55" s="146" t="s">
        <v>1260</v>
      </c>
      <c r="C55" s="69" t="s">
        <v>8</v>
      </c>
      <c r="D55" s="298">
        <v>2900</v>
      </c>
      <c r="E55" s="239"/>
    </row>
    <row r="56" spans="1:5" x14ac:dyDescent="0.2">
      <c r="A56" s="69" t="s">
        <v>1790</v>
      </c>
      <c r="B56" s="146" t="s">
        <v>1261</v>
      </c>
      <c r="C56" s="69" t="s">
        <v>8</v>
      </c>
      <c r="D56" s="298">
        <v>3400</v>
      </c>
      <c r="E56" s="239"/>
    </row>
    <row r="57" spans="1:5" x14ac:dyDescent="0.2">
      <c r="A57" s="69" t="s">
        <v>1791</v>
      </c>
      <c r="B57" s="98" t="s">
        <v>1262</v>
      </c>
      <c r="C57" s="69" t="s">
        <v>570</v>
      </c>
      <c r="D57" s="298">
        <v>5870</v>
      </c>
      <c r="E57" s="239"/>
    </row>
    <row r="58" spans="1:5" x14ac:dyDescent="0.2">
      <c r="A58" s="69" t="s">
        <v>1792</v>
      </c>
      <c r="B58" s="98" t="s">
        <v>1263</v>
      </c>
      <c r="C58" s="69" t="s">
        <v>8</v>
      </c>
      <c r="D58" s="298">
        <v>3500</v>
      </c>
      <c r="E58" s="239"/>
    </row>
    <row r="59" spans="1:5" x14ac:dyDescent="0.2">
      <c r="A59" s="69" t="s">
        <v>1793</v>
      </c>
      <c r="B59" s="98" t="s">
        <v>1264</v>
      </c>
      <c r="C59" s="69" t="s">
        <v>8</v>
      </c>
      <c r="D59" s="298">
        <v>1400</v>
      </c>
      <c r="E59" s="239"/>
    </row>
    <row r="60" spans="1:5" x14ac:dyDescent="0.2">
      <c r="A60" s="69" t="s">
        <v>1794</v>
      </c>
      <c r="B60" s="89" t="s">
        <v>1265</v>
      </c>
      <c r="C60" s="69" t="s">
        <v>956</v>
      </c>
      <c r="D60" s="298">
        <v>1700</v>
      </c>
      <c r="E60" s="239"/>
    </row>
    <row r="61" spans="1:5" x14ac:dyDescent="0.2">
      <c r="A61" s="69" t="s">
        <v>1795</v>
      </c>
      <c r="B61" s="98" t="s">
        <v>1266</v>
      </c>
      <c r="C61" s="69" t="s">
        <v>933</v>
      </c>
      <c r="D61" s="298">
        <v>7400</v>
      </c>
      <c r="E61" s="239"/>
    </row>
    <row r="62" spans="1:5" x14ac:dyDescent="0.2">
      <c r="A62" s="69" t="s">
        <v>1796</v>
      </c>
      <c r="B62" s="98" t="s">
        <v>1267</v>
      </c>
      <c r="C62" s="69" t="s">
        <v>956</v>
      </c>
      <c r="D62" s="298">
        <v>4350</v>
      </c>
      <c r="E62" s="239"/>
    </row>
    <row r="63" spans="1:5" x14ac:dyDescent="0.2">
      <c r="A63" s="69" t="s">
        <v>1797</v>
      </c>
      <c r="B63" s="98" t="s">
        <v>1268</v>
      </c>
      <c r="C63" s="69" t="s">
        <v>956</v>
      </c>
      <c r="D63" s="298">
        <v>17500</v>
      </c>
      <c r="E63" s="239"/>
    </row>
    <row r="64" spans="1:5" x14ac:dyDescent="0.2">
      <c r="A64" s="69" t="s">
        <v>1798</v>
      </c>
      <c r="B64" s="98" t="s">
        <v>1851</v>
      </c>
      <c r="C64" s="69" t="s">
        <v>598</v>
      </c>
      <c r="D64" s="298">
        <v>160000</v>
      </c>
      <c r="E64" s="239"/>
    </row>
    <row r="65" spans="1:5" x14ac:dyDescent="0.2">
      <c r="A65" s="69" t="s">
        <v>1799</v>
      </c>
      <c r="B65" s="246" t="s">
        <v>1269</v>
      </c>
      <c r="C65" s="69" t="s">
        <v>8</v>
      </c>
      <c r="D65" s="298">
        <v>65000</v>
      </c>
      <c r="E65" s="239"/>
    </row>
    <row r="66" spans="1:5" x14ac:dyDescent="0.2">
      <c r="A66" s="69" t="s">
        <v>1800</v>
      </c>
      <c r="B66" s="146" t="s">
        <v>1270</v>
      </c>
      <c r="C66" s="69" t="s">
        <v>8</v>
      </c>
      <c r="D66" s="298">
        <v>79170</v>
      </c>
      <c r="E66" s="239"/>
    </row>
    <row r="67" spans="1:5" x14ac:dyDescent="0.2">
      <c r="A67" s="69" t="s">
        <v>1801</v>
      </c>
      <c r="B67" s="98" t="s">
        <v>1271</v>
      </c>
      <c r="C67" s="69" t="s">
        <v>8</v>
      </c>
      <c r="D67" s="298">
        <v>98000</v>
      </c>
      <c r="E67" s="239"/>
    </row>
    <row r="68" spans="1:5" x14ac:dyDescent="0.2">
      <c r="A68" s="69" t="s">
        <v>1802</v>
      </c>
      <c r="B68" s="98" t="s">
        <v>1272</v>
      </c>
      <c r="C68" s="69" t="s">
        <v>8</v>
      </c>
      <c r="D68" s="298">
        <v>89000</v>
      </c>
      <c r="E68" s="239"/>
    </row>
    <row r="69" spans="1:5" x14ac:dyDescent="0.2">
      <c r="A69" s="69" t="s">
        <v>1803</v>
      </c>
      <c r="B69" s="146" t="s">
        <v>1273</v>
      </c>
      <c r="C69" s="69" t="s">
        <v>935</v>
      </c>
      <c r="D69" s="298">
        <v>956</v>
      </c>
      <c r="E69" s="239"/>
    </row>
    <row r="70" spans="1:5" x14ac:dyDescent="0.2">
      <c r="A70" s="69" t="s">
        <v>1804</v>
      </c>
      <c r="B70" s="146" t="s">
        <v>1274</v>
      </c>
      <c r="C70" s="69" t="s">
        <v>8</v>
      </c>
      <c r="D70" s="298">
        <v>1229</v>
      </c>
      <c r="E70" s="239"/>
    </row>
    <row r="71" spans="1:5" x14ac:dyDescent="0.2">
      <c r="A71" s="69" t="s">
        <v>1805</v>
      </c>
      <c r="B71" s="147" t="s">
        <v>1275</v>
      </c>
      <c r="C71" s="69" t="s">
        <v>8</v>
      </c>
      <c r="D71" s="299">
        <v>42000</v>
      </c>
      <c r="E71" s="239"/>
    </row>
    <row r="72" spans="1:5" x14ac:dyDescent="0.2">
      <c r="A72" s="69" t="s">
        <v>1806</v>
      </c>
      <c r="B72" s="98" t="s">
        <v>1276</v>
      </c>
      <c r="C72" s="69" t="s">
        <v>955</v>
      </c>
      <c r="D72" s="298">
        <v>3200</v>
      </c>
      <c r="E72" s="239"/>
    </row>
    <row r="73" spans="1:5" x14ac:dyDescent="0.2">
      <c r="A73" s="69" t="s">
        <v>1807</v>
      </c>
      <c r="B73" s="98" t="s">
        <v>1277</v>
      </c>
      <c r="C73" s="69" t="s">
        <v>955</v>
      </c>
      <c r="D73" s="298">
        <v>19110</v>
      </c>
      <c r="E73" s="239"/>
    </row>
    <row r="74" spans="1:5" x14ac:dyDescent="0.2">
      <c r="A74" s="69" t="s">
        <v>1808</v>
      </c>
      <c r="B74" s="98" t="s">
        <v>1278</v>
      </c>
      <c r="C74" s="69" t="s">
        <v>955</v>
      </c>
      <c r="D74" s="298">
        <v>14500</v>
      </c>
      <c r="E74" s="239"/>
    </row>
    <row r="75" spans="1:5" x14ac:dyDescent="0.2">
      <c r="A75" s="69" t="s">
        <v>1809</v>
      </c>
      <c r="B75" s="98" t="s">
        <v>1279</v>
      </c>
      <c r="C75" s="69" t="s">
        <v>955</v>
      </c>
      <c r="D75" s="298">
        <v>6000</v>
      </c>
      <c r="E75" s="239"/>
    </row>
    <row r="76" spans="1:5" x14ac:dyDescent="0.2">
      <c r="A76" s="69" t="s">
        <v>1810</v>
      </c>
      <c r="B76" s="98" t="s">
        <v>1280</v>
      </c>
      <c r="C76" s="69" t="s">
        <v>955</v>
      </c>
      <c r="D76" s="298">
        <v>6717</v>
      </c>
      <c r="E76" s="239"/>
    </row>
    <row r="77" spans="1:5" x14ac:dyDescent="0.2">
      <c r="A77" s="69" t="s">
        <v>1811</v>
      </c>
      <c r="B77" s="98" t="s">
        <v>1281</v>
      </c>
      <c r="C77" s="69" t="s">
        <v>955</v>
      </c>
      <c r="D77" s="298">
        <v>6880</v>
      </c>
      <c r="E77" s="239"/>
    </row>
    <row r="78" spans="1:5" x14ac:dyDescent="0.2">
      <c r="A78" s="69" t="s">
        <v>1812</v>
      </c>
      <c r="B78" s="98" t="s">
        <v>1282</v>
      </c>
      <c r="C78" s="69" t="s">
        <v>955</v>
      </c>
      <c r="D78" s="298">
        <v>9800</v>
      </c>
      <c r="E78" s="239"/>
    </row>
    <row r="79" spans="1:5" x14ac:dyDescent="0.2">
      <c r="A79" s="69" t="s">
        <v>1813</v>
      </c>
      <c r="B79" s="98" t="s">
        <v>1283</v>
      </c>
      <c r="C79" s="69" t="s">
        <v>955</v>
      </c>
      <c r="D79" s="298">
        <v>34900</v>
      </c>
      <c r="E79" s="239"/>
    </row>
    <row r="80" spans="1:5" x14ac:dyDescent="0.2">
      <c r="A80" s="69" t="s">
        <v>1814</v>
      </c>
      <c r="B80" s="146" t="s">
        <v>1284</v>
      </c>
      <c r="C80" s="69" t="s">
        <v>8</v>
      </c>
      <c r="D80" s="298">
        <v>280000</v>
      </c>
      <c r="E80" s="239"/>
    </row>
    <row r="81" spans="1:5" x14ac:dyDescent="0.2">
      <c r="A81" s="69" t="s">
        <v>1815</v>
      </c>
      <c r="B81" s="146" t="s">
        <v>1285</v>
      </c>
      <c r="C81" s="69" t="s">
        <v>8</v>
      </c>
      <c r="D81" s="298">
        <v>525000</v>
      </c>
      <c r="E81" s="239"/>
    </row>
    <row r="82" spans="1:5" x14ac:dyDescent="0.2">
      <c r="A82" s="69" t="s">
        <v>1816</v>
      </c>
      <c r="B82" s="146" t="s">
        <v>1286</v>
      </c>
      <c r="C82" s="69" t="s">
        <v>8</v>
      </c>
      <c r="D82" s="298">
        <v>356000</v>
      </c>
      <c r="E82" s="239"/>
    </row>
    <row r="83" spans="1:5" x14ac:dyDescent="0.2">
      <c r="A83" s="69" t="s">
        <v>1817</v>
      </c>
      <c r="B83" s="98" t="s">
        <v>1287</v>
      </c>
      <c r="C83" s="69" t="s">
        <v>955</v>
      </c>
      <c r="D83" s="298">
        <v>4200</v>
      </c>
      <c r="E83" s="239"/>
    </row>
    <row r="84" spans="1:5" x14ac:dyDescent="0.2">
      <c r="A84" s="69" t="s">
        <v>1818</v>
      </c>
      <c r="B84" s="98" t="s">
        <v>1288</v>
      </c>
      <c r="C84" s="69" t="s">
        <v>8</v>
      </c>
      <c r="D84" s="298">
        <v>70000</v>
      </c>
      <c r="E84" s="239"/>
    </row>
    <row r="85" spans="1:5" x14ac:dyDescent="0.2">
      <c r="A85" s="69" t="s">
        <v>1819</v>
      </c>
      <c r="B85" s="98" t="s">
        <v>1289</v>
      </c>
      <c r="C85" s="69" t="s">
        <v>8</v>
      </c>
      <c r="D85" s="298">
        <v>7000</v>
      </c>
      <c r="E85" s="239"/>
    </row>
    <row r="86" spans="1:5" x14ac:dyDescent="0.2">
      <c r="A86" s="69" t="s">
        <v>1820</v>
      </c>
      <c r="B86" s="98" t="s">
        <v>1290</v>
      </c>
      <c r="C86" s="69" t="s">
        <v>609</v>
      </c>
      <c r="D86" s="298">
        <v>2048</v>
      </c>
      <c r="E86" s="239"/>
    </row>
    <row r="87" spans="1:5" x14ac:dyDescent="0.2">
      <c r="A87" s="69" t="s">
        <v>1821</v>
      </c>
      <c r="B87" s="98" t="s">
        <v>1291</v>
      </c>
      <c r="C87" s="69" t="s">
        <v>598</v>
      </c>
      <c r="D87" s="298">
        <v>155000</v>
      </c>
      <c r="E87" s="239"/>
    </row>
    <row r="88" spans="1:5" x14ac:dyDescent="0.2">
      <c r="A88" s="69" t="s">
        <v>1822</v>
      </c>
      <c r="B88" s="98" t="s">
        <v>1292</v>
      </c>
      <c r="C88" s="69" t="s">
        <v>956</v>
      </c>
      <c r="D88" s="298">
        <v>58900</v>
      </c>
      <c r="E88" s="239"/>
    </row>
    <row r="89" spans="1:5" x14ac:dyDescent="0.2">
      <c r="A89" s="69" t="s">
        <v>1823</v>
      </c>
      <c r="B89" s="98" t="s">
        <v>1293</v>
      </c>
      <c r="C89" s="69" t="s">
        <v>609</v>
      </c>
      <c r="D89" s="298">
        <v>3800</v>
      </c>
      <c r="E89" s="239"/>
    </row>
    <row r="90" spans="1:5" x14ac:dyDescent="0.2">
      <c r="A90" s="69" t="s">
        <v>1824</v>
      </c>
      <c r="B90" s="98" t="s">
        <v>1294</v>
      </c>
      <c r="C90" s="69" t="s">
        <v>609</v>
      </c>
      <c r="D90" s="298">
        <v>800</v>
      </c>
      <c r="E90" s="239"/>
    </row>
    <row r="91" spans="1:5" x14ac:dyDescent="0.2">
      <c r="A91" s="69" t="s">
        <v>1825</v>
      </c>
      <c r="B91" s="98" t="s">
        <v>1873</v>
      </c>
      <c r="C91" s="69" t="s">
        <v>8</v>
      </c>
      <c r="D91" s="298">
        <v>18500</v>
      </c>
      <c r="E91" s="239"/>
    </row>
    <row r="92" spans="1:5" x14ac:dyDescent="0.2">
      <c r="A92" s="69" t="s">
        <v>1826</v>
      </c>
      <c r="B92" s="98" t="s">
        <v>1295</v>
      </c>
      <c r="C92" s="69" t="s">
        <v>8</v>
      </c>
      <c r="D92" s="298">
        <v>7200</v>
      </c>
      <c r="E92" s="239"/>
    </row>
    <row r="93" spans="1:5" x14ac:dyDescent="0.2">
      <c r="A93" s="69" t="s">
        <v>1827</v>
      </c>
      <c r="B93" s="146" t="s">
        <v>1874</v>
      </c>
      <c r="C93" s="69" t="s">
        <v>8</v>
      </c>
      <c r="D93" s="298">
        <v>150000</v>
      </c>
      <c r="E93" s="239"/>
    </row>
    <row r="94" spans="1:5" x14ac:dyDescent="0.2">
      <c r="A94" s="69" t="s">
        <v>1828</v>
      </c>
      <c r="B94" s="98" t="s">
        <v>1296</v>
      </c>
      <c r="C94" s="69" t="s">
        <v>611</v>
      </c>
      <c r="D94" s="298">
        <v>2500</v>
      </c>
      <c r="E94" s="239"/>
    </row>
    <row r="95" spans="1:5" x14ac:dyDescent="0.2">
      <c r="A95" s="69" t="s">
        <v>1829</v>
      </c>
      <c r="B95" s="98" t="s">
        <v>1297</v>
      </c>
      <c r="C95" s="69" t="s">
        <v>8</v>
      </c>
      <c r="D95" s="298">
        <v>115000</v>
      </c>
      <c r="E95" s="239"/>
    </row>
    <row r="96" spans="1:5" x14ac:dyDescent="0.2">
      <c r="A96" s="69" t="s">
        <v>1830</v>
      </c>
      <c r="B96" s="146" t="s">
        <v>1298</v>
      </c>
      <c r="C96" s="69" t="s">
        <v>956</v>
      </c>
      <c r="D96" s="298">
        <v>28500</v>
      </c>
      <c r="E96" s="239"/>
    </row>
    <row r="97" spans="1:5" x14ac:dyDescent="0.2">
      <c r="A97" s="69" t="s">
        <v>1831</v>
      </c>
      <c r="B97" s="98" t="s">
        <v>1299</v>
      </c>
      <c r="C97" s="69" t="s">
        <v>955</v>
      </c>
      <c r="D97" s="298">
        <v>39600</v>
      </c>
      <c r="E97" s="239"/>
    </row>
    <row r="98" spans="1:5" x14ac:dyDescent="0.2">
      <c r="A98" s="69" t="s">
        <v>1832</v>
      </c>
      <c r="B98" s="98" t="s">
        <v>1300</v>
      </c>
      <c r="C98" s="69" t="s">
        <v>956</v>
      </c>
      <c r="D98" s="298">
        <v>3200</v>
      </c>
      <c r="E98" s="239"/>
    </row>
    <row r="99" spans="1:5" x14ac:dyDescent="0.2">
      <c r="A99" s="69" t="s">
        <v>1833</v>
      </c>
      <c r="B99" s="146" t="s">
        <v>1301</v>
      </c>
      <c r="C99" s="69" t="s">
        <v>956</v>
      </c>
      <c r="D99" s="298">
        <v>4299</v>
      </c>
      <c r="E99" s="239"/>
    </row>
    <row r="100" spans="1:5" x14ac:dyDescent="0.2">
      <c r="A100" s="69" t="s">
        <v>1834</v>
      </c>
      <c r="B100" s="98" t="s">
        <v>1302</v>
      </c>
      <c r="C100" s="69" t="s">
        <v>956</v>
      </c>
      <c r="D100" s="298">
        <v>9200</v>
      </c>
      <c r="E100" s="239"/>
    </row>
    <row r="101" spans="1:5" x14ac:dyDescent="0.2">
      <c r="A101" s="69" t="s">
        <v>1835</v>
      </c>
      <c r="B101" s="98" t="s">
        <v>1303</v>
      </c>
      <c r="C101" s="69" t="s">
        <v>956</v>
      </c>
      <c r="D101" s="298">
        <v>15600</v>
      </c>
      <c r="E101" s="239"/>
    </row>
    <row r="102" spans="1:5" x14ac:dyDescent="0.2">
      <c r="A102" s="69" t="s">
        <v>1836</v>
      </c>
      <c r="B102" s="98" t="s">
        <v>1304</v>
      </c>
      <c r="C102" s="69" t="s">
        <v>956</v>
      </c>
      <c r="D102" s="298">
        <v>720</v>
      </c>
      <c r="E102" s="239"/>
    </row>
    <row r="103" spans="1:5" x14ac:dyDescent="0.2">
      <c r="A103" s="69" t="s">
        <v>1837</v>
      </c>
      <c r="B103" s="98" t="s">
        <v>1305</v>
      </c>
      <c r="C103" s="69" t="s">
        <v>609</v>
      </c>
      <c r="D103" s="298">
        <v>14200</v>
      </c>
      <c r="E103" s="239"/>
    </row>
    <row r="104" spans="1:5" x14ac:dyDescent="0.2">
      <c r="A104" s="69" t="s">
        <v>1838</v>
      </c>
      <c r="B104" s="98" t="s">
        <v>1306</v>
      </c>
      <c r="C104" s="69" t="s">
        <v>598</v>
      </c>
      <c r="D104" s="298">
        <v>81300</v>
      </c>
      <c r="E104" s="239"/>
    </row>
    <row r="105" spans="1:5" x14ac:dyDescent="0.2">
      <c r="A105" s="69" t="s">
        <v>1839</v>
      </c>
      <c r="B105" s="98" t="s">
        <v>1307</v>
      </c>
      <c r="C105" s="69" t="s">
        <v>598</v>
      </c>
      <c r="D105" s="298">
        <v>150000</v>
      </c>
      <c r="E105" s="239"/>
    </row>
    <row r="106" spans="1:5" x14ac:dyDescent="0.2">
      <c r="A106" s="69" t="s">
        <v>471</v>
      </c>
      <c r="B106" s="98" t="s">
        <v>1308</v>
      </c>
      <c r="C106" s="69" t="s">
        <v>611</v>
      </c>
      <c r="D106" s="298">
        <v>3822</v>
      </c>
      <c r="E106" s="239"/>
    </row>
    <row r="107" spans="1:5" x14ac:dyDescent="0.2">
      <c r="A107" s="69" t="s">
        <v>473</v>
      </c>
      <c r="B107" s="98" t="s">
        <v>1309</v>
      </c>
      <c r="C107" s="69" t="s">
        <v>957</v>
      </c>
      <c r="D107" s="298">
        <v>577732</v>
      </c>
      <c r="E107" s="239"/>
    </row>
    <row r="108" spans="1:5" x14ac:dyDescent="0.2">
      <c r="A108" s="69" t="s">
        <v>929</v>
      </c>
      <c r="B108" s="98" t="s">
        <v>1310</v>
      </c>
      <c r="C108" s="69" t="s">
        <v>957</v>
      </c>
      <c r="D108" s="298">
        <v>481010</v>
      </c>
      <c r="E108" s="239"/>
    </row>
    <row r="109" spans="1:5" x14ac:dyDescent="0.2">
      <c r="A109" s="69" t="s">
        <v>930</v>
      </c>
      <c r="B109" s="98" t="s">
        <v>1311</v>
      </c>
      <c r="C109" s="69" t="s">
        <v>8</v>
      </c>
      <c r="D109" s="298">
        <v>75000</v>
      </c>
      <c r="E109" s="239"/>
    </row>
    <row r="110" spans="1:5" x14ac:dyDescent="0.2">
      <c r="A110" s="69" t="s">
        <v>931</v>
      </c>
      <c r="B110" s="98" t="s">
        <v>1312</v>
      </c>
      <c r="C110" s="69" t="s">
        <v>8</v>
      </c>
      <c r="D110" s="298">
        <v>109200</v>
      </c>
      <c r="E110" s="239"/>
    </row>
    <row r="111" spans="1:5" x14ac:dyDescent="0.2">
      <c r="A111" s="69" t="s">
        <v>100</v>
      </c>
      <c r="B111" s="98" t="s">
        <v>1313</v>
      </c>
      <c r="C111" s="69" t="s">
        <v>611</v>
      </c>
      <c r="D111" s="298">
        <v>98000</v>
      </c>
      <c r="E111" s="239"/>
    </row>
    <row r="112" spans="1:5" x14ac:dyDescent="0.2">
      <c r="A112" s="69" t="s">
        <v>101</v>
      </c>
      <c r="B112" s="98" t="s">
        <v>1314</v>
      </c>
      <c r="C112" s="69" t="s">
        <v>8</v>
      </c>
      <c r="D112" s="298">
        <v>164000</v>
      </c>
      <c r="E112" s="239"/>
    </row>
    <row r="113" spans="1:5" x14ac:dyDescent="0.2">
      <c r="A113" s="69" t="s">
        <v>102</v>
      </c>
      <c r="B113" s="98" t="s">
        <v>1315</v>
      </c>
      <c r="C113" s="69" t="s">
        <v>8</v>
      </c>
      <c r="D113" s="298">
        <v>6689</v>
      </c>
      <c r="E113" s="239"/>
    </row>
    <row r="114" spans="1:5" x14ac:dyDescent="0.2">
      <c r="A114" s="69" t="s">
        <v>103</v>
      </c>
      <c r="B114" s="98" t="s">
        <v>1316</v>
      </c>
      <c r="C114" s="69" t="s">
        <v>8</v>
      </c>
      <c r="D114" s="298">
        <v>5460</v>
      </c>
      <c r="E114" s="239"/>
    </row>
    <row r="115" spans="1:5" x14ac:dyDescent="0.2">
      <c r="A115" s="69" t="s">
        <v>104</v>
      </c>
      <c r="B115" s="98" t="s">
        <v>1317</v>
      </c>
      <c r="C115" s="69" t="s">
        <v>8</v>
      </c>
      <c r="D115" s="298">
        <v>98450</v>
      </c>
      <c r="E115" s="239"/>
    </row>
    <row r="116" spans="1:5" x14ac:dyDescent="0.2">
      <c r="A116" s="69" t="s">
        <v>105</v>
      </c>
      <c r="B116" s="98" t="s">
        <v>1318</v>
      </c>
      <c r="C116" s="69" t="s">
        <v>8</v>
      </c>
      <c r="D116" s="298">
        <v>2500</v>
      </c>
      <c r="E116" s="239"/>
    </row>
    <row r="117" spans="1:5" x14ac:dyDescent="0.2">
      <c r="A117" s="69" t="s">
        <v>106</v>
      </c>
      <c r="B117" s="98" t="s">
        <v>1319</v>
      </c>
      <c r="C117" s="69" t="s">
        <v>8</v>
      </c>
      <c r="D117" s="298">
        <v>2500</v>
      </c>
      <c r="E117" s="239"/>
    </row>
    <row r="118" spans="1:5" x14ac:dyDescent="0.2">
      <c r="A118" s="69" t="s">
        <v>936</v>
      </c>
      <c r="B118" s="98" t="s">
        <v>1320</v>
      </c>
      <c r="C118" s="69" t="s">
        <v>958</v>
      </c>
      <c r="D118" s="298">
        <v>3540</v>
      </c>
      <c r="E118" s="239"/>
    </row>
    <row r="119" spans="1:5" x14ac:dyDescent="0.2">
      <c r="A119" s="69" t="s">
        <v>937</v>
      </c>
      <c r="B119" s="98" t="s">
        <v>1321</v>
      </c>
      <c r="C119" s="69" t="s">
        <v>8</v>
      </c>
      <c r="D119" s="298">
        <v>800</v>
      </c>
      <c r="E119" s="239"/>
    </row>
    <row r="120" spans="1:5" x14ac:dyDescent="0.2">
      <c r="A120" s="69" t="s">
        <v>107</v>
      </c>
      <c r="B120" s="98" t="s">
        <v>1322</v>
      </c>
      <c r="C120" s="69" t="s">
        <v>8</v>
      </c>
      <c r="D120" s="298">
        <v>10300</v>
      </c>
      <c r="E120" s="239"/>
    </row>
    <row r="121" spans="1:5" x14ac:dyDescent="0.2">
      <c r="A121" s="69" t="s">
        <v>108</v>
      </c>
      <c r="B121" s="98" t="s">
        <v>1323</v>
      </c>
      <c r="C121" s="69" t="s">
        <v>8</v>
      </c>
      <c r="D121" s="298">
        <v>15600</v>
      </c>
      <c r="E121" s="239"/>
    </row>
    <row r="122" spans="1:5" x14ac:dyDescent="0.2">
      <c r="A122" s="69" t="s">
        <v>109</v>
      </c>
      <c r="B122" s="98" t="s">
        <v>1324</v>
      </c>
      <c r="C122" s="69" t="s">
        <v>8</v>
      </c>
      <c r="D122" s="298">
        <v>6825</v>
      </c>
      <c r="E122" s="239"/>
    </row>
    <row r="123" spans="1:5" x14ac:dyDescent="0.2">
      <c r="A123" s="69" t="s">
        <v>110</v>
      </c>
      <c r="B123" s="98" t="s">
        <v>1325</v>
      </c>
      <c r="C123" s="69" t="s">
        <v>8</v>
      </c>
      <c r="D123" s="298">
        <v>27716</v>
      </c>
      <c r="E123" s="239"/>
    </row>
    <row r="124" spans="1:5" x14ac:dyDescent="0.2">
      <c r="A124" s="69" t="s">
        <v>111</v>
      </c>
      <c r="B124" s="98" t="s">
        <v>1326</v>
      </c>
      <c r="C124" s="69" t="s">
        <v>955</v>
      </c>
      <c r="D124" s="298">
        <v>7085</v>
      </c>
      <c r="E124" s="239"/>
    </row>
    <row r="125" spans="1:5" x14ac:dyDescent="0.2">
      <c r="A125" s="69" t="s">
        <v>938</v>
      </c>
      <c r="B125" s="98" t="s">
        <v>1327</v>
      </c>
      <c r="C125" s="69" t="s">
        <v>8</v>
      </c>
      <c r="D125" s="298">
        <v>8950</v>
      </c>
      <c r="E125" s="239"/>
    </row>
    <row r="126" spans="1:5" x14ac:dyDescent="0.2">
      <c r="A126" s="69" t="s">
        <v>112</v>
      </c>
      <c r="B126" s="98" t="s">
        <v>1328</v>
      </c>
      <c r="C126" s="69" t="s">
        <v>955</v>
      </c>
      <c r="D126" s="298">
        <v>3413</v>
      </c>
      <c r="E126" s="239"/>
    </row>
    <row r="127" spans="1:5" x14ac:dyDescent="0.2">
      <c r="A127" s="69" t="s">
        <v>113</v>
      </c>
      <c r="B127" s="98" t="s">
        <v>1329</v>
      </c>
      <c r="C127" s="69" t="s">
        <v>8</v>
      </c>
      <c r="D127" s="298">
        <v>23540</v>
      </c>
      <c r="E127" s="239"/>
    </row>
    <row r="128" spans="1:5" x14ac:dyDescent="0.2">
      <c r="A128" s="69" t="s">
        <v>114</v>
      </c>
      <c r="B128" s="98" t="s">
        <v>1330</v>
      </c>
      <c r="C128" s="69" t="s">
        <v>955</v>
      </c>
      <c r="D128" s="298">
        <v>1350</v>
      </c>
      <c r="E128" s="239"/>
    </row>
    <row r="129" spans="1:5" x14ac:dyDescent="0.2">
      <c r="A129" s="69" t="s">
        <v>115</v>
      </c>
      <c r="B129" s="98" t="s">
        <v>1331</v>
      </c>
      <c r="C129" s="69" t="s">
        <v>955</v>
      </c>
      <c r="D129" s="299">
        <v>11115</v>
      </c>
      <c r="E129" s="239"/>
    </row>
    <row r="130" spans="1:5" x14ac:dyDescent="0.2">
      <c r="A130" s="69" t="s">
        <v>116</v>
      </c>
      <c r="B130" s="98" t="s">
        <v>1332</v>
      </c>
      <c r="C130" s="69" t="s">
        <v>609</v>
      </c>
      <c r="D130" s="299">
        <v>85000</v>
      </c>
      <c r="E130" s="239"/>
    </row>
    <row r="131" spans="1:5" x14ac:dyDescent="0.2">
      <c r="A131" s="69" t="s">
        <v>117</v>
      </c>
      <c r="B131" s="146" t="s">
        <v>1333</v>
      </c>
      <c r="C131" s="69" t="s">
        <v>611</v>
      </c>
      <c r="D131" s="298">
        <v>38000</v>
      </c>
      <c r="E131" s="239"/>
    </row>
    <row r="132" spans="1:5" x14ac:dyDescent="0.2">
      <c r="A132" s="69" t="s">
        <v>118</v>
      </c>
      <c r="B132" s="98" t="s">
        <v>1334</v>
      </c>
      <c r="C132" s="69" t="s">
        <v>8</v>
      </c>
      <c r="D132" s="298">
        <v>148762</v>
      </c>
      <c r="E132" s="239"/>
    </row>
    <row r="133" spans="1:5" x14ac:dyDescent="0.2">
      <c r="A133" s="69" t="s">
        <v>119</v>
      </c>
      <c r="B133" s="98" t="s">
        <v>1335</v>
      </c>
      <c r="C133" s="69" t="s">
        <v>8</v>
      </c>
      <c r="D133" s="298">
        <v>88060</v>
      </c>
      <c r="E133" s="239"/>
    </row>
    <row r="134" spans="1:5" x14ac:dyDescent="0.2">
      <c r="A134" s="69" t="s">
        <v>120</v>
      </c>
      <c r="B134" s="98" t="s">
        <v>1336</v>
      </c>
      <c r="C134" s="69" t="s">
        <v>618</v>
      </c>
      <c r="D134" s="298">
        <v>70961</v>
      </c>
      <c r="E134" s="239"/>
    </row>
    <row r="135" spans="1:5" x14ac:dyDescent="0.2">
      <c r="A135" s="69" t="s">
        <v>1086</v>
      </c>
      <c r="B135" s="98" t="s">
        <v>1337</v>
      </c>
      <c r="C135" s="69" t="s">
        <v>8</v>
      </c>
      <c r="D135" s="298">
        <v>52000</v>
      </c>
      <c r="E135" s="239"/>
    </row>
    <row r="136" spans="1:5" x14ac:dyDescent="0.2">
      <c r="A136" s="69" t="s">
        <v>939</v>
      </c>
      <c r="B136" s="98" t="s">
        <v>1338</v>
      </c>
      <c r="C136" s="69" t="s">
        <v>618</v>
      </c>
      <c r="D136" s="298">
        <v>550000</v>
      </c>
      <c r="E136" s="239"/>
    </row>
    <row r="137" spans="1:5" x14ac:dyDescent="0.2">
      <c r="A137" s="69" t="s">
        <v>121</v>
      </c>
      <c r="B137" s="98" t="s">
        <v>1339</v>
      </c>
      <c r="C137" s="69" t="s">
        <v>618</v>
      </c>
      <c r="D137" s="298">
        <v>100000</v>
      </c>
      <c r="E137" s="239"/>
    </row>
    <row r="138" spans="1:5" x14ac:dyDescent="0.2">
      <c r="A138" s="69" t="s">
        <v>122</v>
      </c>
      <c r="B138" s="98" t="s">
        <v>1340</v>
      </c>
      <c r="C138" s="69" t="s">
        <v>618</v>
      </c>
      <c r="D138" s="298">
        <v>27900</v>
      </c>
      <c r="E138" s="239"/>
    </row>
    <row r="139" spans="1:5" x14ac:dyDescent="0.2">
      <c r="A139" s="69" t="s">
        <v>940</v>
      </c>
      <c r="B139" s="146" t="s">
        <v>1341</v>
      </c>
      <c r="C139" s="69" t="s">
        <v>651</v>
      </c>
      <c r="D139" s="298">
        <v>80000</v>
      </c>
      <c r="E139" s="239"/>
    </row>
    <row r="140" spans="1:5" x14ac:dyDescent="0.2">
      <c r="A140" s="69" t="s">
        <v>123</v>
      </c>
      <c r="B140" s="98" t="s">
        <v>1342</v>
      </c>
      <c r="C140" s="69" t="s">
        <v>954</v>
      </c>
      <c r="D140" s="298">
        <v>72540</v>
      </c>
      <c r="E140" s="239"/>
    </row>
    <row r="141" spans="1:5" x14ac:dyDescent="0.2">
      <c r="A141" s="69" t="s">
        <v>941</v>
      </c>
      <c r="B141" s="98" t="s">
        <v>1343</v>
      </c>
      <c r="C141" s="69" t="s">
        <v>8</v>
      </c>
      <c r="D141" s="298">
        <v>4320</v>
      </c>
      <c r="E141" s="239"/>
    </row>
    <row r="142" spans="1:5" x14ac:dyDescent="0.2">
      <c r="A142" s="69" t="s">
        <v>124</v>
      </c>
      <c r="B142" s="98" t="s">
        <v>1344</v>
      </c>
      <c r="C142" s="69" t="s">
        <v>609</v>
      </c>
      <c r="D142" s="298">
        <v>15420</v>
      </c>
      <c r="E142" s="239"/>
    </row>
    <row r="143" spans="1:5" x14ac:dyDescent="0.2">
      <c r="A143" s="69" t="s">
        <v>125</v>
      </c>
      <c r="B143" s="98" t="s">
        <v>1345</v>
      </c>
      <c r="C143" s="69" t="s">
        <v>609</v>
      </c>
      <c r="D143" s="298">
        <v>3200</v>
      </c>
      <c r="E143" s="239"/>
    </row>
    <row r="144" spans="1:5" x14ac:dyDescent="0.2">
      <c r="A144" s="69" t="s">
        <v>932</v>
      </c>
      <c r="B144" s="146" t="s">
        <v>1346</v>
      </c>
      <c r="C144" s="69" t="s">
        <v>8</v>
      </c>
      <c r="D144" s="298">
        <v>1000000</v>
      </c>
      <c r="E144" s="239"/>
    </row>
    <row r="145" spans="1:5" x14ac:dyDescent="0.2">
      <c r="A145" s="69" t="s">
        <v>126</v>
      </c>
      <c r="B145" s="98" t="s">
        <v>1347</v>
      </c>
      <c r="C145" s="69" t="s">
        <v>955</v>
      </c>
      <c r="D145" s="298">
        <v>5472</v>
      </c>
      <c r="E145" s="239"/>
    </row>
    <row r="146" spans="1:5" x14ac:dyDescent="0.2">
      <c r="A146" s="69" t="s">
        <v>127</v>
      </c>
      <c r="B146" s="98" t="s">
        <v>1348</v>
      </c>
      <c r="C146" s="69" t="s">
        <v>954</v>
      </c>
      <c r="D146" s="298">
        <v>70277</v>
      </c>
      <c r="E146" s="239"/>
    </row>
    <row r="147" spans="1:5" x14ac:dyDescent="0.2">
      <c r="A147" s="69" t="s">
        <v>128</v>
      </c>
      <c r="B147" s="98" t="s">
        <v>1349</v>
      </c>
      <c r="C147" s="69" t="s">
        <v>954</v>
      </c>
      <c r="D147" s="298">
        <v>21627</v>
      </c>
      <c r="E147" s="239"/>
    </row>
    <row r="148" spans="1:5" x14ac:dyDescent="0.2">
      <c r="A148" s="69" t="s">
        <v>129</v>
      </c>
      <c r="B148" s="146" t="s">
        <v>1350</v>
      </c>
      <c r="C148" s="69" t="s">
        <v>955</v>
      </c>
      <c r="D148" s="298">
        <v>900</v>
      </c>
      <c r="E148" s="239"/>
    </row>
    <row r="149" spans="1:5" x14ac:dyDescent="0.2">
      <c r="A149" s="69" t="s">
        <v>130</v>
      </c>
      <c r="B149" s="98" t="s">
        <v>1351</v>
      </c>
      <c r="C149" s="69" t="s">
        <v>8</v>
      </c>
      <c r="D149" s="298">
        <v>1690</v>
      </c>
      <c r="E149" s="239"/>
    </row>
    <row r="150" spans="1:5" x14ac:dyDescent="0.2">
      <c r="A150" s="69" t="s">
        <v>131</v>
      </c>
      <c r="B150" s="146" t="s">
        <v>1352</v>
      </c>
      <c r="C150" s="69" t="s">
        <v>8</v>
      </c>
      <c r="D150" s="298">
        <v>589175</v>
      </c>
      <c r="E150" s="239"/>
    </row>
    <row r="151" spans="1:5" x14ac:dyDescent="0.2">
      <c r="A151" s="69" t="s">
        <v>132</v>
      </c>
      <c r="B151" s="98" t="s">
        <v>1353</v>
      </c>
      <c r="C151" s="69" t="s">
        <v>954</v>
      </c>
      <c r="D151" s="298">
        <v>4776</v>
      </c>
      <c r="E151" s="239"/>
    </row>
    <row r="152" spans="1:5" x14ac:dyDescent="0.2">
      <c r="A152" s="69" t="s">
        <v>133</v>
      </c>
      <c r="B152" s="98" t="s">
        <v>1354</v>
      </c>
      <c r="C152" s="69" t="s">
        <v>8</v>
      </c>
      <c r="D152" s="298">
        <v>520</v>
      </c>
      <c r="E152" s="239"/>
    </row>
    <row r="153" spans="1:5" x14ac:dyDescent="0.2">
      <c r="A153" s="69" t="s">
        <v>134</v>
      </c>
      <c r="B153" s="98" t="s">
        <v>1355</v>
      </c>
      <c r="C153" s="69" t="s">
        <v>871</v>
      </c>
      <c r="D153" s="298">
        <v>86750</v>
      </c>
      <c r="E153" s="239"/>
    </row>
    <row r="154" spans="1:5" x14ac:dyDescent="0.2">
      <c r="A154" s="69" t="s">
        <v>135</v>
      </c>
      <c r="B154" s="98" t="s">
        <v>1356</v>
      </c>
      <c r="C154" s="69" t="s">
        <v>639</v>
      </c>
      <c r="D154" s="298">
        <v>12285</v>
      </c>
      <c r="E154" s="239"/>
    </row>
    <row r="155" spans="1:5" x14ac:dyDescent="0.2">
      <c r="A155" s="69" t="s">
        <v>136</v>
      </c>
      <c r="B155" s="98" t="s">
        <v>1357</v>
      </c>
      <c r="C155" s="69" t="s">
        <v>639</v>
      </c>
      <c r="D155" s="298">
        <v>15015</v>
      </c>
      <c r="E155" s="239"/>
    </row>
    <row r="156" spans="1:5" x14ac:dyDescent="0.2">
      <c r="A156" s="69" t="s">
        <v>354</v>
      </c>
      <c r="B156" s="98" t="s">
        <v>1358</v>
      </c>
      <c r="C156" s="69" t="s">
        <v>639</v>
      </c>
      <c r="D156" s="298">
        <v>19001</v>
      </c>
      <c r="E156" s="239"/>
    </row>
    <row r="157" spans="1:5" x14ac:dyDescent="0.2">
      <c r="A157" s="69" t="s">
        <v>355</v>
      </c>
      <c r="B157" s="98" t="s">
        <v>1359</v>
      </c>
      <c r="C157" s="69" t="s">
        <v>639</v>
      </c>
      <c r="D157" s="298">
        <v>7235</v>
      </c>
      <c r="E157" s="239"/>
    </row>
    <row r="158" spans="1:5" x14ac:dyDescent="0.2">
      <c r="A158" s="69" t="s">
        <v>356</v>
      </c>
      <c r="B158" s="89" t="s">
        <v>1360</v>
      </c>
      <c r="C158" s="183" t="s">
        <v>957</v>
      </c>
      <c r="D158" s="298">
        <v>130000</v>
      </c>
      <c r="E158" s="239"/>
    </row>
    <row r="159" spans="1:5" x14ac:dyDescent="0.2">
      <c r="A159" s="69" t="s">
        <v>357</v>
      </c>
      <c r="B159" s="89" t="s">
        <v>1361</v>
      </c>
      <c r="C159" s="183" t="s">
        <v>957</v>
      </c>
      <c r="D159" s="298">
        <v>95000</v>
      </c>
      <c r="E159" s="239"/>
    </row>
    <row r="160" spans="1:5" x14ac:dyDescent="0.2">
      <c r="A160" s="69" t="s">
        <v>358</v>
      </c>
      <c r="B160" s="98" t="s">
        <v>1362</v>
      </c>
      <c r="C160" s="69" t="s">
        <v>8</v>
      </c>
      <c r="D160" s="298">
        <v>21500</v>
      </c>
      <c r="E160" s="239"/>
    </row>
    <row r="161" spans="1:5" x14ac:dyDescent="0.2">
      <c r="A161" s="69" t="s">
        <v>359</v>
      </c>
      <c r="B161" s="98" t="s">
        <v>1363</v>
      </c>
      <c r="C161" s="69" t="s">
        <v>8</v>
      </c>
      <c r="D161" s="298">
        <v>9560</v>
      </c>
      <c r="E161" s="239"/>
    </row>
    <row r="162" spans="1:5" x14ac:dyDescent="0.2">
      <c r="A162" s="69" t="s">
        <v>360</v>
      </c>
      <c r="B162" s="98" t="s">
        <v>1364</v>
      </c>
      <c r="C162" s="69" t="s">
        <v>8</v>
      </c>
      <c r="D162" s="298">
        <v>5320</v>
      </c>
      <c r="E162" s="239"/>
    </row>
    <row r="163" spans="1:5" x14ac:dyDescent="0.2">
      <c r="A163" s="69" t="s">
        <v>361</v>
      </c>
      <c r="B163" s="98" t="s">
        <v>1880</v>
      </c>
      <c r="C163" s="69" t="s">
        <v>956</v>
      </c>
      <c r="D163" s="298">
        <v>62000</v>
      </c>
      <c r="E163" s="239"/>
    </row>
    <row r="164" spans="1:5" x14ac:dyDescent="0.2">
      <c r="A164" s="69" t="s">
        <v>362</v>
      </c>
      <c r="B164" s="98" t="s">
        <v>1365</v>
      </c>
      <c r="C164" s="69" t="s">
        <v>21</v>
      </c>
      <c r="D164" s="298">
        <v>44500</v>
      </c>
      <c r="E164" s="239"/>
    </row>
    <row r="165" spans="1:5" x14ac:dyDescent="0.2">
      <c r="A165" s="69" t="s">
        <v>363</v>
      </c>
      <c r="B165" s="98" t="s">
        <v>1366</v>
      </c>
      <c r="C165" s="69" t="s">
        <v>8</v>
      </c>
      <c r="D165" s="298">
        <v>7150</v>
      </c>
      <c r="E165" s="239"/>
    </row>
    <row r="166" spans="1:5" x14ac:dyDescent="0.2">
      <c r="A166" s="69" t="s">
        <v>364</v>
      </c>
      <c r="B166" s="98" t="s">
        <v>1367</v>
      </c>
      <c r="C166" s="69" t="s">
        <v>955</v>
      </c>
      <c r="D166" s="298">
        <v>2600</v>
      </c>
      <c r="E166" s="239"/>
    </row>
    <row r="167" spans="1:5" x14ac:dyDescent="0.2">
      <c r="A167" s="69" t="s">
        <v>365</v>
      </c>
      <c r="B167" s="98" t="s">
        <v>1368</v>
      </c>
      <c r="C167" s="69" t="s">
        <v>955</v>
      </c>
      <c r="D167" s="298">
        <v>166520</v>
      </c>
      <c r="E167" s="239"/>
    </row>
    <row r="168" spans="1:5" x14ac:dyDescent="0.2">
      <c r="A168" s="69" t="s">
        <v>366</v>
      </c>
      <c r="B168" s="98" t="s">
        <v>1369</v>
      </c>
      <c r="C168" s="69" t="s">
        <v>955</v>
      </c>
      <c r="D168" s="298">
        <v>6075</v>
      </c>
      <c r="E168" s="239"/>
    </row>
    <row r="169" spans="1:5" x14ac:dyDescent="0.2">
      <c r="A169" s="69" t="s">
        <v>367</v>
      </c>
      <c r="B169" s="98" t="s">
        <v>1370</v>
      </c>
      <c r="C169" s="69" t="s">
        <v>8</v>
      </c>
      <c r="D169" s="298">
        <v>19793</v>
      </c>
      <c r="E169" s="239"/>
    </row>
    <row r="170" spans="1:5" x14ac:dyDescent="0.2">
      <c r="A170" s="69" t="s">
        <v>368</v>
      </c>
      <c r="B170" s="98" t="s">
        <v>1371</v>
      </c>
      <c r="C170" s="69" t="s">
        <v>611</v>
      </c>
      <c r="D170" s="298">
        <v>3000</v>
      </c>
      <c r="E170" s="239"/>
    </row>
    <row r="171" spans="1:5" x14ac:dyDescent="0.2">
      <c r="A171" s="69" t="s">
        <v>369</v>
      </c>
      <c r="B171" s="98" t="s">
        <v>1372</v>
      </c>
      <c r="C171" s="69" t="s">
        <v>609</v>
      </c>
      <c r="D171" s="298">
        <v>6100</v>
      </c>
      <c r="E171" s="239"/>
    </row>
    <row r="172" spans="1:5" x14ac:dyDescent="0.2">
      <c r="A172" s="69" t="s">
        <v>370</v>
      </c>
      <c r="B172" s="98" t="s">
        <v>1373</v>
      </c>
      <c r="C172" s="69" t="s">
        <v>609</v>
      </c>
      <c r="D172" s="298">
        <v>5890</v>
      </c>
      <c r="E172" s="239"/>
    </row>
    <row r="173" spans="1:5" x14ac:dyDescent="0.2">
      <c r="A173" s="69" t="s">
        <v>371</v>
      </c>
      <c r="B173" s="98" t="s">
        <v>1374</v>
      </c>
      <c r="C173" s="69" t="s">
        <v>609</v>
      </c>
      <c r="D173" s="298">
        <v>32500</v>
      </c>
      <c r="E173" s="239"/>
    </row>
    <row r="174" spans="1:5" x14ac:dyDescent="0.2">
      <c r="A174" s="69" t="s">
        <v>372</v>
      </c>
      <c r="B174" s="98" t="s">
        <v>1375</v>
      </c>
      <c r="C174" s="69" t="s">
        <v>611</v>
      </c>
      <c r="D174" s="298">
        <v>45800</v>
      </c>
      <c r="E174" s="239"/>
    </row>
    <row r="175" spans="1:5" x14ac:dyDescent="0.2">
      <c r="A175" s="69" t="s">
        <v>373</v>
      </c>
      <c r="B175" s="98" t="s">
        <v>1376</v>
      </c>
      <c r="C175" s="69" t="s">
        <v>611</v>
      </c>
      <c r="D175" s="298">
        <v>1755</v>
      </c>
      <c r="E175" s="239"/>
    </row>
    <row r="176" spans="1:5" x14ac:dyDescent="0.2">
      <c r="A176" s="69" t="s">
        <v>374</v>
      </c>
      <c r="B176" s="146" t="s">
        <v>1881</v>
      </c>
      <c r="C176" s="69" t="s">
        <v>956</v>
      </c>
      <c r="D176" s="298">
        <v>26900</v>
      </c>
      <c r="E176" s="239"/>
    </row>
    <row r="177" spans="1:5" x14ac:dyDescent="0.2">
      <c r="A177" s="69" t="s">
        <v>375</v>
      </c>
      <c r="B177" s="98" t="s">
        <v>1377</v>
      </c>
      <c r="C177" s="69" t="s">
        <v>8</v>
      </c>
      <c r="D177" s="298">
        <v>10000</v>
      </c>
      <c r="E177" s="239"/>
    </row>
    <row r="178" spans="1:5" x14ac:dyDescent="0.2">
      <c r="A178" s="69" t="s">
        <v>376</v>
      </c>
      <c r="B178" s="98" t="s">
        <v>1378</v>
      </c>
      <c r="C178" s="69" t="s">
        <v>8</v>
      </c>
      <c r="D178" s="298">
        <v>15500</v>
      </c>
      <c r="E178" s="239"/>
    </row>
    <row r="179" spans="1:5" x14ac:dyDescent="0.2">
      <c r="A179" s="69" t="s">
        <v>377</v>
      </c>
      <c r="B179" s="98" t="s">
        <v>1379</v>
      </c>
      <c r="C179" s="69" t="s">
        <v>8</v>
      </c>
      <c r="D179" s="298">
        <v>15500</v>
      </c>
      <c r="E179" s="239"/>
    </row>
    <row r="180" spans="1:5" x14ac:dyDescent="0.2">
      <c r="A180" s="69" t="s">
        <v>378</v>
      </c>
      <c r="B180" s="98" t="s">
        <v>1380</v>
      </c>
      <c r="C180" s="69" t="s">
        <v>8</v>
      </c>
      <c r="D180" s="298">
        <v>12950</v>
      </c>
      <c r="E180" s="239"/>
    </row>
    <row r="181" spans="1:5" x14ac:dyDescent="0.2">
      <c r="A181" s="69" t="s">
        <v>379</v>
      </c>
      <c r="B181" s="98" t="s">
        <v>1381</v>
      </c>
      <c r="C181" s="69" t="s">
        <v>8</v>
      </c>
      <c r="D181" s="298">
        <v>55000</v>
      </c>
      <c r="E181" s="239"/>
    </row>
    <row r="182" spans="1:5" x14ac:dyDescent="0.2">
      <c r="A182" s="69" t="s">
        <v>380</v>
      </c>
      <c r="B182" s="98" t="s">
        <v>1382</v>
      </c>
      <c r="C182" s="69" t="s">
        <v>8</v>
      </c>
      <c r="D182" s="299">
        <v>55000</v>
      </c>
      <c r="E182" s="239"/>
    </row>
    <row r="183" spans="1:5" x14ac:dyDescent="0.2">
      <c r="A183" s="69" t="s">
        <v>381</v>
      </c>
      <c r="B183" s="98" t="s">
        <v>1383</v>
      </c>
      <c r="C183" s="69" t="s">
        <v>651</v>
      </c>
      <c r="D183" s="299">
        <v>96850</v>
      </c>
      <c r="E183" s="239"/>
    </row>
    <row r="184" spans="1:5" x14ac:dyDescent="0.2">
      <c r="A184" s="69" t="s">
        <v>382</v>
      </c>
      <c r="B184" s="98" t="s">
        <v>1384</v>
      </c>
      <c r="C184" s="69" t="s">
        <v>8</v>
      </c>
      <c r="D184" s="299">
        <v>1600</v>
      </c>
      <c r="E184" s="239"/>
    </row>
    <row r="185" spans="1:5" x14ac:dyDescent="0.2">
      <c r="A185" s="69" t="s">
        <v>383</v>
      </c>
      <c r="B185" s="98" t="s">
        <v>1385</v>
      </c>
      <c r="C185" s="69" t="s">
        <v>8</v>
      </c>
      <c r="D185" s="299">
        <v>1550</v>
      </c>
      <c r="E185" s="239"/>
    </row>
    <row r="186" spans="1:5" x14ac:dyDescent="0.2">
      <c r="A186" s="69" t="s">
        <v>384</v>
      </c>
      <c r="B186" s="98" t="s">
        <v>1386</v>
      </c>
      <c r="C186" s="69" t="s">
        <v>8</v>
      </c>
      <c r="D186" s="299">
        <v>1400</v>
      </c>
      <c r="E186" s="239"/>
    </row>
    <row r="187" spans="1:5" x14ac:dyDescent="0.2">
      <c r="A187" s="69" t="s">
        <v>385</v>
      </c>
      <c r="B187" s="146" t="s">
        <v>1387</v>
      </c>
      <c r="C187" s="69" t="s">
        <v>8</v>
      </c>
      <c r="D187" s="299">
        <v>1200</v>
      </c>
      <c r="E187" s="239"/>
    </row>
    <row r="188" spans="1:5" x14ac:dyDescent="0.2">
      <c r="A188" s="69" t="s">
        <v>386</v>
      </c>
      <c r="B188" s="98" t="s">
        <v>1388</v>
      </c>
      <c r="C188" s="69" t="s">
        <v>8</v>
      </c>
      <c r="D188" s="299">
        <v>1100</v>
      </c>
      <c r="E188" s="239"/>
    </row>
    <row r="189" spans="1:5" x14ac:dyDescent="0.2">
      <c r="A189" s="69" t="s">
        <v>387</v>
      </c>
      <c r="B189" s="98" t="s">
        <v>1389</v>
      </c>
      <c r="C189" s="69" t="s">
        <v>956</v>
      </c>
      <c r="D189" s="299">
        <v>150000</v>
      </c>
      <c r="E189" s="239"/>
    </row>
    <row r="190" spans="1:5" x14ac:dyDescent="0.2">
      <c r="A190" s="69" t="s">
        <v>934</v>
      </c>
      <c r="B190" s="98" t="s">
        <v>1390</v>
      </c>
      <c r="C190" s="69" t="s">
        <v>8</v>
      </c>
      <c r="D190" s="299">
        <v>158400</v>
      </c>
      <c r="E190" s="239"/>
    </row>
    <row r="191" spans="1:5" x14ac:dyDescent="0.2">
      <c r="A191" s="69" t="s">
        <v>388</v>
      </c>
      <c r="B191" s="98" t="s">
        <v>1391</v>
      </c>
      <c r="C191" s="69" t="s">
        <v>954</v>
      </c>
      <c r="D191" s="299">
        <v>70240</v>
      </c>
      <c r="E191" s="239"/>
    </row>
    <row r="192" spans="1:5" x14ac:dyDescent="0.2">
      <c r="A192" s="69" t="s">
        <v>389</v>
      </c>
      <c r="B192" s="98" t="s">
        <v>1392</v>
      </c>
      <c r="C192" s="69" t="s">
        <v>954</v>
      </c>
      <c r="D192" s="299">
        <v>38540</v>
      </c>
      <c r="E192" s="239"/>
    </row>
    <row r="193" spans="1:5" x14ac:dyDescent="0.2">
      <c r="A193" s="69" t="s">
        <v>390</v>
      </c>
      <c r="B193" s="98" t="s">
        <v>1393</v>
      </c>
      <c r="C193" s="69" t="s">
        <v>954</v>
      </c>
      <c r="D193" s="299">
        <v>45970</v>
      </c>
      <c r="E193" s="239"/>
    </row>
    <row r="194" spans="1:5" x14ac:dyDescent="0.2">
      <c r="A194" s="69" t="s">
        <v>391</v>
      </c>
      <c r="B194" s="98" t="s">
        <v>1394</v>
      </c>
      <c r="C194" s="69" t="s">
        <v>954</v>
      </c>
      <c r="D194" s="299">
        <v>78950</v>
      </c>
      <c r="E194" s="239"/>
    </row>
    <row r="195" spans="1:5" x14ac:dyDescent="0.2">
      <c r="A195" s="69" t="s">
        <v>392</v>
      </c>
      <c r="B195" s="98" t="s">
        <v>1395</v>
      </c>
      <c r="C195" s="69" t="s">
        <v>8</v>
      </c>
      <c r="D195" s="299">
        <v>112000</v>
      </c>
      <c r="E195" s="239"/>
    </row>
    <row r="196" spans="1:5" x14ac:dyDescent="0.2">
      <c r="A196" s="69" t="s">
        <v>393</v>
      </c>
      <c r="B196" s="98" t="s">
        <v>1396</v>
      </c>
      <c r="C196" s="69" t="s">
        <v>8</v>
      </c>
      <c r="D196" s="299">
        <v>73710</v>
      </c>
      <c r="E196" s="239"/>
    </row>
    <row r="197" spans="1:5" x14ac:dyDescent="0.2">
      <c r="A197" s="69" t="s">
        <v>394</v>
      </c>
      <c r="B197" s="98" t="s">
        <v>1397</v>
      </c>
      <c r="C197" s="69" t="s">
        <v>8</v>
      </c>
      <c r="D197" s="298">
        <v>89600</v>
      </c>
      <c r="E197" s="239"/>
    </row>
    <row r="198" spans="1:5" x14ac:dyDescent="0.2">
      <c r="A198" s="69" t="s">
        <v>395</v>
      </c>
      <c r="B198" s="146" t="s">
        <v>1398</v>
      </c>
      <c r="C198" s="69" t="s">
        <v>8</v>
      </c>
      <c r="D198" s="298">
        <v>276413</v>
      </c>
      <c r="E198" s="239"/>
    </row>
    <row r="199" spans="1:5" x14ac:dyDescent="0.2">
      <c r="A199" s="69" t="s">
        <v>396</v>
      </c>
      <c r="B199" s="146" t="s">
        <v>1868</v>
      </c>
      <c r="C199" s="69" t="s">
        <v>8</v>
      </c>
      <c r="D199" s="298">
        <v>389025</v>
      </c>
      <c r="E199" s="239"/>
    </row>
    <row r="200" spans="1:5" x14ac:dyDescent="0.2">
      <c r="A200" s="69" t="s">
        <v>397</v>
      </c>
      <c r="B200" s="98" t="s">
        <v>1878</v>
      </c>
      <c r="C200" s="69" t="s">
        <v>8</v>
      </c>
      <c r="D200" s="298">
        <v>152000</v>
      </c>
      <c r="E200" s="239"/>
    </row>
    <row r="201" spans="1:5" x14ac:dyDescent="0.2">
      <c r="A201" s="69" t="s">
        <v>398</v>
      </c>
      <c r="B201" s="146" t="s">
        <v>1399</v>
      </c>
      <c r="C201" s="69" t="s">
        <v>8</v>
      </c>
      <c r="D201" s="298">
        <v>1909</v>
      </c>
      <c r="E201" s="239"/>
    </row>
    <row r="202" spans="1:5" x14ac:dyDescent="0.2">
      <c r="A202" s="69" t="s">
        <v>399</v>
      </c>
      <c r="B202" s="98" t="s">
        <v>1400</v>
      </c>
      <c r="C202" s="69" t="s">
        <v>8</v>
      </c>
      <c r="D202" s="298">
        <v>95640</v>
      </c>
      <c r="E202" s="239"/>
    </row>
    <row r="203" spans="1:5" x14ac:dyDescent="0.2">
      <c r="A203" s="69" t="s">
        <v>400</v>
      </c>
      <c r="B203" s="98" t="s">
        <v>1401</v>
      </c>
      <c r="C203" s="69" t="s">
        <v>8</v>
      </c>
      <c r="D203" s="298">
        <v>92610</v>
      </c>
      <c r="E203" s="239"/>
    </row>
    <row r="204" spans="1:5" x14ac:dyDescent="0.2">
      <c r="A204" s="69" t="s">
        <v>401</v>
      </c>
      <c r="B204" s="146" t="s">
        <v>1402</v>
      </c>
      <c r="C204" s="69" t="s">
        <v>8</v>
      </c>
      <c r="D204" s="298">
        <v>38900</v>
      </c>
      <c r="E204" s="239"/>
    </row>
    <row r="205" spans="1:5" x14ac:dyDescent="0.2">
      <c r="A205" s="69" t="s">
        <v>402</v>
      </c>
      <c r="B205" s="98" t="s">
        <v>1403</v>
      </c>
      <c r="C205" s="69" t="s">
        <v>956</v>
      </c>
      <c r="D205" s="298">
        <v>32400</v>
      </c>
      <c r="E205" s="239"/>
    </row>
    <row r="206" spans="1:5" x14ac:dyDescent="0.2">
      <c r="A206" s="69" t="s">
        <v>403</v>
      </c>
      <c r="B206" s="98" t="s">
        <v>1404</v>
      </c>
      <c r="C206" s="69" t="s">
        <v>955</v>
      </c>
      <c r="D206" s="298">
        <v>5960</v>
      </c>
      <c r="E206" s="239"/>
    </row>
    <row r="207" spans="1:5" x14ac:dyDescent="0.2">
      <c r="A207" s="69" t="s">
        <v>404</v>
      </c>
      <c r="B207" s="98" t="s">
        <v>1405</v>
      </c>
      <c r="C207" s="69" t="s">
        <v>954</v>
      </c>
      <c r="D207" s="299">
        <v>9560</v>
      </c>
      <c r="E207" s="239"/>
    </row>
    <row r="208" spans="1:5" x14ac:dyDescent="0.2">
      <c r="A208" s="69" t="s">
        <v>405</v>
      </c>
      <c r="B208" s="98" t="s">
        <v>1406</v>
      </c>
      <c r="C208" s="69" t="s">
        <v>954</v>
      </c>
      <c r="D208" s="298">
        <v>24500</v>
      </c>
      <c r="E208" s="239"/>
    </row>
    <row r="209" spans="1:5" x14ac:dyDescent="0.2">
      <c r="A209" s="69" t="s">
        <v>406</v>
      </c>
      <c r="B209" s="98" t="s">
        <v>1407</v>
      </c>
      <c r="C209" s="69" t="s">
        <v>954</v>
      </c>
      <c r="D209" s="298">
        <v>20475</v>
      </c>
      <c r="E209" s="239"/>
    </row>
    <row r="210" spans="1:5" x14ac:dyDescent="0.2">
      <c r="A210" s="69" t="s">
        <v>407</v>
      </c>
      <c r="B210" s="98" t="s">
        <v>1408</v>
      </c>
      <c r="C210" s="69" t="s">
        <v>609</v>
      </c>
      <c r="D210" s="298">
        <v>7850</v>
      </c>
      <c r="E210" s="239"/>
    </row>
    <row r="211" spans="1:5" x14ac:dyDescent="0.2">
      <c r="A211" s="69" t="s">
        <v>408</v>
      </c>
      <c r="B211" s="98" t="s">
        <v>1409</v>
      </c>
      <c r="C211" s="69" t="s">
        <v>954</v>
      </c>
      <c r="D211" s="298">
        <v>34050</v>
      </c>
      <c r="E211" s="239"/>
    </row>
    <row r="212" spans="1:5" x14ac:dyDescent="0.2">
      <c r="A212" s="69" t="s">
        <v>409</v>
      </c>
      <c r="B212" s="98" t="s">
        <v>1410</v>
      </c>
      <c r="C212" s="69" t="s">
        <v>609</v>
      </c>
      <c r="D212" s="298">
        <v>5200</v>
      </c>
      <c r="E212" s="239"/>
    </row>
    <row r="213" spans="1:5" x14ac:dyDescent="0.2">
      <c r="A213" s="69" t="s">
        <v>410</v>
      </c>
      <c r="B213" s="98" t="s">
        <v>1411</v>
      </c>
      <c r="C213" s="69" t="s">
        <v>573</v>
      </c>
      <c r="D213" s="298">
        <v>32540</v>
      </c>
      <c r="E213" s="239"/>
    </row>
    <row r="214" spans="1:5" x14ac:dyDescent="0.2">
      <c r="A214" s="69" t="s">
        <v>411</v>
      </c>
      <c r="B214" s="98" t="s">
        <v>1412</v>
      </c>
      <c r="C214" s="69" t="s">
        <v>780</v>
      </c>
      <c r="D214" s="298">
        <v>24960</v>
      </c>
      <c r="E214" s="239"/>
    </row>
    <row r="215" spans="1:5" x14ac:dyDescent="0.2">
      <c r="A215" s="69" t="s">
        <v>412</v>
      </c>
      <c r="B215" s="98" t="s">
        <v>1413</v>
      </c>
      <c r="C215" s="69" t="s">
        <v>618</v>
      </c>
      <c r="D215" s="298">
        <v>80000</v>
      </c>
      <c r="E215" s="239"/>
    </row>
    <row r="216" spans="1:5" x14ac:dyDescent="0.2">
      <c r="A216" s="69" t="s">
        <v>413</v>
      </c>
      <c r="B216" s="146" t="s">
        <v>1414</v>
      </c>
      <c r="C216" s="69" t="s">
        <v>955</v>
      </c>
      <c r="D216" s="298">
        <v>285000</v>
      </c>
      <c r="E216" s="239"/>
    </row>
    <row r="217" spans="1:5" x14ac:dyDescent="0.2">
      <c r="A217" s="69" t="s">
        <v>414</v>
      </c>
      <c r="B217" s="147" t="s">
        <v>1415</v>
      </c>
      <c r="C217" s="69" t="s">
        <v>609</v>
      </c>
      <c r="D217" s="298">
        <v>11500</v>
      </c>
      <c r="E217" s="239"/>
    </row>
    <row r="218" spans="1:5" x14ac:dyDescent="0.2">
      <c r="A218" s="69" t="s">
        <v>415</v>
      </c>
      <c r="B218" s="98" t="s">
        <v>1416</v>
      </c>
      <c r="C218" s="69" t="s">
        <v>8</v>
      </c>
      <c r="D218" s="298">
        <v>32540</v>
      </c>
      <c r="E218" s="239"/>
    </row>
    <row r="219" spans="1:5" x14ac:dyDescent="0.2">
      <c r="A219" s="69" t="s">
        <v>416</v>
      </c>
      <c r="B219" s="98" t="s">
        <v>1417</v>
      </c>
      <c r="C219" s="69" t="s">
        <v>8</v>
      </c>
      <c r="D219" s="298">
        <v>15200</v>
      </c>
      <c r="E219" s="239"/>
    </row>
    <row r="220" spans="1:5" x14ac:dyDescent="0.2">
      <c r="A220" s="69" t="s">
        <v>417</v>
      </c>
      <c r="B220" s="98" t="s">
        <v>1418</v>
      </c>
      <c r="C220" s="69" t="s">
        <v>618</v>
      </c>
      <c r="D220" s="298">
        <v>127983.67</v>
      </c>
      <c r="E220" s="239"/>
    </row>
    <row r="221" spans="1:5" x14ac:dyDescent="0.2">
      <c r="A221" s="69" t="s">
        <v>418</v>
      </c>
      <c r="B221" s="98" t="s">
        <v>1869</v>
      </c>
      <c r="C221" s="69" t="s">
        <v>8</v>
      </c>
      <c r="D221" s="298">
        <v>478500</v>
      </c>
      <c r="E221" s="239"/>
    </row>
    <row r="222" spans="1:5" x14ac:dyDescent="0.2">
      <c r="A222" s="69" t="s">
        <v>419</v>
      </c>
      <c r="B222" s="98" t="s">
        <v>1419</v>
      </c>
      <c r="C222" s="69" t="s">
        <v>955</v>
      </c>
      <c r="D222" s="298">
        <v>112040</v>
      </c>
      <c r="E222" s="239"/>
    </row>
    <row r="223" spans="1:5" x14ac:dyDescent="0.2">
      <c r="A223" s="69" t="s">
        <v>420</v>
      </c>
      <c r="B223" s="98" t="s">
        <v>1420</v>
      </c>
      <c r="C223" s="69" t="s">
        <v>8</v>
      </c>
      <c r="D223" s="298">
        <v>401500</v>
      </c>
      <c r="E223" s="239"/>
    </row>
    <row r="224" spans="1:5" x14ac:dyDescent="0.2">
      <c r="A224" s="69" t="s">
        <v>421</v>
      </c>
      <c r="B224" s="98" t="s">
        <v>1421</v>
      </c>
      <c r="C224" s="69" t="s">
        <v>8</v>
      </c>
      <c r="D224" s="298">
        <v>10500</v>
      </c>
      <c r="E224" s="239"/>
    </row>
    <row r="225" spans="1:5" x14ac:dyDescent="0.2">
      <c r="A225" s="69" t="s">
        <v>422</v>
      </c>
      <c r="B225" s="98" t="s">
        <v>1422</v>
      </c>
      <c r="C225" s="69" t="s">
        <v>8</v>
      </c>
      <c r="D225" s="298">
        <v>9750</v>
      </c>
      <c r="E225" s="239"/>
    </row>
    <row r="226" spans="1:5" x14ac:dyDescent="0.2">
      <c r="A226" s="69" t="s">
        <v>423</v>
      </c>
      <c r="B226" s="146" t="s">
        <v>1423</v>
      </c>
      <c r="C226" s="69" t="s">
        <v>609</v>
      </c>
      <c r="D226" s="298">
        <v>5600</v>
      </c>
      <c r="E226" s="239"/>
    </row>
    <row r="227" spans="1:5" x14ac:dyDescent="0.2">
      <c r="A227" s="69" t="s">
        <v>424</v>
      </c>
      <c r="B227" s="98" t="s">
        <v>1424</v>
      </c>
      <c r="C227" s="69" t="s">
        <v>955</v>
      </c>
      <c r="D227" s="298">
        <v>18330</v>
      </c>
      <c r="E227" s="239"/>
    </row>
    <row r="228" spans="1:5" x14ac:dyDescent="0.2">
      <c r="A228" s="69" t="s">
        <v>425</v>
      </c>
      <c r="B228" s="146" t="s">
        <v>1425</v>
      </c>
      <c r="C228" s="69" t="s">
        <v>955</v>
      </c>
      <c r="D228" s="298">
        <v>18540</v>
      </c>
      <c r="E228" s="239"/>
    </row>
    <row r="229" spans="1:5" x14ac:dyDescent="0.2">
      <c r="A229" s="69" t="s">
        <v>426</v>
      </c>
      <c r="B229" s="98" t="s">
        <v>1426</v>
      </c>
      <c r="C229" s="69" t="s">
        <v>955</v>
      </c>
      <c r="D229" s="298">
        <v>16890</v>
      </c>
      <c r="E229" s="239"/>
    </row>
    <row r="230" spans="1:5" x14ac:dyDescent="0.2">
      <c r="A230" s="69" t="s">
        <v>427</v>
      </c>
      <c r="B230" s="98" t="s">
        <v>1427</v>
      </c>
      <c r="C230" s="69" t="s">
        <v>955</v>
      </c>
      <c r="D230" s="298">
        <v>17400</v>
      </c>
      <c r="E230" s="239"/>
    </row>
    <row r="231" spans="1:5" x14ac:dyDescent="0.2">
      <c r="A231" s="69" t="s">
        <v>428</v>
      </c>
      <c r="B231" s="146" t="s">
        <v>1428</v>
      </c>
      <c r="C231" s="69" t="s">
        <v>955</v>
      </c>
      <c r="D231" s="298">
        <v>11820</v>
      </c>
      <c r="E231" s="239"/>
    </row>
    <row r="232" spans="1:5" x14ac:dyDescent="0.2">
      <c r="A232" s="69" t="s">
        <v>429</v>
      </c>
      <c r="B232" s="146" t="s">
        <v>1429</v>
      </c>
      <c r="C232" s="69" t="s">
        <v>955</v>
      </c>
      <c r="D232" s="298">
        <v>22785.599999999999</v>
      </c>
      <c r="E232" s="239"/>
    </row>
    <row r="233" spans="1:5" x14ac:dyDescent="0.2">
      <c r="A233" s="69" t="s">
        <v>430</v>
      </c>
      <c r="B233" s="146" t="s">
        <v>1430</v>
      </c>
      <c r="C233" s="69" t="s">
        <v>955</v>
      </c>
      <c r="D233" s="298">
        <v>33528</v>
      </c>
      <c r="E233" s="239"/>
    </row>
    <row r="234" spans="1:5" x14ac:dyDescent="0.2">
      <c r="A234" s="69" t="s">
        <v>431</v>
      </c>
      <c r="B234" s="98" t="s">
        <v>1431</v>
      </c>
      <c r="C234" s="69" t="s">
        <v>8</v>
      </c>
      <c r="D234" s="298">
        <v>21500</v>
      </c>
      <c r="E234" s="239"/>
    </row>
    <row r="235" spans="1:5" x14ac:dyDescent="0.2">
      <c r="A235" s="69" t="s">
        <v>432</v>
      </c>
      <c r="B235" s="98" t="s">
        <v>1432</v>
      </c>
      <c r="C235" s="69" t="s">
        <v>8</v>
      </c>
      <c r="D235" s="298">
        <v>45200</v>
      </c>
      <c r="E235" s="239"/>
    </row>
    <row r="236" spans="1:5" x14ac:dyDescent="0.2">
      <c r="A236" s="69" t="s">
        <v>433</v>
      </c>
      <c r="B236" s="98" t="s">
        <v>1433</v>
      </c>
      <c r="C236" s="69" t="s">
        <v>8</v>
      </c>
      <c r="D236" s="298">
        <v>44200</v>
      </c>
      <c r="E236" s="239"/>
    </row>
    <row r="237" spans="1:5" x14ac:dyDescent="0.2">
      <c r="A237" s="69" t="s">
        <v>434</v>
      </c>
      <c r="B237" s="89" t="s">
        <v>1434</v>
      </c>
      <c r="C237" s="183" t="s">
        <v>957</v>
      </c>
      <c r="D237" s="298">
        <v>70000</v>
      </c>
      <c r="E237" s="239"/>
    </row>
    <row r="238" spans="1:5" x14ac:dyDescent="0.2">
      <c r="A238" s="69" t="s">
        <v>435</v>
      </c>
      <c r="B238" s="89" t="s">
        <v>1435</v>
      </c>
      <c r="C238" s="183" t="s">
        <v>957</v>
      </c>
      <c r="D238" s="298">
        <v>90000</v>
      </c>
      <c r="E238" s="239"/>
    </row>
    <row r="239" spans="1:5" x14ac:dyDescent="0.2">
      <c r="A239" s="69" t="s">
        <v>436</v>
      </c>
      <c r="B239" s="146" t="s">
        <v>1436</v>
      </c>
      <c r="C239" s="69" t="s">
        <v>8</v>
      </c>
      <c r="D239" s="298">
        <v>5120</v>
      </c>
      <c r="E239" s="239"/>
    </row>
    <row r="240" spans="1:5" x14ac:dyDescent="0.2">
      <c r="A240" s="69" t="s">
        <v>437</v>
      </c>
      <c r="B240" s="98" t="s">
        <v>1437</v>
      </c>
      <c r="C240" s="69" t="s">
        <v>611</v>
      </c>
      <c r="D240" s="298">
        <v>89050</v>
      </c>
      <c r="E240" s="239"/>
    </row>
    <row r="241" spans="1:5" x14ac:dyDescent="0.2">
      <c r="A241" s="69" t="s">
        <v>438</v>
      </c>
      <c r="B241" s="98" t="s">
        <v>1438</v>
      </c>
      <c r="C241" s="69" t="s">
        <v>955</v>
      </c>
      <c r="D241" s="298">
        <v>10400</v>
      </c>
      <c r="E241" s="239"/>
    </row>
    <row r="242" spans="1:5" x14ac:dyDescent="0.2">
      <c r="A242" s="69" t="s">
        <v>439</v>
      </c>
      <c r="B242" s="98" t="s">
        <v>1439</v>
      </c>
      <c r="C242" s="69" t="s">
        <v>955</v>
      </c>
      <c r="D242" s="298">
        <v>115230</v>
      </c>
      <c r="E242" s="239"/>
    </row>
    <row r="243" spans="1:5" x14ac:dyDescent="0.2">
      <c r="A243" s="69" t="s">
        <v>440</v>
      </c>
      <c r="B243" s="98" t="s">
        <v>1440</v>
      </c>
      <c r="C243" s="69" t="s">
        <v>8</v>
      </c>
      <c r="D243" s="298">
        <v>5210</v>
      </c>
      <c r="E243" s="239"/>
    </row>
    <row r="244" spans="1:5" x14ac:dyDescent="0.2">
      <c r="A244" s="69" t="s">
        <v>441</v>
      </c>
      <c r="B244" s="98" t="s">
        <v>1441</v>
      </c>
      <c r="C244" s="69" t="s">
        <v>8</v>
      </c>
      <c r="D244" s="298">
        <v>15420</v>
      </c>
      <c r="E244" s="239"/>
    </row>
    <row r="245" spans="1:5" x14ac:dyDescent="0.2">
      <c r="A245" s="69" t="s">
        <v>442</v>
      </c>
      <c r="B245" s="89" t="s">
        <v>1442</v>
      </c>
      <c r="C245" s="69" t="s">
        <v>609</v>
      </c>
      <c r="D245" s="298">
        <v>10647</v>
      </c>
      <c r="E245" s="239"/>
    </row>
    <row r="246" spans="1:5" x14ac:dyDescent="0.2">
      <c r="A246" s="69" t="s">
        <v>443</v>
      </c>
      <c r="B246" s="98" t="s">
        <v>1443</v>
      </c>
      <c r="C246" s="69" t="s">
        <v>955</v>
      </c>
      <c r="D246" s="298">
        <v>7800</v>
      </c>
      <c r="E246" s="239"/>
    </row>
    <row r="247" spans="1:5" x14ac:dyDescent="0.2">
      <c r="A247" s="69" t="s">
        <v>444</v>
      </c>
      <c r="B247" s="98" t="s">
        <v>1444</v>
      </c>
      <c r="C247" s="69" t="s">
        <v>955</v>
      </c>
      <c r="D247" s="298">
        <v>20475</v>
      </c>
      <c r="E247" s="239"/>
    </row>
    <row r="248" spans="1:5" x14ac:dyDescent="0.2">
      <c r="A248" s="69" t="s">
        <v>445</v>
      </c>
      <c r="B248" s="146" t="s">
        <v>1445</v>
      </c>
      <c r="C248" s="69" t="s">
        <v>955</v>
      </c>
      <c r="D248" s="298">
        <v>6825</v>
      </c>
      <c r="E248" s="239"/>
    </row>
    <row r="249" spans="1:5" x14ac:dyDescent="0.2">
      <c r="A249" s="69" t="s">
        <v>446</v>
      </c>
      <c r="B249" s="98" t="s">
        <v>1446</v>
      </c>
      <c r="C249" s="69" t="s">
        <v>955</v>
      </c>
      <c r="D249" s="298">
        <v>4745</v>
      </c>
      <c r="E249" s="239"/>
    </row>
    <row r="250" spans="1:5" x14ac:dyDescent="0.2">
      <c r="A250" s="69" t="s">
        <v>447</v>
      </c>
      <c r="B250" s="98" t="s">
        <v>1447</v>
      </c>
      <c r="C250" s="69" t="s">
        <v>954</v>
      </c>
      <c r="D250" s="298">
        <v>6300</v>
      </c>
      <c r="E250" s="239"/>
    </row>
    <row r="251" spans="1:5" x14ac:dyDescent="0.2">
      <c r="A251" s="69" t="s">
        <v>448</v>
      </c>
      <c r="B251" s="98" t="s">
        <v>1448</v>
      </c>
      <c r="C251" s="69" t="s">
        <v>8</v>
      </c>
      <c r="D251" s="298">
        <v>812175</v>
      </c>
      <c r="E251" s="239"/>
    </row>
    <row r="252" spans="1:5" ht="13.5" customHeight="1" x14ac:dyDescent="0.2">
      <c r="A252" s="69" t="s">
        <v>449</v>
      </c>
      <c r="B252" s="98" t="s">
        <v>1449</v>
      </c>
      <c r="C252" s="69" t="s">
        <v>8</v>
      </c>
      <c r="D252" s="298">
        <v>434070</v>
      </c>
      <c r="E252" s="239"/>
    </row>
    <row r="253" spans="1:5" x14ac:dyDescent="0.2">
      <c r="A253" s="69" t="s">
        <v>450</v>
      </c>
      <c r="B253" s="98" t="s">
        <v>1450</v>
      </c>
      <c r="C253" s="69" t="s">
        <v>8</v>
      </c>
      <c r="D253" s="298">
        <v>921000</v>
      </c>
      <c r="E253" s="239"/>
    </row>
    <row r="254" spans="1:5" x14ac:dyDescent="0.2">
      <c r="A254" s="69" t="s">
        <v>451</v>
      </c>
      <c r="B254" s="98" t="s">
        <v>1451</v>
      </c>
      <c r="C254" s="69" t="s">
        <v>618</v>
      </c>
      <c r="D254" s="298">
        <v>480000</v>
      </c>
      <c r="E254" s="239"/>
    </row>
    <row r="255" spans="1:5" x14ac:dyDescent="0.2">
      <c r="A255" s="69" t="s">
        <v>452</v>
      </c>
      <c r="B255" s="98" t="s">
        <v>1452</v>
      </c>
      <c r="C255" s="69" t="s">
        <v>618</v>
      </c>
      <c r="D255" s="298">
        <v>50000</v>
      </c>
      <c r="E255" s="239"/>
    </row>
    <row r="256" spans="1:5" x14ac:dyDescent="0.2">
      <c r="A256" s="69" t="s">
        <v>942</v>
      </c>
      <c r="B256" s="98" t="s">
        <v>1453</v>
      </c>
      <c r="C256" s="69" t="s">
        <v>954</v>
      </c>
      <c r="D256" s="298">
        <v>45000</v>
      </c>
      <c r="E256" s="239"/>
    </row>
    <row r="257" spans="1:5" x14ac:dyDescent="0.2">
      <c r="A257" s="69" t="s">
        <v>943</v>
      </c>
      <c r="B257" s="98" t="s">
        <v>1454</v>
      </c>
      <c r="C257" s="69" t="s">
        <v>570</v>
      </c>
      <c r="D257" s="298">
        <v>7900</v>
      </c>
      <c r="E257" s="239"/>
    </row>
    <row r="258" spans="1:5" x14ac:dyDescent="0.2">
      <c r="A258" s="69" t="s">
        <v>944</v>
      </c>
      <c r="B258" s="146" t="s">
        <v>1455</v>
      </c>
      <c r="C258" s="69" t="s">
        <v>570</v>
      </c>
      <c r="D258" s="298">
        <v>8000</v>
      </c>
      <c r="E258" s="239"/>
    </row>
    <row r="259" spans="1:5" x14ac:dyDescent="0.2">
      <c r="A259" s="69" t="s">
        <v>672</v>
      </c>
      <c r="B259" s="89" t="s">
        <v>1456</v>
      </c>
      <c r="C259" s="183" t="s">
        <v>957</v>
      </c>
      <c r="D259" s="298">
        <v>66300</v>
      </c>
      <c r="E259" s="239"/>
    </row>
    <row r="260" spans="1:5" x14ac:dyDescent="0.2">
      <c r="A260" s="69" t="s">
        <v>453</v>
      </c>
      <c r="B260" s="98" t="s">
        <v>1457</v>
      </c>
      <c r="C260" s="69" t="s">
        <v>8</v>
      </c>
      <c r="D260" s="298">
        <v>55000</v>
      </c>
      <c r="E260" s="239"/>
    </row>
    <row r="261" spans="1:5" x14ac:dyDescent="0.2">
      <c r="A261" s="69" t="s">
        <v>99</v>
      </c>
      <c r="B261" s="98" t="s">
        <v>1458</v>
      </c>
      <c r="C261" s="69" t="s">
        <v>8</v>
      </c>
      <c r="D261" s="298">
        <v>35100</v>
      </c>
      <c r="E261" s="239"/>
    </row>
    <row r="262" spans="1:5" x14ac:dyDescent="0.2">
      <c r="A262" s="69" t="s">
        <v>454</v>
      </c>
      <c r="B262" s="98" t="s">
        <v>1459</v>
      </c>
      <c r="C262" s="69" t="s">
        <v>618</v>
      </c>
      <c r="D262" s="298">
        <v>55000</v>
      </c>
      <c r="E262" s="239"/>
    </row>
    <row r="263" spans="1:5" x14ac:dyDescent="0.2">
      <c r="A263" s="69" t="s">
        <v>455</v>
      </c>
      <c r="B263" s="98" t="s">
        <v>1460</v>
      </c>
      <c r="C263" s="69" t="s">
        <v>8</v>
      </c>
      <c r="D263" s="298">
        <v>32500</v>
      </c>
      <c r="E263" s="239"/>
    </row>
    <row r="264" spans="1:5" x14ac:dyDescent="0.2">
      <c r="A264" s="69" t="s">
        <v>456</v>
      </c>
      <c r="B264" s="98" t="s">
        <v>1461</v>
      </c>
      <c r="C264" s="69" t="s">
        <v>598</v>
      </c>
      <c r="D264" s="298">
        <v>50000</v>
      </c>
      <c r="E264" s="239"/>
    </row>
    <row r="265" spans="1:5" x14ac:dyDescent="0.2">
      <c r="A265" s="69" t="s">
        <v>945</v>
      </c>
      <c r="B265" s="98" t="s">
        <v>1462</v>
      </c>
      <c r="C265" s="69" t="s">
        <v>8</v>
      </c>
      <c r="D265" s="298">
        <v>948498</v>
      </c>
      <c r="E265" s="239"/>
    </row>
    <row r="266" spans="1:5" x14ac:dyDescent="0.2">
      <c r="A266" s="69" t="s">
        <v>946</v>
      </c>
      <c r="B266" s="98" t="s">
        <v>1463</v>
      </c>
      <c r="C266" s="69" t="s">
        <v>8</v>
      </c>
      <c r="D266" s="298">
        <v>358000</v>
      </c>
      <c r="E266" s="239"/>
    </row>
    <row r="267" spans="1:5" x14ac:dyDescent="0.2">
      <c r="A267" s="69" t="s">
        <v>457</v>
      </c>
      <c r="B267" s="146" t="s">
        <v>1464</v>
      </c>
      <c r="C267" s="69" t="s">
        <v>8</v>
      </c>
      <c r="D267" s="298">
        <v>305800</v>
      </c>
      <c r="E267" s="239"/>
    </row>
    <row r="268" spans="1:5" x14ac:dyDescent="0.2">
      <c r="A268" s="69" t="s">
        <v>458</v>
      </c>
      <c r="B268" s="98" t="s">
        <v>1465</v>
      </c>
      <c r="C268" s="69" t="s">
        <v>8</v>
      </c>
      <c r="D268" s="298">
        <v>55600</v>
      </c>
      <c r="E268" s="239"/>
    </row>
    <row r="269" spans="1:5" x14ac:dyDescent="0.2">
      <c r="A269" s="69" t="s">
        <v>947</v>
      </c>
      <c r="B269" s="98" t="s">
        <v>1466</v>
      </c>
      <c r="C269" s="69" t="s">
        <v>8</v>
      </c>
      <c r="D269" s="298">
        <v>35000</v>
      </c>
      <c r="E269" s="239"/>
    </row>
    <row r="270" spans="1:5" x14ac:dyDescent="0.2">
      <c r="A270" s="69" t="s">
        <v>948</v>
      </c>
      <c r="B270" s="98" t="s">
        <v>1467</v>
      </c>
      <c r="C270" s="69" t="s">
        <v>611</v>
      </c>
      <c r="D270" s="298">
        <v>36400</v>
      </c>
      <c r="E270" s="239"/>
    </row>
    <row r="271" spans="1:5" x14ac:dyDescent="0.2">
      <c r="A271" s="69" t="s">
        <v>949</v>
      </c>
      <c r="B271" s="98" t="s">
        <v>1468</v>
      </c>
      <c r="C271" s="69" t="s">
        <v>8</v>
      </c>
      <c r="D271" s="298">
        <v>58500</v>
      </c>
      <c r="E271" s="239"/>
    </row>
    <row r="272" spans="1:5" x14ac:dyDescent="0.2">
      <c r="A272" s="69" t="s">
        <v>459</v>
      </c>
      <c r="B272" s="146" t="s">
        <v>1469</v>
      </c>
      <c r="C272" s="69" t="s">
        <v>8</v>
      </c>
      <c r="D272" s="298">
        <v>32540</v>
      </c>
      <c r="E272" s="239"/>
    </row>
    <row r="273" spans="1:5" x14ac:dyDescent="0.2">
      <c r="A273" s="69" t="s">
        <v>950</v>
      </c>
      <c r="B273" s="98" t="s">
        <v>1470</v>
      </c>
      <c r="C273" s="69" t="s">
        <v>8</v>
      </c>
      <c r="D273" s="298">
        <v>38900</v>
      </c>
      <c r="E273" s="239"/>
    </row>
    <row r="274" spans="1:5" x14ac:dyDescent="0.2">
      <c r="A274" s="69" t="s">
        <v>951</v>
      </c>
      <c r="B274" s="98" t="s">
        <v>1471</v>
      </c>
      <c r="C274" s="69" t="s">
        <v>8</v>
      </c>
      <c r="D274" s="298">
        <v>9100</v>
      </c>
      <c r="E274" s="239"/>
    </row>
    <row r="275" spans="1:5" x14ac:dyDescent="0.2">
      <c r="A275" s="69" t="s">
        <v>952</v>
      </c>
      <c r="B275" s="98" t="s">
        <v>1472</v>
      </c>
      <c r="C275" s="69" t="s">
        <v>8</v>
      </c>
      <c r="D275" s="298">
        <v>75600</v>
      </c>
      <c r="E275" s="239"/>
    </row>
    <row r="276" spans="1:5" x14ac:dyDescent="0.2">
      <c r="A276" s="69" t="s">
        <v>460</v>
      </c>
      <c r="B276" s="98" t="s">
        <v>1473</v>
      </c>
      <c r="C276" s="69" t="s">
        <v>609</v>
      </c>
      <c r="D276" s="298">
        <v>18900</v>
      </c>
      <c r="E276" s="239"/>
    </row>
    <row r="277" spans="1:5" x14ac:dyDescent="0.2">
      <c r="A277" s="69" t="s">
        <v>461</v>
      </c>
      <c r="B277" s="98" t="s">
        <v>1474</v>
      </c>
      <c r="C277" s="69" t="s">
        <v>955</v>
      </c>
      <c r="D277" s="298">
        <v>14200</v>
      </c>
      <c r="E277" s="239"/>
    </row>
    <row r="278" spans="1:5" x14ac:dyDescent="0.2">
      <c r="A278" s="69" t="s">
        <v>462</v>
      </c>
      <c r="B278" s="146" t="s">
        <v>1475</v>
      </c>
      <c r="C278" s="69" t="s">
        <v>8</v>
      </c>
      <c r="D278" s="298">
        <v>71500</v>
      </c>
      <c r="E278" s="239"/>
    </row>
    <row r="279" spans="1:5" x14ac:dyDescent="0.2">
      <c r="A279" s="69" t="s">
        <v>463</v>
      </c>
      <c r="B279" s="98" t="s">
        <v>1476</v>
      </c>
      <c r="C279" s="69" t="s">
        <v>609</v>
      </c>
      <c r="D279" s="298">
        <v>21294</v>
      </c>
      <c r="E279" s="239"/>
    </row>
    <row r="280" spans="1:5" x14ac:dyDescent="0.2">
      <c r="A280" s="69" t="s">
        <v>464</v>
      </c>
      <c r="B280" s="98" t="s">
        <v>1477</v>
      </c>
      <c r="C280" s="69" t="s">
        <v>8</v>
      </c>
      <c r="D280" s="298">
        <v>88900</v>
      </c>
      <c r="E280" s="239"/>
    </row>
    <row r="281" spans="1:5" x14ac:dyDescent="0.2">
      <c r="A281" s="69" t="s">
        <v>465</v>
      </c>
      <c r="B281" s="98" t="s">
        <v>1478</v>
      </c>
      <c r="C281" s="69" t="s">
        <v>609</v>
      </c>
      <c r="D281" s="298">
        <v>23596</v>
      </c>
      <c r="E281" s="239"/>
    </row>
    <row r="282" spans="1:5" x14ac:dyDescent="0.2">
      <c r="A282" s="69" t="s">
        <v>466</v>
      </c>
      <c r="B282" s="146" t="s">
        <v>1479</v>
      </c>
      <c r="C282" s="69" t="s">
        <v>954</v>
      </c>
      <c r="D282" s="298">
        <v>71816</v>
      </c>
      <c r="E282" s="239"/>
    </row>
    <row r="283" spans="1:5" x14ac:dyDescent="0.2">
      <c r="A283" s="69" t="s">
        <v>467</v>
      </c>
      <c r="B283" s="98" t="s">
        <v>1480</v>
      </c>
      <c r="C283" s="69" t="s">
        <v>955</v>
      </c>
      <c r="D283" s="298">
        <v>11667</v>
      </c>
      <c r="E283" s="239"/>
    </row>
    <row r="284" spans="1:5" x14ac:dyDescent="0.2">
      <c r="A284" s="69" t="s">
        <v>468</v>
      </c>
      <c r="B284" s="98" t="s">
        <v>1481</v>
      </c>
      <c r="C284" s="69" t="s">
        <v>8</v>
      </c>
      <c r="D284" s="298">
        <v>230000</v>
      </c>
      <c r="E284" s="239"/>
    </row>
    <row r="285" spans="1:5" x14ac:dyDescent="0.2">
      <c r="A285" s="69" t="s">
        <v>469</v>
      </c>
      <c r="B285" s="98" t="s">
        <v>1482</v>
      </c>
      <c r="C285" s="69" t="s">
        <v>8</v>
      </c>
      <c r="D285" s="298">
        <v>200000</v>
      </c>
      <c r="E285" s="239"/>
    </row>
    <row r="286" spans="1:5" x14ac:dyDescent="0.2">
      <c r="A286" s="69" t="s">
        <v>470</v>
      </c>
      <c r="B286" s="98" t="s">
        <v>1483</v>
      </c>
      <c r="C286" s="69" t="s">
        <v>8</v>
      </c>
      <c r="D286" s="298">
        <v>130000</v>
      </c>
      <c r="E286" s="239"/>
    </row>
    <row r="287" spans="1:5" x14ac:dyDescent="0.2">
      <c r="A287" s="69" t="s">
        <v>953</v>
      </c>
      <c r="B287" s="98" t="s">
        <v>1484</v>
      </c>
      <c r="C287" s="69" t="s">
        <v>8</v>
      </c>
      <c r="D287" s="298">
        <v>92000</v>
      </c>
      <c r="E287" s="239"/>
    </row>
    <row r="288" spans="1:5" x14ac:dyDescent="0.2">
      <c r="A288" s="69" t="s">
        <v>783</v>
      </c>
      <c r="B288" s="98" t="s">
        <v>1485</v>
      </c>
      <c r="C288" s="69" t="s">
        <v>618</v>
      </c>
      <c r="D288" s="298">
        <v>550</v>
      </c>
      <c r="E288" s="239"/>
    </row>
    <row r="289" spans="1:5" x14ac:dyDescent="0.2">
      <c r="A289" s="69" t="s">
        <v>29</v>
      </c>
      <c r="B289" s="98" t="s">
        <v>1486</v>
      </c>
      <c r="C289" s="69" t="s">
        <v>954</v>
      </c>
      <c r="D289" s="298">
        <v>35000</v>
      </c>
      <c r="E289" s="239"/>
    </row>
    <row r="290" spans="1:5" x14ac:dyDescent="0.2">
      <c r="A290" s="69" t="s">
        <v>784</v>
      </c>
      <c r="B290" s="98" t="s">
        <v>1487</v>
      </c>
      <c r="C290" s="69" t="s">
        <v>954</v>
      </c>
      <c r="D290" s="298">
        <v>65000</v>
      </c>
      <c r="E290" s="239"/>
    </row>
    <row r="291" spans="1:5" x14ac:dyDescent="0.2">
      <c r="A291" s="69" t="s">
        <v>30</v>
      </c>
      <c r="B291" s="98" t="s">
        <v>1488</v>
      </c>
      <c r="C291" s="69" t="s">
        <v>954</v>
      </c>
      <c r="D291" s="298">
        <v>45000</v>
      </c>
      <c r="E291" s="239"/>
    </row>
    <row r="292" spans="1:5" x14ac:dyDescent="0.2">
      <c r="A292" s="69" t="s">
        <v>785</v>
      </c>
      <c r="B292" s="98" t="s">
        <v>1489</v>
      </c>
      <c r="C292" s="69" t="s">
        <v>954</v>
      </c>
      <c r="D292" s="298">
        <v>44459</v>
      </c>
      <c r="E292" s="239"/>
    </row>
    <row r="293" spans="1:5" x14ac:dyDescent="0.2">
      <c r="A293" s="69" t="s">
        <v>786</v>
      </c>
      <c r="B293" s="98" t="s">
        <v>1490</v>
      </c>
      <c r="C293" s="69" t="s">
        <v>954</v>
      </c>
      <c r="D293" s="298">
        <v>37538</v>
      </c>
      <c r="E293" s="239"/>
    </row>
    <row r="294" spans="1:5" x14ac:dyDescent="0.2">
      <c r="A294" s="69" t="s">
        <v>31</v>
      </c>
      <c r="B294" s="98" t="s">
        <v>1491</v>
      </c>
      <c r="C294" s="69" t="s">
        <v>954</v>
      </c>
      <c r="D294" s="298">
        <v>32373</v>
      </c>
      <c r="E294" s="239"/>
    </row>
    <row r="295" spans="1:5" x14ac:dyDescent="0.2">
      <c r="A295" s="69" t="s">
        <v>32</v>
      </c>
      <c r="B295" s="98" t="s">
        <v>1492</v>
      </c>
      <c r="C295" s="69" t="s">
        <v>954</v>
      </c>
      <c r="D295" s="298">
        <v>37618</v>
      </c>
      <c r="E295" s="239"/>
    </row>
    <row r="296" spans="1:5" x14ac:dyDescent="0.2">
      <c r="A296" s="69" t="s">
        <v>33</v>
      </c>
      <c r="B296" s="98" t="s">
        <v>1493</v>
      </c>
      <c r="C296" s="69" t="s">
        <v>954</v>
      </c>
      <c r="D296" s="298">
        <v>31300</v>
      </c>
      <c r="E296" s="239"/>
    </row>
    <row r="297" spans="1:5" x14ac:dyDescent="0.2">
      <c r="A297" s="69" t="s">
        <v>34</v>
      </c>
      <c r="B297" s="98" t="s">
        <v>1494</v>
      </c>
      <c r="C297" s="69" t="s">
        <v>954</v>
      </c>
      <c r="D297" s="298">
        <v>28655</v>
      </c>
      <c r="E297" s="239"/>
    </row>
    <row r="298" spans="1:5" x14ac:dyDescent="0.2">
      <c r="A298" s="69" t="s">
        <v>787</v>
      </c>
      <c r="B298" s="98" t="s">
        <v>1495</v>
      </c>
      <c r="C298" s="69" t="s">
        <v>954</v>
      </c>
      <c r="D298" s="298">
        <v>34198</v>
      </c>
      <c r="E298" s="239"/>
    </row>
    <row r="299" spans="1:5" x14ac:dyDescent="0.2">
      <c r="A299" s="69" t="s">
        <v>35</v>
      </c>
      <c r="B299" s="98" t="s">
        <v>1496</v>
      </c>
      <c r="C299" s="69" t="s">
        <v>954</v>
      </c>
      <c r="D299" s="298">
        <v>41037</v>
      </c>
      <c r="E299" s="239"/>
    </row>
    <row r="300" spans="1:5" x14ac:dyDescent="0.2">
      <c r="A300" s="69" t="s">
        <v>788</v>
      </c>
      <c r="B300" s="146" t="s">
        <v>1497</v>
      </c>
      <c r="C300" s="69" t="s">
        <v>601</v>
      </c>
      <c r="D300" s="298">
        <v>17000</v>
      </c>
      <c r="E300" s="239"/>
    </row>
    <row r="301" spans="1:5" x14ac:dyDescent="0.2">
      <c r="A301" s="69" t="s">
        <v>789</v>
      </c>
      <c r="B301" s="98" t="s">
        <v>1498</v>
      </c>
      <c r="C301" s="69" t="s">
        <v>21</v>
      </c>
      <c r="D301" s="298">
        <v>356800</v>
      </c>
      <c r="E301" s="239"/>
    </row>
    <row r="302" spans="1:5" x14ac:dyDescent="0.2">
      <c r="A302" s="69" t="s">
        <v>36</v>
      </c>
      <c r="B302" s="98" t="s">
        <v>1499</v>
      </c>
      <c r="C302" s="69" t="s">
        <v>21</v>
      </c>
      <c r="D302" s="298">
        <v>585600</v>
      </c>
      <c r="E302" s="239"/>
    </row>
    <row r="303" spans="1:5" x14ac:dyDescent="0.2">
      <c r="A303" s="69" t="s">
        <v>37</v>
      </c>
      <c r="B303" s="98" t="s">
        <v>1500</v>
      </c>
      <c r="C303" s="69" t="s">
        <v>954</v>
      </c>
      <c r="D303" s="298">
        <v>29553</v>
      </c>
      <c r="E303" s="239"/>
    </row>
    <row r="304" spans="1:5" x14ac:dyDescent="0.2">
      <c r="A304" s="69" t="s">
        <v>38</v>
      </c>
      <c r="B304" s="98" t="s">
        <v>1501</v>
      </c>
      <c r="C304" s="69" t="s">
        <v>8</v>
      </c>
      <c r="D304" s="298">
        <v>622</v>
      </c>
      <c r="E304" s="239"/>
    </row>
    <row r="305" spans="1:5" x14ac:dyDescent="0.2">
      <c r="A305" s="69" t="s">
        <v>815</v>
      </c>
      <c r="B305" s="98" t="s">
        <v>1502</v>
      </c>
      <c r="C305" s="69" t="s">
        <v>956</v>
      </c>
      <c r="D305" s="298">
        <v>37014</v>
      </c>
      <c r="E305" s="239"/>
    </row>
    <row r="306" spans="1:5" x14ac:dyDescent="0.2">
      <c r="A306" s="69" t="s">
        <v>522</v>
      </c>
      <c r="B306" s="89" t="s">
        <v>1503</v>
      </c>
      <c r="C306" s="69" t="s">
        <v>954</v>
      </c>
      <c r="D306" s="298">
        <v>28205</v>
      </c>
      <c r="E306" s="239"/>
    </row>
    <row r="307" spans="1:5" x14ac:dyDescent="0.2">
      <c r="A307" s="69" t="s">
        <v>523</v>
      </c>
      <c r="B307" s="98" t="s">
        <v>1504</v>
      </c>
      <c r="C307" s="69" t="s">
        <v>956</v>
      </c>
      <c r="D307" s="298">
        <v>55600</v>
      </c>
      <c r="E307" s="239"/>
    </row>
    <row r="308" spans="1:5" x14ac:dyDescent="0.2">
      <c r="A308" s="69" t="s">
        <v>39</v>
      </c>
      <c r="B308" s="89" t="s">
        <v>1505</v>
      </c>
      <c r="C308" s="69" t="s">
        <v>954</v>
      </c>
      <c r="D308" s="298">
        <v>30986</v>
      </c>
      <c r="E308" s="239"/>
    </row>
    <row r="309" spans="1:5" x14ac:dyDescent="0.2">
      <c r="A309" s="69" t="s">
        <v>790</v>
      </c>
      <c r="B309" s="98" t="s">
        <v>1506</v>
      </c>
      <c r="C309" s="69" t="s">
        <v>954</v>
      </c>
      <c r="D309" s="298">
        <v>85400</v>
      </c>
      <c r="E309" s="239"/>
    </row>
    <row r="310" spans="1:5" x14ac:dyDescent="0.2">
      <c r="A310" s="69" t="s">
        <v>40</v>
      </c>
      <c r="B310" s="146" t="s">
        <v>1507</v>
      </c>
      <c r="C310" s="69" t="s">
        <v>954</v>
      </c>
      <c r="D310" s="298">
        <v>60000</v>
      </c>
      <c r="E310" s="239"/>
    </row>
    <row r="311" spans="1:5" x14ac:dyDescent="0.2">
      <c r="A311" s="69" t="s">
        <v>41</v>
      </c>
      <c r="B311" s="98" t="s">
        <v>1508</v>
      </c>
      <c r="C311" s="69" t="s">
        <v>8</v>
      </c>
      <c r="D311" s="298">
        <v>1950</v>
      </c>
      <c r="E311" s="239"/>
    </row>
    <row r="312" spans="1:5" x14ac:dyDescent="0.2">
      <c r="A312" s="69" t="s">
        <v>791</v>
      </c>
      <c r="B312" s="98" t="s">
        <v>1509</v>
      </c>
      <c r="C312" s="69" t="s">
        <v>954</v>
      </c>
      <c r="D312" s="298">
        <v>20986</v>
      </c>
      <c r="E312" s="239"/>
    </row>
    <row r="313" spans="1:5" x14ac:dyDescent="0.2">
      <c r="A313" s="69" t="s">
        <v>42</v>
      </c>
      <c r="B313" s="98" t="s">
        <v>1510</v>
      </c>
      <c r="C313" s="69" t="s">
        <v>954</v>
      </c>
      <c r="D313" s="298">
        <v>38500</v>
      </c>
      <c r="E313" s="239"/>
    </row>
    <row r="314" spans="1:5" x14ac:dyDescent="0.2">
      <c r="A314" s="69" t="s">
        <v>43</v>
      </c>
      <c r="B314" s="98" t="s">
        <v>1511</v>
      </c>
      <c r="C314" s="69" t="s">
        <v>955</v>
      </c>
      <c r="D314" s="298">
        <v>40950</v>
      </c>
      <c r="E314" s="239"/>
    </row>
    <row r="315" spans="1:5" x14ac:dyDescent="0.2">
      <c r="A315" s="69" t="s">
        <v>792</v>
      </c>
      <c r="B315" s="98" t="s">
        <v>1512</v>
      </c>
      <c r="C315" s="69" t="s">
        <v>955</v>
      </c>
      <c r="D315" s="298">
        <v>16500</v>
      </c>
      <c r="E315" s="239"/>
    </row>
    <row r="316" spans="1:5" x14ac:dyDescent="0.2">
      <c r="A316" s="69" t="s">
        <v>44</v>
      </c>
      <c r="B316" s="98" t="s">
        <v>1513</v>
      </c>
      <c r="C316" s="69" t="s">
        <v>957</v>
      </c>
      <c r="D316" s="298">
        <v>82400</v>
      </c>
      <c r="E316" s="239"/>
    </row>
    <row r="317" spans="1:5" x14ac:dyDescent="0.2">
      <c r="A317" s="69" t="s">
        <v>793</v>
      </c>
      <c r="B317" s="98" t="s">
        <v>1514</v>
      </c>
      <c r="C317" s="69" t="s">
        <v>841</v>
      </c>
      <c r="D317" s="298">
        <v>25600</v>
      </c>
      <c r="E317" s="239"/>
    </row>
    <row r="318" spans="1:5" x14ac:dyDescent="0.2">
      <c r="A318" s="69" t="s">
        <v>45</v>
      </c>
      <c r="B318" s="98" t="s">
        <v>1515</v>
      </c>
      <c r="C318" s="69" t="s">
        <v>956</v>
      </c>
      <c r="D318" s="298">
        <v>17910</v>
      </c>
      <c r="E318" s="239"/>
    </row>
    <row r="319" spans="1:5" x14ac:dyDescent="0.2">
      <c r="A319" s="69" t="s">
        <v>794</v>
      </c>
      <c r="B319" s="146" t="s">
        <v>1516</v>
      </c>
      <c r="C319" s="69" t="s">
        <v>956</v>
      </c>
      <c r="D319" s="298">
        <v>68772</v>
      </c>
      <c r="E319" s="239"/>
    </row>
    <row r="320" spans="1:5" x14ac:dyDescent="0.2">
      <c r="A320" s="69" t="s">
        <v>46</v>
      </c>
      <c r="B320" s="146" t="s">
        <v>1517</v>
      </c>
      <c r="C320" s="69" t="s">
        <v>956</v>
      </c>
      <c r="D320" s="298">
        <v>32000</v>
      </c>
      <c r="E320" s="239"/>
    </row>
    <row r="321" spans="1:5" x14ac:dyDescent="0.2">
      <c r="A321" s="69" t="s">
        <v>47</v>
      </c>
      <c r="B321" s="146" t="s">
        <v>1518</v>
      </c>
      <c r="C321" s="69" t="s">
        <v>956</v>
      </c>
      <c r="D321" s="298">
        <v>21000</v>
      </c>
      <c r="E321" s="239"/>
    </row>
    <row r="322" spans="1:5" x14ac:dyDescent="0.2">
      <c r="A322" s="69" t="s">
        <v>48</v>
      </c>
      <c r="B322" s="89" t="s">
        <v>1519</v>
      </c>
      <c r="C322" s="69" t="s">
        <v>8</v>
      </c>
      <c r="D322" s="298">
        <v>2730</v>
      </c>
      <c r="E322" s="239"/>
    </row>
    <row r="323" spans="1:5" x14ac:dyDescent="0.2">
      <c r="A323" s="69" t="s">
        <v>49</v>
      </c>
      <c r="B323" s="199" t="s">
        <v>1520</v>
      </c>
      <c r="C323" s="69" t="s">
        <v>8</v>
      </c>
      <c r="D323" s="298">
        <v>1000</v>
      </c>
      <c r="E323" s="239"/>
    </row>
    <row r="324" spans="1:5" x14ac:dyDescent="0.2">
      <c r="A324" s="69" t="s">
        <v>50</v>
      </c>
      <c r="B324" s="146" t="s">
        <v>1521</v>
      </c>
      <c r="C324" s="69" t="s">
        <v>8</v>
      </c>
      <c r="D324" s="298">
        <v>1739</v>
      </c>
      <c r="E324" s="239"/>
    </row>
    <row r="325" spans="1:5" x14ac:dyDescent="0.2">
      <c r="A325" s="69" t="s">
        <v>51</v>
      </c>
      <c r="B325" s="98" t="s">
        <v>1522</v>
      </c>
      <c r="C325" s="69" t="s">
        <v>956</v>
      </c>
      <c r="D325" s="298">
        <v>69500</v>
      </c>
      <c r="E325" s="239"/>
    </row>
    <row r="326" spans="1:5" x14ac:dyDescent="0.2">
      <c r="A326" s="69" t="s">
        <v>795</v>
      </c>
      <c r="B326" s="98" t="s">
        <v>1523</v>
      </c>
      <c r="C326" s="69" t="s">
        <v>8</v>
      </c>
      <c r="D326" s="298">
        <v>3000</v>
      </c>
      <c r="E326" s="239"/>
    </row>
    <row r="327" spans="1:5" x14ac:dyDescent="0.2">
      <c r="A327" s="69" t="s">
        <v>52</v>
      </c>
      <c r="B327" s="98" t="s">
        <v>1524</v>
      </c>
      <c r="C327" s="69" t="s">
        <v>956</v>
      </c>
      <c r="D327" s="298">
        <v>86000</v>
      </c>
      <c r="E327" s="239"/>
    </row>
    <row r="328" spans="1:5" x14ac:dyDescent="0.2">
      <c r="A328" s="69" t="s">
        <v>53</v>
      </c>
      <c r="B328" s="98" t="s">
        <v>1525</v>
      </c>
      <c r="C328" s="69" t="s">
        <v>8</v>
      </c>
      <c r="D328" s="298">
        <v>3520000</v>
      </c>
      <c r="E328" s="239"/>
    </row>
    <row r="329" spans="1:5" x14ac:dyDescent="0.2">
      <c r="A329" s="69" t="s">
        <v>796</v>
      </c>
      <c r="B329" s="98" t="s">
        <v>1526</v>
      </c>
      <c r="C329" s="69" t="s">
        <v>955</v>
      </c>
      <c r="D329" s="298">
        <v>83785</v>
      </c>
      <c r="E329" s="239"/>
    </row>
    <row r="330" spans="1:5" x14ac:dyDescent="0.2">
      <c r="A330" s="69" t="s">
        <v>797</v>
      </c>
      <c r="B330" s="98" t="s">
        <v>1527</v>
      </c>
      <c r="C330" s="69" t="s">
        <v>955</v>
      </c>
      <c r="D330" s="298">
        <v>94472</v>
      </c>
      <c r="E330" s="239"/>
    </row>
    <row r="331" spans="1:5" x14ac:dyDescent="0.2">
      <c r="A331" s="69" t="s">
        <v>54</v>
      </c>
      <c r="B331" s="98" t="s">
        <v>1528</v>
      </c>
      <c r="C331" s="69" t="s">
        <v>955</v>
      </c>
      <c r="D331" s="298">
        <v>106333</v>
      </c>
      <c r="E331" s="239"/>
    </row>
    <row r="332" spans="1:5" x14ac:dyDescent="0.2">
      <c r="A332" s="69" t="s">
        <v>798</v>
      </c>
      <c r="B332" s="98" t="s">
        <v>1529</v>
      </c>
      <c r="C332" s="69" t="s">
        <v>955</v>
      </c>
      <c r="D332" s="298">
        <v>94045</v>
      </c>
      <c r="E332" s="239"/>
    </row>
    <row r="333" spans="1:5" x14ac:dyDescent="0.2">
      <c r="A333" s="69" t="s">
        <v>55</v>
      </c>
      <c r="B333" s="199" t="s">
        <v>1530</v>
      </c>
      <c r="C333" s="69" t="s">
        <v>955</v>
      </c>
      <c r="D333" s="298">
        <v>6817</v>
      </c>
      <c r="E333" s="239"/>
    </row>
    <row r="334" spans="1:5" x14ac:dyDescent="0.2">
      <c r="A334" s="69" t="s">
        <v>57</v>
      </c>
      <c r="B334" s="199" t="s">
        <v>1531</v>
      </c>
      <c r="C334" s="69" t="s">
        <v>955</v>
      </c>
      <c r="D334" s="298">
        <v>10896</v>
      </c>
      <c r="E334" s="239"/>
    </row>
    <row r="335" spans="1:5" x14ac:dyDescent="0.2">
      <c r="A335" s="69" t="s">
        <v>58</v>
      </c>
      <c r="B335" s="199" t="s">
        <v>1532</v>
      </c>
      <c r="C335" s="69" t="s">
        <v>955</v>
      </c>
      <c r="D335" s="298">
        <v>4500</v>
      </c>
      <c r="E335" s="239"/>
    </row>
    <row r="336" spans="1:5" x14ac:dyDescent="0.2">
      <c r="A336" s="69" t="s">
        <v>60</v>
      </c>
      <c r="B336" s="146" t="s">
        <v>1533</v>
      </c>
      <c r="C336" s="69" t="s">
        <v>955</v>
      </c>
      <c r="D336" s="298">
        <v>10932</v>
      </c>
      <c r="E336" s="239"/>
    </row>
    <row r="337" spans="1:5" x14ac:dyDescent="0.2">
      <c r="A337" s="69" t="s">
        <v>61</v>
      </c>
      <c r="B337" s="98" t="s">
        <v>1534</v>
      </c>
      <c r="C337" s="69" t="s">
        <v>955</v>
      </c>
      <c r="D337" s="298">
        <v>14950</v>
      </c>
      <c r="E337" s="239"/>
    </row>
    <row r="338" spans="1:5" x14ac:dyDescent="0.2">
      <c r="A338" s="69" t="s">
        <v>62</v>
      </c>
      <c r="B338" s="98" t="s">
        <v>1535</v>
      </c>
      <c r="C338" s="69" t="s">
        <v>955</v>
      </c>
      <c r="D338" s="298">
        <v>22474</v>
      </c>
      <c r="E338" s="239"/>
    </row>
    <row r="339" spans="1:5" x14ac:dyDescent="0.2">
      <c r="A339" s="69" t="s">
        <v>63</v>
      </c>
      <c r="B339" s="98" t="s">
        <v>1536</v>
      </c>
      <c r="C339" s="69" t="s">
        <v>955</v>
      </c>
      <c r="D339" s="298">
        <v>59441</v>
      </c>
      <c r="E339" s="239"/>
    </row>
    <row r="340" spans="1:5" x14ac:dyDescent="0.2">
      <c r="A340" s="69" t="s">
        <v>64</v>
      </c>
      <c r="B340" s="146" t="s">
        <v>1537</v>
      </c>
      <c r="C340" s="69" t="s">
        <v>955</v>
      </c>
      <c r="D340" s="298">
        <v>60000</v>
      </c>
      <c r="E340" s="239"/>
    </row>
    <row r="341" spans="1:5" x14ac:dyDescent="0.2">
      <c r="A341" s="69" t="s">
        <v>65</v>
      </c>
      <c r="B341" s="146" t="s">
        <v>1538</v>
      </c>
      <c r="C341" s="69" t="s">
        <v>955</v>
      </c>
      <c r="D341" s="298">
        <v>65000</v>
      </c>
      <c r="E341" s="239"/>
    </row>
    <row r="342" spans="1:5" x14ac:dyDescent="0.2">
      <c r="A342" s="69" t="s">
        <v>66</v>
      </c>
      <c r="B342" s="98" t="s">
        <v>1539</v>
      </c>
      <c r="C342" s="69" t="s">
        <v>955</v>
      </c>
      <c r="D342" s="298">
        <v>12500</v>
      </c>
      <c r="E342" s="239"/>
    </row>
    <row r="343" spans="1:5" x14ac:dyDescent="0.2">
      <c r="A343" s="69" t="s">
        <v>67</v>
      </c>
      <c r="B343" s="98" t="s">
        <v>1540</v>
      </c>
      <c r="C343" s="69" t="s">
        <v>955</v>
      </c>
      <c r="D343" s="298">
        <v>12500</v>
      </c>
      <c r="E343" s="239"/>
    </row>
    <row r="344" spans="1:5" x14ac:dyDescent="0.2">
      <c r="A344" s="69" t="s">
        <v>68</v>
      </c>
      <c r="B344" s="98" t="s">
        <v>1541</v>
      </c>
      <c r="C344" s="69" t="s">
        <v>955</v>
      </c>
      <c r="D344" s="298">
        <v>10959</v>
      </c>
      <c r="E344" s="239"/>
    </row>
    <row r="345" spans="1:5" x14ac:dyDescent="0.2">
      <c r="A345" s="69" t="s">
        <v>799</v>
      </c>
      <c r="B345" s="98" t="s">
        <v>1542</v>
      </c>
      <c r="C345" s="69" t="s">
        <v>955</v>
      </c>
      <c r="D345" s="299">
        <v>4000</v>
      </c>
      <c r="E345" s="239"/>
    </row>
    <row r="346" spans="1:5" x14ac:dyDescent="0.2">
      <c r="A346" s="69" t="s">
        <v>69</v>
      </c>
      <c r="B346" s="98" t="s">
        <v>1543</v>
      </c>
      <c r="C346" s="69" t="s">
        <v>955</v>
      </c>
      <c r="D346" s="299">
        <v>9000</v>
      </c>
      <c r="E346" s="239"/>
    </row>
    <row r="347" spans="1:5" x14ac:dyDescent="0.2">
      <c r="A347" s="69" t="s">
        <v>70</v>
      </c>
      <c r="B347" s="98" t="s">
        <v>1544</v>
      </c>
      <c r="C347" s="69" t="s">
        <v>955</v>
      </c>
      <c r="D347" s="298">
        <v>14500</v>
      </c>
      <c r="E347" s="239"/>
    </row>
    <row r="348" spans="1:5" x14ac:dyDescent="0.2">
      <c r="A348" s="69" t="s">
        <v>800</v>
      </c>
      <c r="B348" s="98" t="s">
        <v>1545</v>
      </c>
      <c r="C348" s="69" t="s">
        <v>955</v>
      </c>
      <c r="D348" s="298">
        <v>22000</v>
      </c>
      <c r="E348" s="239"/>
    </row>
    <row r="349" spans="1:5" x14ac:dyDescent="0.2">
      <c r="A349" s="69" t="s">
        <v>801</v>
      </c>
      <c r="B349" s="98" t="s">
        <v>1546</v>
      </c>
      <c r="C349" s="69" t="s">
        <v>8</v>
      </c>
      <c r="D349" s="298">
        <v>65102</v>
      </c>
      <c r="E349" s="239"/>
    </row>
    <row r="350" spans="1:5" x14ac:dyDescent="0.2">
      <c r="A350" s="69" t="s">
        <v>71</v>
      </c>
      <c r="B350" s="98" t="s">
        <v>1547</v>
      </c>
      <c r="C350" s="69" t="s">
        <v>955</v>
      </c>
      <c r="D350" s="298">
        <v>22900</v>
      </c>
      <c r="E350" s="239"/>
    </row>
    <row r="351" spans="1:5" x14ac:dyDescent="0.2">
      <c r="A351" s="69" t="s">
        <v>802</v>
      </c>
      <c r="B351" s="146" t="s">
        <v>1548</v>
      </c>
      <c r="C351" s="69" t="s">
        <v>955</v>
      </c>
      <c r="D351" s="298">
        <v>25135</v>
      </c>
      <c r="E351" s="239"/>
    </row>
    <row r="352" spans="1:5" x14ac:dyDescent="0.2">
      <c r="A352" s="69" t="s">
        <v>72</v>
      </c>
      <c r="B352" s="146" t="s">
        <v>1549</v>
      </c>
      <c r="C352" s="69" t="s">
        <v>958</v>
      </c>
      <c r="D352" s="298">
        <v>14941</v>
      </c>
      <c r="E352" s="239"/>
    </row>
    <row r="353" spans="1:5" x14ac:dyDescent="0.2">
      <c r="A353" s="69" t="s">
        <v>803</v>
      </c>
      <c r="B353" s="147" t="s">
        <v>1550</v>
      </c>
      <c r="C353" s="69" t="s">
        <v>955</v>
      </c>
      <c r="D353" s="298">
        <v>17099</v>
      </c>
      <c r="E353" s="239"/>
    </row>
    <row r="354" spans="1:5" x14ac:dyDescent="0.2">
      <c r="A354" s="69" t="s">
        <v>73</v>
      </c>
      <c r="B354" s="98" t="s">
        <v>1551</v>
      </c>
      <c r="C354" s="69" t="s">
        <v>8</v>
      </c>
      <c r="D354" s="298">
        <v>8000</v>
      </c>
      <c r="E354" s="239"/>
    </row>
    <row r="355" spans="1:5" x14ac:dyDescent="0.2">
      <c r="A355" s="69" t="s">
        <v>74</v>
      </c>
      <c r="B355" s="98" t="s">
        <v>1552</v>
      </c>
      <c r="C355" s="69" t="s">
        <v>956</v>
      </c>
      <c r="D355" s="298">
        <v>12500</v>
      </c>
      <c r="E355" s="239"/>
    </row>
    <row r="356" spans="1:5" x14ac:dyDescent="0.2">
      <c r="A356" s="69" t="s">
        <v>804</v>
      </c>
      <c r="B356" s="98" t="s">
        <v>1553</v>
      </c>
      <c r="C356" s="69" t="s">
        <v>956</v>
      </c>
      <c r="D356" s="298">
        <v>9500</v>
      </c>
      <c r="E356" s="239"/>
    </row>
    <row r="357" spans="1:5" x14ac:dyDescent="0.2">
      <c r="A357" s="69" t="s">
        <v>75</v>
      </c>
      <c r="B357" s="98" t="s">
        <v>1554</v>
      </c>
      <c r="C357" s="69" t="s">
        <v>956</v>
      </c>
      <c r="D357" s="298">
        <v>11969</v>
      </c>
      <c r="E357" s="239"/>
    </row>
    <row r="358" spans="1:5" x14ac:dyDescent="0.2">
      <c r="A358" s="69" t="s">
        <v>76</v>
      </c>
      <c r="B358" s="146" t="s">
        <v>1555</v>
      </c>
      <c r="C358" s="69" t="s">
        <v>8</v>
      </c>
      <c r="D358" s="298">
        <v>3560</v>
      </c>
      <c r="E358" s="239"/>
    </row>
    <row r="359" spans="1:5" x14ac:dyDescent="0.2">
      <c r="A359" s="69" t="s">
        <v>805</v>
      </c>
      <c r="B359" s="146" t="s">
        <v>1556</v>
      </c>
      <c r="C359" s="69" t="s">
        <v>8</v>
      </c>
      <c r="D359" s="298">
        <v>4519</v>
      </c>
      <c r="E359" s="239"/>
    </row>
    <row r="360" spans="1:5" x14ac:dyDescent="0.2">
      <c r="A360" s="69" t="s">
        <v>806</v>
      </c>
      <c r="B360" s="146" t="s">
        <v>1557</v>
      </c>
      <c r="C360" s="69" t="s">
        <v>8</v>
      </c>
      <c r="D360" s="298">
        <v>9500</v>
      </c>
      <c r="E360" s="239"/>
    </row>
    <row r="361" spans="1:5" x14ac:dyDescent="0.2">
      <c r="A361" s="69" t="s">
        <v>77</v>
      </c>
      <c r="B361" s="146" t="s">
        <v>1558</v>
      </c>
      <c r="C361" s="69" t="s">
        <v>8</v>
      </c>
      <c r="D361" s="298">
        <v>39000</v>
      </c>
      <c r="E361" s="239"/>
    </row>
    <row r="362" spans="1:5" x14ac:dyDescent="0.2">
      <c r="A362" s="69" t="s">
        <v>78</v>
      </c>
      <c r="B362" s="146" t="s">
        <v>1559</v>
      </c>
      <c r="C362" s="69" t="s">
        <v>8</v>
      </c>
      <c r="D362" s="298">
        <v>1000</v>
      </c>
      <c r="E362" s="239"/>
    </row>
    <row r="363" spans="1:5" x14ac:dyDescent="0.2">
      <c r="A363" s="69" t="s">
        <v>671</v>
      </c>
      <c r="B363" s="146" t="s">
        <v>1560</v>
      </c>
      <c r="C363" s="69" t="s">
        <v>8</v>
      </c>
      <c r="D363" s="298">
        <v>1300</v>
      </c>
      <c r="E363" s="239"/>
    </row>
    <row r="364" spans="1:5" x14ac:dyDescent="0.2">
      <c r="A364" s="69" t="s">
        <v>807</v>
      </c>
      <c r="B364" s="146" t="s">
        <v>1561</v>
      </c>
      <c r="C364" s="69" t="s">
        <v>8</v>
      </c>
      <c r="D364" s="298">
        <v>1800</v>
      </c>
      <c r="E364" s="239"/>
    </row>
    <row r="365" spans="1:5" x14ac:dyDescent="0.2">
      <c r="A365" s="69" t="s">
        <v>808</v>
      </c>
      <c r="B365" s="98" t="s">
        <v>1562</v>
      </c>
      <c r="C365" s="69" t="s">
        <v>609</v>
      </c>
      <c r="D365" s="298">
        <v>8365</v>
      </c>
      <c r="E365" s="239"/>
    </row>
    <row r="366" spans="1:5" x14ac:dyDescent="0.2">
      <c r="A366" s="69" t="s">
        <v>550</v>
      </c>
      <c r="B366" s="98" t="s">
        <v>1563</v>
      </c>
      <c r="C366" s="69" t="s">
        <v>955</v>
      </c>
      <c r="D366" s="298">
        <v>36669</v>
      </c>
      <c r="E366" s="239"/>
    </row>
    <row r="367" spans="1:5" x14ac:dyDescent="0.2">
      <c r="A367" s="69" t="s">
        <v>79</v>
      </c>
      <c r="B367" s="98" t="s">
        <v>1564</v>
      </c>
      <c r="C367" s="69" t="s">
        <v>956</v>
      </c>
      <c r="D367" s="298">
        <v>73782</v>
      </c>
      <c r="E367" s="239"/>
    </row>
    <row r="368" spans="1:5" x14ac:dyDescent="0.2">
      <c r="A368" s="69" t="s">
        <v>80</v>
      </c>
      <c r="B368" s="147" t="s">
        <v>1565</v>
      </c>
      <c r="C368" s="69" t="s">
        <v>8</v>
      </c>
      <c r="D368" s="298">
        <v>58136</v>
      </c>
      <c r="E368" s="239"/>
    </row>
    <row r="369" spans="1:5" x14ac:dyDescent="0.2">
      <c r="A369" s="69" t="s">
        <v>81</v>
      </c>
      <c r="B369" s="98" t="s">
        <v>1566</v>
      </c>
      <c r="C369" s="69" t="s">
        <v>8</v>
      </c>
      <c r="D369" s="298">
        <v>103169</v>
      </c>
      <c r="E369" s="239"/>
    </row>
    <row r="370" spans="1:5" x14ac:dyDescent="0.2">
      <c r="A370" s="69" t="s">
        <v>809</v>
      </c>
      <c r="B370" s="98" t="s">
        <v>1844</v>
      </c>
      <c r="C370" s="69" t="s">
        <v>955</v>
      </c>
      <c r="D370" s="298">
        <v>1488.5</v>
      </c>
      <c r="E370" s="239"/>
    </row>
    <row r="371" spans="1:5" x14ac:dyDescent="0.2">
      <c r="A371" s="69" t="s">
        <v>809</v>
      </c>
      <c r="B371" s="98" t="s">
        <v>1841</v>
      </c>
      <c r="C371" s="69" t="s">
        <v>955</v>
      </c>
      <c r="D371" s="298">
        <v>3638.7</v>
      </c>
      <c r="E371" s="239"/>
    </row>
    <row r="372" spans="1:5" x14ac:dyDescent="0.2">
      <c r="A372" s="69" t="s">
        <v>810</v>
      </c>
      <c r="B372" s="98" t="s">
        <v>1840</v>
      </c>
      <c r="C372" s="69" t="s">
        <v>955</v>
      </c>
      <c r="D372" s="298">
        <v>6311.5</v>
      </c>
      <c r="E372" s="239"/>
    </row>
    <row r="373" spans="1:5" x14ac:dyDescent="0.2">
      <c r="A373" s="69" t="s">
        <v>811</v>
      </c>
      <c r="B373" s="146" t="s">
        <v>1842</v>
      </c>
      <c r="C373" s="69" t="s">
        <v>955</v>
      </c>
      <c r="D373" s="298">
        <v>10376.6</v>
      </c>
      <c r="E373" s="239"/>
    </row>
    <row r="374" spans="1:5" x14ac:dyDescent="0.2">
      <c r="A374" s="69" t="s">
        <v>812</v>
      </c>
      <c r="B374" s="146" t="s">
        <v>1846</v>
      </c>
      <c r="C374" s="69" t="s">
        <v>955</v>
      </c>
      <c r="D374" s="298">
        <v>14300</v>
      </c>
      <c r="E374" s="239"/>
    </row>
    <row r="375" spans="1:5" x14ac:dyDescent="0.2">
      <c r="A375" s="69" t="s">
        <v>82</v>
      </c>
      <c r="B375" s="146" t="s">
        <v>1847</v>
      </c>
      <c r="C375" s="69" t="s">
        <v>955</v>
      </c>
      <c r="D375" s="298">
        <v>17764.5</v>
      </c>
      <c r="E375" s="239"/>
    </row>
    <row r="376" spans="1:5" x14ac:dyDescent="0.2">
      <c r="A376" s="69" t="s">
        <v>813</v>
      </c>
      <c r="B376" s="146" t="s">
        <v>1848</v>
      </c>
      <c r="C376" s="69" t="s">
        <v>955</v>
      </c>
      <c r="D376" s="298">
        <v>23595</v>
      </c>
      <c r="E376" s="239"/>
    </row>
    <row r="377" spans="1:5" x14ac:dyDescent="0.2">
      <c r="A377" s="69" t="s">
        <v>27</v>
      </c>
      <c r="B377" s="98" t="s">
        <v>1567</v>
      </c>
      <c r="C377" s="69" t="s">
        <v>955</v>
      </c>
      <c r="D377" s="298">
        <v>2500</v>
      </c>
      <c r="E377" s="239"/>
    </row>
    <row r="378" spans="1:5" x14ac:dyDescent="0.2">
      <c r="A378" s="69" t="s">
        <v>83</v>
      </c>
      <c r="B378" s="98" t="s">
        <v>1568</v>
      </c>
      <c r="C378" s="69" t="s">
        <v>8</v>
      </c>
      <c r="D378" s="298">
        <v>134300</v>
      </c>
      <c r="E378" s="239"/>
    </row>
    <row r="379" spans="1:5" x14ac:dyDescent="0.2">
      <c r="A379" s="69" t="s">
        <v>814</v>
      </c>
      <c r="B379" s="98" t="s">
        <v>1871</v>
      </c>
      <c r="C379" s="69" t="s">
        <v>8</v>
      </c>
      <c r="D379" s="298">
        <v>110000</v>
      </c>
      <c r="E379" s="239"/>
    </row>
    <row r="380" spans="1:5" x14ac:dyDescent="0.2">
      <c r="A380" s="69" t="s">
        <v>816</v>
      </c>
      <c r="B380" s="98" t="s">
        <v>1569</v>
      </c>
      <c r="C380" s="69" t="s">
        <v>601</v>
      </c>
      <c r="D380" s="298">
        <v>70000</v>
      </c>
      <c r="E380" s="239"/>
    </row>
    <row r="381" spans="1:5" x14ac:dyDescent="0.2">
      <c r="A381" s="69" t="s">
        <v>84</v>
      </c>
      <c r="B381" s="98" t="s">
        <v>1570</v>
      </c>
      <c r="C381" s="69" t="s">
        <v>618</v>
      </c>
      <c r="D381" s="298">
        <v>69000</v>
      </c>
      <c r="E381" s="239"/>
    </row>
    <row r="382" spans="1:5" x14ac:dyDescent="0.2">
      <c r="A382" s="69" t="s">
        <v>85</v>
      </c>
      <c r="B382" s="98" t="s">
        <v>1571</v>
      </c>
      <c r="C382" s="69" t="s">
        <v>954</v>
      </c>
      <c r="D382" s="298">
        <v>65000</v>
      </c>
      <c r="E382" s="239"/>
    </row>
    <row r="383" spans="1:5" x14ac:dyDescent="0.2">
      <c r="A383" s="69" t="s">
        <v>817</v>
      </c>
      <c r="B383" s="98" t="s">
        <v>1572</v>
      </c>
      <c r="C383" s="69" t="s">
        <v>954</v>
      </c>
      <c r="D383" s="298">
        <v>98000</v>
      </c>
      <c r="E383" s="239"/>
    </row>
    <row r="384" spans="1:5" x14ac:dyDescent="0.2">
      <c r="A384" s="69" t="s">
        <v>86</v>
      </c>
      <c r="B384" s="98" t="s">
        <v>1573</v>
      </c>
      <c r="C384" s="69" t="s">
        <v>954</v>
      </c>
      <c r="D384" s="298">
        <v>60000</v>
      </c>
      <c r="E384" s="239"/>
    </row>
    <row r="385" spans="1:5" x14ac:dyDescent="0.2">
      <c r="A385" s="69" t="s">
        <v>87</v>
      </c>
      <c r="B385" s="98" t="s">
        <v>1574</v>
      </c>
      <c r="C385" s="69" t="s">
        <v>954</v>
      </c>
      <c r="D385" s="298">
        <v>43500</v>
      </c>
      <c r="E385" s="239"/>
    </row>
    <row r="386" spans="1:5" x14ac:dyDescent="0.2">
      <c r="A386" s="69" t="s">
        <v>818</v>
      </c>
      <c r="B386" s="98" t="s">
        <v>1575</v>
      </c>
      <c r="C386" s="69" t="s">
        <v>651</v>
      </c>
      <c r="D386" s="298">
        <v>65500</v>
      </c>
      <c r="E386" s="239"/>
    </row>
    <row r="387" spans="1:5" x14ac:dyDescent="0.2">
      <c r="A387" s="69" t="s">
        <v>88</v>
      </c>
      <c r="B387" s="98" t="s">
        <v>1576</v>
      </c>
      <c r="C387" s="69" t="s">
        <v>8</v>
      </c>
      <c r="D387" s="298">
        <v>0</v>
      </c>
      <c r="E387" s="239"/>
    </row>
    <row r="388" spans="1:5" x14ac:dyDescent="0.2">
      <c r="A388" s="69" t="s">
        <v>89</v>
      </c>
      <c r="B388" s="89" t="s">
        <v>1577</v>
      </c>
      <c r="C388" s="69" t="s">
        <v>612</v>
      </c>
      <c r="D388" s="298">
        <v>180000</v>
      </c>
      <c r="E388" s="239"/>
    </row>
    <row r="389" spans="1:5" x14ac:dyDescent="0.2">
      <c r="A389" s="69" t="s">
        <v>819</v>
      </c>
      <c r="B389" s="98" t="s">
        <v>1578</v>
      </c>
      <c r="C389" s="69" t="s">
        <v>612</v>
      </c>
      <c r="D389" s="298">
        <v>180000</v>
      </c>
      <c r="E389" s="239"/>
    </row>
    <row r="390" spans="1:5" x14ac:dyDescent="0.2">
      <c r="A390" s="69" t="s">
        <v>90</v>
      </c>
      <c r="B390" s="98" t="s">
        <v>1579</v>
      </c>
      <c r="C390" s="69" t="s">
        <v>611</v>
      </c>
      <c r="D390" s="298">
        <v>245000</v>
      </c>
      <c r="E390" s="239"/>
    </row>
    <row r="391" spans="1:5" x14ac:dyDescent="0.2">
      <c r="A391" s="69" t="s">
        <v>983</v>
      </c>
      <c r="B391" s="98" t="s">
        <v>1580</v>
      </c>
      <c r="C391" s="69" t="s">
        <v>955</v>
      </c>
      <c r="D391" s="298">
        <v>9500</v>
      </c>
      <c r="E391" s="239"/>
    </row>
    <row r="392" spans="1:5" x14ac:dyDescent="0.2">
      <c r="A392" s="69" t="s">
        <v>984</v>
      </c>
      <c r="B392" s="98" t="s">
        <v>1581</v>
      </c>
      <c r="C392" s="69" t="s">
        <v>609</v>
      </c>
      <c r="D392" s="298">
        <v>8000</v>
      </c>
      <c r="E392" s="239"/>
    </row>
    <row r="393" spans="1:5" x14ac:dyDescent="0.2">
      <c r="A393" s="69" t="s">
        <v>824</v>
      </c>
      <c r="B393" s="98" t="s">
        <v>1580</v>
      </c>
      <c r="C393" s="69" t="s">
        <v>955</v>
      </c>
      <c r="D393" s="298">
        <v>9200</v>
      </c>
      <c r="E393" s="239"/>
    </row>
    <row r="394" spans="1:5" x14ac:dyDescent="0.2">
      <c r="A394" s="69" t="s">
        <v>91</v>
      </c>
      <c r="B394" s="98" t="s">
        <v>1581</v>
      </c>
      <c r="C394" s="69" t="s">
        <v>609</v>
      </c>
      <c r="D394" s="298">
        <v>8000</v>
      </c>
      <c r="E394" s="239"/>
    </row>
    <row r="395" spans="1:5" x14ac:dyDescent="0.2">
      <c r="A395" s="69" t="s">
        <v>825</v>
      </c>
      <c r="B395" s="98" t="s">
        <v>1582</v>
      </c>
      <c r="C395" s="69" t="s">
        <v>956</v>
      </c>
      <c r="D395" s="298">
        <v>2542400</v>
      </c>
      <c r="E395" s="239"/>
    </row>
    <row r="396" spans="1:5" x14ac:dyDescent="0.2">
      <c r="A396" s="69" t="s">
        <v>842</v>
      </c>
      <c r="B396" s="98" t="s">
        <v>1583</v>
      </c>
      <c r="C396" s="69" t="s">
        <v>956</v>
      </c>
      <c r="D396" s="298">
        <v>2560000</v>
      </c>
      <c r="E396" s="239"/>
    </row>
    <row r="397" spans="1:5" x14ac:dyDescent="0.2">
      <c r="A397" s="69" t="s">
        <v>92</v>
      </c>
      <c r="B397" s="98" t="s">
        <v>1584</v>
      </c>
      <c r="C397" s="69" t="s">
        <v>956</v>
      </c>
      <c r="D397" s="298">
        <v>1345300</v>
      </c>
      <c r="E397" s="239"/>
    </row>
    <row r="398" spans="1:5" x14ac:dyDescent="0.2">
      <c r="A398" s="69" t="s">
        <v>93</v>
      </c>
      <c r="B398" s="98" t="s">
        <v>1585</v>
      </c>
      <c r="C398" s="69" t="s">
        <v>956</v>
      </c>
      <c r="D398" s="298">
        <v>723000</v>
      </c>
      <c r="E398" s="239"/>
    </row>
    <row r="399" spans="1:5" x14ac:dyDescent="0.2">
      <c r="A399" s="69" t="s">
        <v>826</v>
      </c>
      <c r="B399" s="89" t="s">
        <v>1586</v>
      </c>
      <c r="C399" s="69" t="s">
        <v>956</v>
      </c>
      <c r="D399" s="298">
        <v>600000</v>
      </c>
      <c r="E399" s="239"/>
    </row>
    <row r="400" spans="1:5" x14ac:dyDescent="0.2">
      <c r="A400" s="69" t="s">
        <v>94</v>
      </c>
      <c r="B400" s="89" t="s">
        <v>1587</v>
      </c>
      <c r="C400" s="69" t="s">
        <v>956</v>
      </c>
      <c r="D400" s="298">
        <v>512000</v>
      </c>
      <c r="E400" s="239"/>
    </row>
    <row r="401" spans="1:5" x14ac:dyDescent="0.2">
      <c r="A401" s="69" t="s">
        <v>95</v>
      </c>
      <c r="B401" s="98" t="s">
        <v>1588</v>
      </c>
      <c r="C401" s="69" t="s">
        <v>956</v>
      </c>
      <c r="D401" s="298">
        <v>1354000</v>
      </c>
      <c r="E401" s="239"/>
    </row>
    <row r="402" spans="1:5" x14ac:dyDescent="0.2">
      <c r="A402" s="69" t="s">
        <v>96</v>
      </c>
      <c r="B402" s="98" t="s">
        <v>1589</v>
      </c>
      <c r="C402" s="69" t="s">
        <v>956</v>
      </c>
      <c r="D402" s="298">
        <v>2260000</v>
      </c>
      <c r="E402" s="239"/>
    </row>
    <row r="403" spans="1:5" x14ac:dyDescent="0.2">
      <c r="A403" s="69" t="s">
        <v>827</v>
      </c>
      <c r="B403" s="98" t="s">
        <v>1590</v>
      </c>
      <c r="C403" s="69" t="s">
        <v>956</v>
      </c>
      <c r="D403" s="298">
        <v>2128100</v>
      </c>
      <c r="E403" s="239"/>
    </row>
    <row r="404" spans="1:5" x14ac:dyDescent="0.2">
      <c r="A404" s="69" t="s">
        <v>97</v>
      </c>
      <c r="B404" s="98" t="s">
        <v>1591</v>
      </c>
      <c r="C404" s="69" t="s">
        <v>956</v>
      </c>
      <c r="D404" s="298">
        <v>616402</v>
      </c>
      <c r="E404" s="239"/>
    </row>
    <row r="405" spans="1:5" x14ac:dyDescent="0.2">
      <c r="A405" s="69" t="s">
        <v>828</v>
      </c>
      <c r="B405" s="98" t="s">
        <v>1592</v>
      </c>
      <c r="C405" s="69" t="s">
        <v>956</v>
      </c>
      <c r="D405" s="298">
        <v>456750</v>
      </c>
      <c r="E405" s="239"/>
    </row>
    <row r="406" spans="1:5" x14ac:dyDescent="0.2">
      <c r="A406" s="69" t="s">
        <v>829</v>
      </c>
      <c r="B406" s="98" t="s">
        <v>1593</v>
      </c>
      <c r="C406" s="69" t="s">
        <v>956</v>
      </c>
      <c r="D406" s="298">
        <v>396700</v>
      </c>
      <c r="E406" s="239"/>
    </row>
    <row r="407" spans="1:5" x14ac:dyDescent="0.2">
      <c r="A407" s="69" t="s">
        <v>98</v>
      </c>
      <c r="B407" s="98" t="s">
        <v>1594</v>
      </c>
      <c r="C407" s="69" t="s">
        <v>956</v>
      </c>
      <c r="D407" s="298">
        <v>286500</v>
      </c>
      <c r="E407" s="239"/>
    </row>
    <row r="408" spans="1:5" x14ac:dyDescent="0.2">
      <c r="A408" s="69" t="s">
        <v>830</v>
      </c>
      <c r="B408" s="98" t="s">
        <v>1595</v>
      </c>
      <c r="C408" s="69" t="s">
        <v>956</v>
      </c>
      <c r="D408" s="298">
        <v>750000</v>
      </c>
      <c r="E408" s="239"/>
    </row>
    <row r="409" spans="1:5" x14ac:dyDescent="0.2">
      <c r="A409" s="69" t="s">
        <v>843</v>
      </c>
      <c r="B409" s="98" t="s">
        <v>1596</v>
      </c>
      <c r="C409" s="69" t="s">
        <v>955</v>
      </c>
      <c r="D409" s="298">
        <v>10380</v>
      </c>
      <c r="E409" s="239"/>
    </row>
    <row r="410" spans="1:5" x14ac:dyDescent="0.2">
      <c r="A410" s="69" t="s">
        <v>844</v>
      </c>
      <c r="B410" s="98" t="s">
        <v>1597</v>
      </c>
      <c r="C410" s="69" t="s">
        <v>955</v>
      </c>
      <c r="D410" s="298">
        <v>2734</v>
      </c>
      <c r="E410" s="239"/>
    </row>
    <row r="411" spans="1:5" x14ac:dyDescent="0.2">
      <c r="A411" s="69" t="s">
        <v>845</v>
      </c>
      <c r="B411" s="98" t="s">
        <v>1598</v>
      </c>
      <c r="C411" s="69" t="s">
        <v>956</v>
      </c>
      <c r="D411" s="298">
        <v>450</v>
      </c>
      <c r="E411" s="239"/>
    </row>
    <row r="412" spans="1:5" x14ac:dyDescent="0.2">
      <c r="A412" s="69" t="s">
        <v>846</v>
      </c>
      <c r="B412" s="98" t="s">
        <v>1599</v>
      </c>
      <c r="C412" s="69" t="s">
        <v>956</v>
      </c>
      <c r="D412" s="298">
        <v>450</v>
      </c>
      <c r="E412" s="239"/>
    </row>
    <row r="413" spans="1:5" x14ac:dyDescent="0.2">
      <c r="A413" s="69" t="s">
        <v>1106</v>
      </c>
      <c r="B413" s="98" t="s">
        <v>1600</v>
      </c>
      <c r="C413" s="69" t="s">
        <v>956</v>
      </c>
      <c r="D413" s="298">
        <v>450</v>
      </c>
      <c r="E413" s="239"/>
    </row>
    <row r="414" spans="1:5" x14ac:dyDescent="0.2">
      <c r="A414" s="69" t="s">
        <v>1107</v>
      </c>
      <c r="B414" s="98" t="s">
        <v>1601</v>
      </c>
      <c r="C414" s="69" t="s">
        <v>956</v>
      </c>
      <c r="D414" s="298">
        <v>3150</v>
      </c>
      <c r="E414" s="239"/>
    </row>
    <row r="415" spans="1:5" x14ac:dyDescent="0.2">
      <c r="A415" s="69" t="s">
        <v>847</v>
      </c>
      <c r="B415" s="98" t="s">
        <v>1602</v>
      </c>
      <c r="C415" s="69" t="s">
        <v>956</v>
      </c>
      <c r="D415" s="298">
        <v>12550</v>
      </c>
      <c r="E415" s="239"/>
    </row>
    <row r="416" spans="1:5" x14ac:dyDescent="0.2">
      <c r="A416" s="69" t="s">
        <v>848</v>
      </c>
      <c r="B416" s="98" t="s">
        <v>1402</v>
      </c>
      <c r="C416" s="69" t="s">
        <v>956</v>
      </c>
      <c r="D416" s="298">
        <v>18235</v>
      </c>
      <c r="E416" s="239"/>
    </row>
    <row r="417" spans="1:5" x14ac:dyDescent="0.2">
      <c r="A417" s="69" t="s">
        <v>849</v>
      </c>
      <c r="B417" s="98" t="s">
        <v>1603</v>
      </c>
      <c r="C417" s="69" t="s">
        <v>956</v>
      </c>
      <c r="D417" s="298">
        <v>88900</v>
      </c>
      <c r="E417" s="239"/>
    </row>
    <row r="418" spans="1:5" x14ac:dyDescent="0.2">
      <c r="A418" s="69" t="s">
        <v>850</v>
      </c>
      <c r="B418" s="98" t="s">
        <v>1604</v>
      </c>
      <c r="C418" s="69" t="s">
        <v>956</v>
      </c>
      <c r="D418" s="298">
        <v>125000</v>
      </c>
      <c r="E418" s="239"/>
    </row>
    <row r="419" spans="1:5" x14ac:dyDescent="0.2">
      <c r="A419" s="69" t="s">
        <v>851</v>
      </c>
      <c r="B419" s="98" t="s">
        <v>1605</v>
      </c>
      <c r="C419" s="69" t="s">
        <v>956</v>
      </c>
      <c r="D419" s="298">
        <v>17650</v>
      </c>
      <c r="E419" s="239"/>
    </row>
    <row r="420" spans="1:5" x14ac:dyDescent="0.2">
      <c r="A420" s="69" t="s">
        <v>852</v>
      </c>
      <c r="B420" s="98" t="s">
        <v>1606</v>
      </c>
      <c r="C420" s="69" t="s">
        <v>956</v>
      </c>
      <c r="D420" s="298">
        <v>45000</v>
      </c>
      <c r="E420" s="239"/>
    </row>
    <row r="421" spans="1:5" x14ac:dyDescent="0.2">
      <c r="A421" s="69" t="s">
        <v>853</v>
      </c>
      <c r="B421" s="98" t="s">
        <v>1607</v>
      </c>
      <c r="C421" s="69" t="s">
        <v>956</v>
      </c>
      <c r="D421" s="298">
        <v>37000</v>
      </c>
      <c r="E421" s="239"/>
    </row>
    <row r="422" spans="1:5" x14ac:dyDescent="0.2">
      <c r="A422" s="69" t="s">
        <v>854</v>
      </c>
      <c r="B422" s="98" t="s">
        <v>1608</v>
      </c>
      <c r="C422" s="69" t="s">
        <v>956</v>
      </c>
      <c r="D422" s="298">
        <v>355887.5</v>
      </c>
      <c r="E422" s="239"/>
    </row>
    <row r="423" spans="1:5" x14ac:dyDescent="0.2">
      <c r="A423" s="69" t="s">
        <v>855</v>
      </c>
      <c r="B423" s="98" t="s">
        <v>1609</v>
      </c>
      <c r="C423" s="69" t="s">
        <v>956</v>
      </c>
      <c r="D423" s="298">
        <v>126235</v>
      </c>
      <c r="E423" s="239"/>
    </row>
    <row r="424" spans="1:5" x14ac:dyDescent="0.2">
      <c r="A424" s="69" t="s">
        <v>856</v>
      </c>
      <c r="B424" s="98" t="s">
        <v>1610</v>
      </c>
      <c r="C424" s="69" t="s">
        <v>956</v>
      </c>
      <c r="D424" s="298">
        <v>144180</v>
      </c>
      <c r="E424" s="239"/>
    </row>
    <row r="425" spans="1:5" x14ac:dyDescent="0.2">
      <c r="A425" s="69" t="s">
        <v>857</v>
      </c>
      <c r="B425" s="98" t="s">
        <v>1611</v>
      </c>
      <c r="C425" s="69" t="s">
        <v>956</v>
      </c>
      <c r="D425" s="298">
        <v>52366</v>
      </c>
      <c r="E425" s="239"/>
    </row>
    <row r="426" spans="1:5" x14ac:dyDescent="0.2">
      <c r="A426" s="69" t="s">
        <v>858</v>
      </c>
      <c r="B426" s="98" t="s">
        <v>1612</v>
      </c>
      <c r="C426" s="69" t="s">
        <v>956</v>
      </c>
      <c r="D426" s="298">
        <v>59018</v>
      </c>
      <c r="E426" s="239"/>
    </row>
    <row r="427" spans="1:5" x14ac:dyDescent="0.2">
      <c r="A427" s="69" t="s">
        <v>859</v>
      </c>
      <c r="B427" s="98" t="s">
        <v>1613</v>
      </c>
      <c r="C427" s="69" t="s">
        <v>956</v>
      </c>
      <c r="D427" s="298">
        <v>172645</v>
      </c>
      <c r="E427" s="239"/>
    </row>
    <row r="428" spans="1:5" x14ac:dyDescent="0.2">
      <c r="A428" s="69" t="s">
        <v>860</v>
      </c>
      <c r="B428" s="98" t="s">
        <v>1614</v>
      </c>
      <c r="C428" s="69" t="s">
        <v>956</v>
      </c>
      <c r="D428" s="298">
        <v>355887</v>
      </c>
      <c r="E428" s="239"/>
    </row>
    <row r="429" spans="1:5" x14ac:dyDescent="0.2">
      <c r="A429" s="69" t="s">
        <v>861</v>
      </c>
      <c r="B429" s="98" t="s">
        <v>1615</v>
      </c>
      <c r="C429" s="69" t="s">
        <v>956</v>
      </c>
      <c r="D429" s="298">
        <v>126235</v>
      </c>
      <c r="E429" s="239"/>
    </row>
    <row r="430" spans="1:5" x14ac:dyDescent="0.2">
      <c r="A430" s="69" t="s">
        <v>862</v>
      </c>
      <c r="B430" s="98" t="s">
        <v>1616</v>
      </c>
      <c r="C430" s="69" t="s">
        <v>956</v>
      </c>
      <c r="D430" s="298">
        <v>182198</v>
      </c>
      <c r="E430" s="239"/>
    </row>
    <row r="431" spans="1:5" x14ac:dyDescent="0.2">
      <c r="A431" s="69" t="s">
        <v>863</v>
      </c>
      <c r="B431" s="98" t="s">
        <v>1617</v>
      </c>
      <c r="C431" s="69" t="s">
        <v>956</v>
      </c>
      <c r="D431" s="298">
        <v>63040.5</v>
      </c>
      <c r="E431" s="239"/>
    </row>
    <row r="432" spans="1:5" x14ac:dyDescent="0.2">
      <c r="A432" s="69" t="s">
        <v>864</v>
      </c>
      <c r="B432" s="98" t="s">
        <v>1618</v>
      </c>
      <c r="C432" s="69" t="s">
        <v>956</v>
      </c>
      <c r="D432" s="298">
        <v>144180</v>
      </c>
      <c r="E432" s="239"/>
    </row>
    <row r="433" spans="1:5" x14ac:dyDescent="0.2">
      <c r="A433" s="69" t="s">
        <v>865</v>
      </c>
      <c r="B433" s="98" t="s">
        <v>1619</v>
      </c>
      <c r="C433" s="69" t="s">
        <v>956</v>
      </c>
      <c r="D433" s="298">
        <v>52366</v>
      </c>
      <c r="E433" s="239"/>
    </row>
    <row r="434" spans="1:5" x14ac:dyDescent="0.2">
      <c r="A434" s="69" t="s">
        <v>866</v>
      </c>
      <c r="B434" s="98" t="s">
        <v>1620</v>
      </c>
      <c r="C434" s="69" t="s">
        <v>956</v>
      </c>
      <c r="D434" s="298">
        <v>115638</v>
      </c>
      <c r="E434" s="239"/>
    </row>
    <row r="435" spans="1:5" x14ac:dyDescent="0.2">
      <c r="A435" s="69" t="s">
        <v>867</v>
      </c>
      <c r="B435" s="204" t="s">
        <v>1621</v>
      </c>
      <c r="C435" s="205" t="s">
        <v>618</v>
      </c>
      <c r="D435" s="298">
        <v>1500</v>
      </c>
      <c r="E435" s="239"/>
    </row>
    <row r="436" spans="1:5" x14ac:dyDescent="0.2">
      <c r="A436" s="69" t="s">
        <v>28</v>
      </c>
      <c r="B436" s="92" t="s">
        <v>1622</v>
      </c>
      <c r="C436" s="183" t="s">
        <v>954</v>
      </c>
      <c r="D436" s="298">
        <v>36500</v>
      </c>
      <c r="E436" s="239"/>
    </row>
    <row r="437" spans="1:5" x14ac:dyDescent="0.2">
      <c r="A437" s="69" t="s">
        <v>972</v>
      </c>
      <c r="B437" s="92" t="s">
        <v>1623</v>
      </c>
      <c r="C437" s="183" t="s">
        <v>1104</v>
      </c>
      <c r="D437" s="298">
        <v>1600</v>
      </c>
      <c r="E437" s="239"/>
    </row>
    <row r="438" spans="1:5" x14ac:dyDescent="0.2">
      <c r="A438" s="69" t="s">
        <v>973</v>
      </c>
      <c r="B438" s="92" t="s">
        <v>1624</v>
      </c>
      <c r="C438" s="183" t="s">
        <v>1104</v>
      </c>
      <c r="D438" s="298">
        <v>2300</v>
      </c>
      <c r="E438" s="239"/>
    </row>
    <row r="439" spans="1:5" x14ac:dyDescent="0.2">
      <c r="A439" s="69" t="s">
        <v>974</v>
      </c>
      <c r="B439" s="92" t="s">
        <v>1625</v>
      </c>
      <c r="C439" s="183" t="s">
        <v>1104</v>
      </c>
      <c r="D439" s="298">
        <v>2300</v>
      </c>
      <c r="E439" s="239"/>
    </row>
    <row r="440" spans="1:5" x14ac:dyDescent="0.2">
      <c r="A440" s="69" t="s">
        <v>975</v>
      </c>
      <c r="B440" s="92" t="s">
        <v>1626</v>
      </c>
      <c r="C440" s="183" t="s">
        <v>1104</v>
      </c>
      <c r="D440" s="298">
        <v>5500</v>
      </c>
      <c r="E440" s="239"/>
    </row>
    <row r="441" spans="1:5" x14ac:dyDescent="0.2">
      <c r="A441" s="69" t="s">
        <v>985</v>
      </c>
      <c r="B441" s="92" t="s">
        <v>1627</v>
      </c>
      <c r="C441" s="183" t="s">
        <v>8</v>
      </c>
      <c r="D441" s="298">
        <v>120</v>
      </c>
      <c r="E441" s="239"/>
    </row>
    <row r="442" spans="1:5" x14ac:dyDescent="0.2">
      <c r="A442" s="69" t="s">
        <v>986</v>
      </c>
      <c r="B442" s="92" t="s">
        <v>1628</v>
      </c>
      <c r="C442" s="183" t="s">
        <v>8</v>
      </c>
      <c r="D442" s="298">
        <v>200</v>
      </c>
      <c r="E442" s="239"/>
    </row>
    <row r="443" spans="1:5" x14ac:dyDescent="0.2">
      <c r="A443" s="69" t="s">
        <v>987</v>
      </c>
      <c r="B443" s="98" t="s">
        <v>1629</v>
      </c>
      <c r="C443" s="69" t="s">
        <v>8</v>
      </c>
      <c r="D443" s="298">
        <v>33900</v>
      </c>
      <c r="E443" s="239"/>
    </row>
    <row r="444" spans="1:5" x14ac:dyDescent="0.2">
      <c r="A444" s="69" t="s">
        <v>988</v>
      </c>
      <c r="B444" s="98" t="s">
        <v>1875</v>
      </c>
      <c r="C444" s="69" t="s">
        <v>954</v>
      </c>
      <c r="D444" s="298">
        <v>6200</v>
      </c>
      <c r="E444" s="239"/>
    </row>
    <row r="445" spans="1:5" x14ac:dyDescent="0.2">
      <c r="A445" s="69" t="s">
        <v>989</v>
      </c>
      <c r="B445" s="98" t="s">
        <v>1630</v>
      </c>
      <c r="C445" s="69" t="s">
        <v>8</v>
      </c>
      <c r="D445" s="298">
        <v>480000</v>
      </c>
      <c r="E445" s="239"/>
    </row>
    <row r="446" spans="1:5" x14ac:dyDescent="0.2">
      <c r="A446" s="69" t="s">
        <v>990</v>
      </c>
      <c r="B446" s="98" t="s">
        <v>1631</v>
      </c>
      <c r="C446" s="69" t="s">
        <v>8</v>
      </c>
      <c r="D446" s="298">
        <v>135000</v>
      </c>
      <c r="E446" s="239"/>
    </row>
    <row r="447" spans="1:5" x14ac:dyDescent="0.2">
      <c r="A447" s="69" t="s">
        <v>991</v>
      </c>
      <c r="B447" s="98" t="s">
        <v>1632</v>
      </c>
      <c r="C447" s="69" t="s">
        <v>8</v>
      </c>
      <c r="D447" s="298">
        <v>192900</v>
      </c>
      <c r="E447" s="239"/>
    </row>
    <row r="448" spans="1:5" x14ac:dyDescent="0.2">
      <c r="A448" s="69" t="s">
        <v>992</v>
      </c>
      <c r="B448" s="89" t="s">
        <v>1633</v>
      </c>
      <c r="C448" s="183" t="s">
        <v>957</v>
      </c>
      <c r="D448" s="298">
        <v>65000</v>
      </c>
      <c r="E448" s="239"/>
    </row>
    <row r="449" spans="1:5" x14ac:dyDescent="0.2">
      <c r="A449" s="69" t="s">
        <v>993</v>
      </c>
      <c r="B449" s="89" t="s">
        <v>1634</v>
      </c>
      <c r="C449" s="183" t="s">
        <v>956</v>
      </c>
      <c r="D449" s="298">
        <v>5646</v>
      </c>
      <c r="E449" s="239"/>
    </row>
    <row r="450" spans="1:5" x14ac:dyDescent="0.2">
      <c r="A450" s="69" t="s">
        <v>994</v>
      </c>
      <c r="B450" s="89" t="s">
        <v>1635</v>
      </c>
      <c r="C450" s="183" t="s">
        <v>956</v>
      </c>
      <c r="D450" s="298">
        <v>51900</v>
      </c>
      <c r="E450" s="239"/>
    </row>
    <row r="451" spans="1:5" x14ac:dyDescent="0.2">
      <c r="A451" s="69" t="s">
        <v>995</v>
      </c>
      <c r="B451" s="89" t="s">
        <v>1636</v>
      </c>
      <c r="C451" s="183" t="s">
        <v>955</v>
      </c>
      <c r="D451" s="298">
        <v>6500</v>
      </c>
      <c r="E451" s="239"/>
    </row>
    <row r="452" spans="1:5" x14ac:dyDescent="0.2">
      <c r="A452" s="69" t="s">
        <v>996</v>
      </c>
      <c r="B452" s="89" t="s">
        <v>1637</v>
      </c>
      <c r="C452" s="206" t="s">
        <v>601</v>
      </c>
      <c r="D452" s="298">
        <v>195000</v>
      </c>
      <c r="E452" s="239"/>
    </row>
    <row r="453" spans="1:5" x14ac:dyDescent="0.2">
      <c r="A453" s="69" t="s">
        <v>997</v>
      </c>
      <c r="B453" s="89" t="s">
        <v>1638</v>
      </c>
      <c r="C453" s="69" t="s">
        <v>956</v>
      </c>
      <c r="D453" s="298">
        <v>5871</v>
      </c>
      <c r="E453" s="239"/>
    </row>
    <row r="454" spans="1:5" x14ac:dyDescent="0.2">
      <c r="A454" s="69" t="s">
        <v>998</v>
      </c>
      <c r="B454" s="207" t="s">
        <v>1639</v>
      </c>
      <c r="C454" s="69" t="s">
        <v>598</v>
      </c>
      <c r="D454" s="298">
        <v>95000</v>
      </c>
      <c r="E454" s="239"/>
    </row>
    <row r="455" spans="1:5" x14ac:dyDescent="0.2">
      <c r="A455" s="69" t="s">
        <v>999</v>
      </c>
      <c r="B455" s="207" t="s">
        <v>1640</v>
      </c>
      <c r="C455" s="69" t="s">
        <v>598</v>
      </c>
      <c r="D455" s="298">
        <v>13933</v>
      </c>
      <c r="E455" s="239"/>
    </row>
    <row r="456" spans="1:5" x14ac:dyDescent="0.2">
      <c r="A456" s="69" t="s">
        <v>1000</v>
      </c>
      <c r="B456" s="207" t="s">
        <v>1641</v>
      </c>
      <c r="C456" s="69" t="s">
        <v>598</v>
      </c>
      <c r="D456" s="298">
        <v>75000</v>
      </c>
      <c r="E456" s="239"/>
    </row>
    <row r="457" spans="1:5" x14ac:dyDescent="0.2">
      <c r="A457" s="69" t="s">
        <v>1001</v>
      </c>
      <c r="B457" s="89" t="s">
        <v>1642</v>
      </c>
      <c r="C457" s="69" t="s">
        <v>598</v>
      </c>
      <c r="D457" s="298">
        <v>120000</v>
      </c>
      <c r="E457" s="239"/>
    </row>
    <row r="458" spans="1:5" x14ac:dyDescent="0.2">
      <c r="A458" s="69" t="s">
        <v>879</v>
      </c>
      <c r="B458" s="98" t="s">
        <v>1643</v>
      </c>
      <c r="C458" s="31" t="s">
        <v>618</v>
      </c>
      <c r="D458" s="298">
        <v>55000</v>
      </c>
      <c r="E458" s="239"/>
    </row>
    <row r="459" spans="1:5" x14ac:dyDescent="0.2">
      <c r="A459" s="69" t="s">
        <v>882</v>
      </c>
      <c r="B459" s="98" t="s">
        <v>1644</v>
      </c>
      <c r="C459" s="69" t="s">
        <v>956</v>
      </c>
      <c r="D459" s="298">
        <v>939</v>
      </c>
      <c r="E459" s="239"/>
    </row>
    <row r="460" spans="1:5" x14ac:dyDescent="0.2">
      <c r="A460" s="69" t="s">
        <v>1077</v>
      </c>
      <c r="B460" s="98" t="s">
        <v>1645</v>
      </c>
      <c r="C460" s="69" t="s">
        <v>956</v>
      </c>
      <c r="D460" s="298">
        <v>460</v>
      </c>
      <c r="E460" s="239"/>
    </row>
    <row r="461" spans="1:5" x14ac:dyDescent="0.2">
      <c r="A461" s="69" t="s">
        <v>1078</v>
      </c>
      <c r="B461" s="98" t="s">
        <v>1646</v>
      </c>
      <c r="C461" s="69" t="s">
        <v>956</v>
      </c>
      <c r="D461" s="298">
        <v>680</v>
      </c>
      <c r="E461" s="239"/>
    </row>
    <row r="462" spans="1:5" x14ac:dyDescent="0.2">
      <c r="A462" s="69" t="s">
        <v>1079</v>
      </c>
      <c r="B462" s="98" t="s">
        <v>1647</v>
      </c>
      <c r="C462" s="69" t="s">
        <v>956</v>
      </c>
      <c r="D462" s="298">
        <v>1060</v>
      </c>
      <c r="E462" s="239"/>
    </row>
    <row r="463" spans="1:5" x14ac:dyDescent="0.2">
      <c r="A463" s="69" t="s">
        <v>1080</v>
      </c>
      <c r="B463" s="98" t="s">
        <v>1648</v>
      </c>
      <c r="C463" s="69" t="s">
        <v>956</v>
      </c>
      <c r="D463" s="298">
        <v>26900</v>
      </c>
      <c r="E463" s="239"/>
    </row>
    <row r="464" spans="1:5" x14ac:dyDescent="0.2">
      <c r="A464" s="69" t="s">
        <v>1010</v>
      </c>
      <c r="B464" s="98" t="s">
        <v>1649</v>
      </c>
      <c r="C464" s="69" t="s">
        <v>956</v>
      </c>
      <c r="D464" s="298">
        <v>5200</v>
      </c>
      <c r="E464" s="239"/>
    </row>
    <row r="465" spans="1:5" x14ac:dyDescent="0.2">
      <c r="A465" s="69" t="s">
        <v>1011</v>
      </c>
      <c r="B465" s="98" t="s">
        <v>1650</v>
      </c>
      <c r="C465" s="69" t="s">
        <v>956</v>
      </c>
      <c r="D465" s="298">
        <v>7400</v>
      </c>
      <c r="E465" s="239"/>
    </row>
    <row r="466" spans="1:5" x14ac:dyDescent="0.2">
      <c r="A466" s="69" t="s">
        <v>1012</v>
      </c>
      <c r="B466" s="98" t="s">
        <v>1651</v>
      </c>
      <c r="C466" s="69" t="s">
        <v>956</v>
      </c>
      <c r="D466" s="298">
        <v>10316.67</v>
      </c>
      <c r="E466" s="239"/>
    </row>
    <row r="467" spans="1:5" x14ac:dyDescent="0.2">
      <c r="A467" s="69" t="s">
        <v>1081</v>
      </c>
      <c r="B467" s="98" t="s">
        <v>1652</v>
      </c>
      <c r="C467" s="69" t="s">
        <v>956</v>
      </c>
      <c r="D467" s="298">
        <v>128500</v>
      </c>
      <c r="E467" s="239"/>
    </row>
    <row r="468" spans="1:5" x14ac:dyDescent="0.2">
      <c r="A468" s="69" t="s">
        <v>1082</v>
      </c>
      <c r="B468" s="98" t="s">
        <v>1653</v>
      </c>
      <c r="C468" s="69" t="s">
        <v>956</v>
      </c>
      <c r="D468" s="298">
        <v>11493</v>
      </c>
      <c r="E468" s="239"/>
    </row>
    <row r="469" spans="1:5" x14ac:dyDescent="0.2">
      <c r="A469" s="69" t="s">
        <v>1083</v>
      </c>
      <c r="B469" s="98" t="s">
        <v>1654</v>
      </c>
      <c r="C469" s="69" t="s">
        <v>956</v>
      </c>
      <c r="D469" s="298">
        <v>8413</v>
      </c>
      <c r="E469" s="239"/>
    </row>
    <row r="470" spans="1:5" x14ac:dyDescent="0.2">
      <c r="A470" s="69" t="s">
        <v>1108</v>
      </c>
      <c r="B470" s="98" t="s">
        <v>1655</v>
      </c>
      <c r="C470" s="69" t="s">
        <v>955</v>
      </c>
      <c r="D470" s="298">
        <v>18650</v>
      </c>
      <c r="E470" s="239"/>
    </row>
    <row r="471" spans="1:5" x14ac:dyDescent="0.2">
      <c r="A471" s="69" t="s">
        <v>1109</v>
      </c>
      <c r="B471" s="98" t="s">
        <v>1656</v>
      </c>
      <c r="C471" s="69" t="s">
        <v>956</v>
      </c>
      <c r="D471" s="298">
        <v>132000</v>
      </c>
      <c r="E471" s="239"/>
    </row>
    <row r="472" spans="1:5" x14ac:dyDescent="0.2">
      <c r="A472" s="69" t="s">
        <v>1110</v>
      </c>
      <c r="B472" s="98" t="s">
        <v>1657</v>
      </c>
      <c r="C472" s="69" t="s">
        <v>956</v>
      </c>
      <c r="D472" s="298">
        <v>5784</v>
      </c>
      <c r="E472" s="239"/>
    </row>
    <row r="473" spans="1:5" x14ac:dyDescent="0.2">
      <c r="A473" s="69" t="s">
        <v>1111</v>
      </c>
      <c r="B473" s="98" t="s">
        <v>1658</v>
      </c>
      <c r="C473" s="69" t="s">
        <v>956</v>
      </c>
      <c r="D473" s="298">
        <v>13900</v>
      </c>
      <c r="E473" s="239"/>
    </row>
    <row r="474" spans="1:5" x14ac:dyDescent="0.2">
      <c r="A474" s="69" t="s">
        <v>1112</v>
      </c>
      <c r="B474" s="98" t="s">
        <v>1659</v>
      </c>
      <c r="C474" s="69" t="s">
        <v>956</v>
      </c>
      <c r="D474" s="298">
        <v>18650</v>
      </c>
      <c r="E474" s="239"/>
    </row>
    <row r="475" spans="1:5" x14ac:dyDescent="0.2">
      <c r="A475" s="69" t="s">
        <v>1113</v>
      </c>
      <c r="B475" s="98" t="s">
        <v>1660</v>
      </c>
      <c r="C475" s="69" t="s">
        <v>956</v>
      </c>
      <c r="D475" s="298">
        <v>145500</v>
      </c>
      <c r="E475" s="239"/>
    </row>
    <row r="476" spans="1:5" x14ac:dyDescent="0.2">
      <c r="A476" s="69" t="s">
        <v>1114</v>
      </c>
      <c r="B476" s="98" t="s">
        <v>1661</v>
      </c>
      <c r="C476" s="69" t="s">
        <v>955</v>
      </c>
      <c r="D476" s="298">
        <v>7650</v>
      </c>
      <c r="E476" s="239"/>
    </row>
    <row r="477" spans="1:5" x14ac:dyDescent="0.2">
      <c r="A477" s="69" t="s">
        <v>1115</v>
      </c>
      <c r="B477" s="98" t="s">
        <v>1662</v>
      </c>
      <c r="C477" s="69" t="s">
        <v>955</v>
      </c>
      <c r="D477" s="298">
        <v>9983.33</v>
      </c>
      <c r="E477" s="239"/>
    </row>
    <row r="478" spans="1:5" x14ac:dyDescent="0.2">
      <c r="A478" s="69" t="s">
        <v>1116</v>
      </c>
      <c r="B478" s="98" t="s">
        <v>1663</v>
      </c>
      <c r="C478" s="69" t="s">
        <v>956</v>
      </c>
      <c r="D478" s="298">
        <v>220000</v>
      </c>
      <c r="E478" s="239"/>
    </row>
    <row r="479" spans="1:5" x14ac:dyDescent="0.2">
      <c r="A479" s="69" t="s">
        <v>1117</v>
      </c>
      <c r="B479" s="98" t="s">
        <v>1664</v>
      </c>
      <c r="C479" s="69" t="s">
        <v>956</v>
      </c>
      <c r="D479" s="298">
        <v>116900</v>
      </c>
      <c r="E479" s="239"/>
    </row>
    <row r="480" spans="1:5" x14ac:dyDescent="0.2">
      <c r="A480" s="69" t="s">
        <v>1118</v>
      </c>
      <c r="B480" s="98" t="s">
        <v>1447</v>
      </c>
      <c r="C480" s="69" t="s">
        <v>956</v>
      </c>
      <c r="D480" s="298">
        <v>19035</v>
      </c>
      <c r="E480" s="239"/>
    </row>
    <row r="481" spans="1:5" x14ac:dyDescent="0.2">
      <c r="A481" s="69" t="s">
        <v>1119</v>
      </c>
      <c r="B481" s="208" t="s">
        <v>1665</v>
      </c>
      <c r="C481" s="183" t="s">
        <v>8</v>
      </c>
      <c r="D481" s="298">
        <v>3500</v>
      </c>
      <c r="E481" s="239"/>
    </row>
    <row r="482" spans="1:5" x14ac:dyDescent="0.2">
      <c r="A482" s="69" t="s">
        <v>1120</v>
      </c>
      <c r="B482" s="209" t="s">
        <v>1666</v>
      </c>
      <c r="C482" s="183" t="s">
        <v>8</v>
      </c>
      <c r="D482" s="298">
        <v>3500</v>
      </c>
      <c r="E482" s="239"/>
    </row>
    <row r="483" spans="1:5" x14ac:dyDescent="0.2">
      <c r="A483" s="69" t="s">
        <v>1121</v>
      </c>
      <c r="B483" s="89" t="s">
        <v>1667</v>
      </c>
      <c r="C483" s="183" t="s">
        <v>8</v>
      </c>
      <c r="D483" s="298">
        <v>3500</v>
      </c>
      <c r="E483" s="239"/>
    </row>
    <row r="484" spans="1:5" x14ac:dyDescent="0.2">
      <c r="A484" s="69" t="s">
        <v>1122</v>
      </c>
      <c r="B484" s="89" t="s">
        <v>1668</v>
      </c>
      <c r="C484" s="183" t="s">
        <v>8</v>
      </c>
      <c r="D484" s="298">
        <v>20</v>
      </c>
      <c r="E484" s="239"/>
    </row>
    <row r="485" spans="1:5" x14ac:dyDescent="0.2">
      <c r="A485" s="69" t="s">
        <v>1123</v>
      </c>
      <c r="B485" s="89" t="s">
        <v>1669</v>
      </c>
      <c r="C485" s="183" t="s">
        <v>8</v>
      </c>
      <c r="D485" s="298">
        <v>600</v>
      </c>
      <c r="E485" s="239"/>
    </row>
    <row r="486" spans="1:5" x14ac:dyDescent="0.2">
      <c r="A486" s="69" t="s">
        <v>1124</v>
      </c>
      <c r="B486" s="89" t="s">
        <v>1670</v>
      </c>
      <c r="C486" s="183" t="s">
        <v>570</v>
      </c>
      <c r="D486" s="298">
        <v>4500</v>
      </c>
      <c r="E486" s="239"/>
    </row>
    <row r="487" spans="1:5" x14ac:dyDescent="0.2">
      <c r="A487" s="69" t="s">
        <v>1125</v>
      </c>
      <c r="B487" s="89" t="s">
        <v>1671</v>
      </c>
      <c r="C487" s="183" t="s">
        <v>8</v>
      </c>
      <c r="D487" s="298">
        <v>8000</v>
      </c>
      <c r="E487" s="239"/>
    </row>
    <row r="488" spans="1:5" x14ac:dyDescent="0.2">
      <c r="A488" s="69" t="s">
        <v>1126</v>
      </c>
      <c r="B488" s="89" t="s">
        <v>1672</v>
      </c>
      <c r="C488" s="206" t="s">
        <v>543</v>
      </c>
      <c r="D488" s="298">
        <v>10000</v>
      </c>
      <c r="E488" s="239"/>
    </row>
    <row r="489" spans="1:5" x14ac:dyDescent="0.2">
      <c r="A489" s="69" t="s">
        <v>1127</v>
      </c>
      <c r="B489" s="89" t="s">
        <v>1673</v>
      </c>
      <c r="C489" s="206" t="s">
        <v>8</v>
      </c>
      <c r="D489" s="298">
        <v>1150</v>
      </c>
      <c r="E489" s="239"/>
    </row>
    <row r="490" spans="1:5" x14ac:dyDescent="0.2">
      <c r="A490" s="69" t="s">
        <v>1128</v>
      </c>
      <c r="B490" s="89" t="s">
        <v>1674</v>
      </c>
      <c r="C490" s="206" t="s">
        <v>546</v>
      </c>
      <c r="D490" s="298">
        <v>26000</v>
      </c>
      <c r="E490" s="239"/>
    </row>
    <row r="491" spans="1:5" x14ac:dyDescent="0.2">
      <c r="A491" s="69" t="s">
        <v>1129</v>
      </c>
      <c r="B491" s="98" t="s">
        <v>1675</v>
      </c>
      <c r="C491" s="69" t="s">
        <v>955</v>
      </c>
      <c r="D491" s="298">
        <v>360000</v>
      </c>
      <c r="E491" s="239"/>
    </row>
    <row r="492" spans="1:5" ht="66.75" customHeight="1" x14ac:dyDescent="0.2">
      <c r="A492" s="69" t="s">
        <v>1130</v>
      </c>
      <c r="B492" s="210" t="s">
        <v>1676</v>
      </c>
      <c r="C492" s="69" t="s">
        <v>8</v>
      </c>
      <c r="D492" s="298">
        <v>4678000</v>
      </c>
      <c r="E492" s="239"/>
    </row>
    <row r="493" spans="1:5" ht="76.5" x14ac:dyDescent="0.2">
      <c r="A493" s="69" t="s">
        <v>1131</v>
      </c>
      <c r="B493" s="210" t="s">
        <v>1677</v>
      </c>
      <c r="C493" s="69" t="s">
        <v>8</v>
      </c>
      <c r="D493" s="298">
        <v>9000000</v>
      </c>
      <c r="E493" s="239"/>
    </row>
    <row r="494" spans="1:5" x14ac:dyDescent="0.2">
      <c r="A494" s="69" t="s">
        <v>1132</v>
      </c>
      <c r="B494" s="89" t="s">
        <v>1678</v>
      </c>
      <c r="C494" s="183" t="s">
        <v>955</v>
      </c>
      <c r="D494" s="298">
        <v>22157</v>
      </c>
      <c r="E494" s="239"/>
    </row>
    <row r="495" spans="1:5" x14ac:dyDescent="0.2">
      <c r="A495" s="69" t="s">
        <v>1133</v>
      </c>
      <c r="B495" s="89" t="s">
        <v>1679</v>
      </c>
      <c r="C495" s="183" t="s">
        <v>609</v>
      </c>
      <c r="D495" s="298">
        <v>51182</v>
      </c>
      <c r="E495" s="239"/>
    </row>
    <row r="496" spans="1:5" x14ac:dyDescent="0.2">
      <c r="A496" s="69" t="s">
        <v>1134</v>
      </c>
      <c r="B496" s="89" t="s">
        <v>1680</v>
      </c>
      <c r="C496" s="183" t="s">
        <v>570</v>
      </c>
      <c r="D496" s="298">
        <v>55547</v>
      </c>
      <c r="E496" s="239"/>
    </row>
    <row r="497" spans="1:5" x14ac:dyDescent="0.2">
      <c r="A497" s="69" t="s">
        <v>1135</v>
      </c>
      <c r="B497" s="89" t="s">
        <v>1681</v>
      </c>
      <c r="C497" s="183" t="s">
        <v>956</v>
      </c>
      <c r="D497" s="298">
        <v>1039</v>
      </c>
      <c r="E497" s="239"/>
    </row>
    <row r="498" spans="1:5" x14ac:dyDescent="0.2">
      <c r="A498" s="69" t="s">
        <v>1136</v>
      </c>
      <c r="B498" s="89" t="s">
        <v>1682</v>
      </c>
      <c r="C498" s="183" t="s">
        <v>956</v>
      </c>
      <c r="D498" s="298">
        <v>188</v>
      </c>
      <c r="E498" s="239"/>
    </row>
    <row r="499" spans="1:5" x14ac:dyDescent="0.2">
      <c r="A499" s="69" t="s">
        <v>1137</v>
      </c>
      <c r="B499" s="89" t="s">
        <v>1683</v>
      </c>
      <c r="C499" s="183" t="s">
        <v>956</v>
      </c>
      <c r="D499" s="298">
        <v>858</v>
      </c>
      <c r="E499" s="239"/>
    </row>
    <row r="500" spans="1:5" x14ac:dyDescent="0.2">
      <c r="A500" s="69" t="s">
        <v>1138</v>
      </c>
      <c r="B500" s="89" t="s">
        <v>1684</v>
      </c>
      <c r="C500" s="183" t="s">
        <v>1160</v>
      </c>
      <c r="D500" s="298">
        <v>30748</v>
      </c>
      <c r="E500" s="239"/>
    </row>
    <row r="501" spans="1:5" x14ac:dyDescent="0.2">
      <c r="A501" s="69" t="s">
        <v>1139</v>
      </c>
      <c r="B501" s="89" t="s">
        <v>1685</v>
      </c>
      <c r="C501" s="183" t="s">
        <v>955</v>
      </c>
      <c r="D501" s="298">
        <v>36183</v>
      </c>
      <c r="E501" s="239"/>
    </row>
    <row r="502" spans="1:5" x14ac:dyDescent="0.2">
      <c r="A502" s="69" t="s">
        <v>1140</v>
      </c>
      <c r="B502" s="89" t="s">
        <v>1686</v>
      </c>
      <c r="C502" s="183" t="s">
        <v>956</v>
      </c>
      <c r="D502" s="298">
        <v>2559</v>
      </c>
      <c r="E502" s="239"/>
    </row>
    <row r="503" spans="1:5" x14ac:dyDescent="0.2">
      <c r="A503" s="69" t="s">
        <v>1141</v>
      </c>
      <c r="B503" s="89" t="s">
        <v>1687</v>
      </c>
      <c r="C503" s="183" t="s">
        <v>956</v>
      </c>
      <c r="D503" s="298">
        <v>4591</v>
      </c>
      <c r="E503" s="239"/>
    </row>
    <row r="504" spans="1:5" x14ac:dyDescent="0.2">
      <c r="A504" s="69" t="s">
        <v>1142</v>
      </c>
      <c r="B504" s="89" t="s">
        <v>1688</v>
      </c>
      <c r="C504" s="183" t="s">
        <v>956</v>
      </c>
      <c r="D504" s="298">
        <v>1806</v>
      </c>
      <c r="E504" s="239"/>
    </row>
    <row r="505" spans="1:5" x14ac:dyDescent="0.2">
      <c r="A505" s="69" t="s">
        <v>1143</v>
      </c>
      <c r="B505" s="89" t="s">
        <v>1689</v>
      </c>
      <c r="C505" s="183" t="s">
        <v>955</v>
      </c>
      <c r="D505" s="298">
        <v>40827</v>
      </c>
      <c r="E505" s="239"/>
    </row>
    <row r="506" spans="1:5" x14ac:dyDescent="0.2">
      <c r="A506" s="69" t="s">
        <v>1144</v>
      </c>
      <c r="B506" s="89" t="s">
        <v>1690</v>
      </c>
      <c r="C506" s="183" t="s">
        <v>956</v>
      </c>
      <c r="D506" s="298">
        <v>5946</v>
      </c>
      <c r="E506" s="239"/>
    </row>
    <row r="507" spans="1:5" x14ac:dyDescent="0.2">
      <c r="A507" s="69" t="s">
        <v>1145</v>
      </c>
      <c r="B507" s="89" t="s">
        <v>1691</v>
      </c>
      <c r="C507" s="183" t="s">
        <v>956</v>
      </c>
      <c r="D507" s="298">
        <v>14000</v>
      </c>
      <c r="E507" s="239"/>
    </row>
    <row r="508" spans="1:5" x14ac:dyDescent="0.2">
      <c r="A508" s="69" t="s">
        <v>1146</v>
      </c>
      <c r="B508" s="89" t="s">
        <v>1692</v>
      </c>
      <c r="C508" s="183" t="s">
        <v>956</v>
      </c>
      <c r="D508" s="298">
        <v>3726</v>
      </c>
      <c r="E508" s="239"/>
    </row>
    <row r="509" spans="1:5" x14ac:dyDescent="0.2">
      <c r="A509" s="69" t="s">
        <v>1147</v>
      </c>
      <c r="B509" s="89" t="s">
        <v>1693</v>
      </c>
      <c r="C509" s="183" t="s">
        <v>955</v>
      </c>
      <c r="D509" s="298">
        <v>2710</v>
      </c>
      <c r="E509" s="239"/>
    </row>
    <row r="510" spans="1:5" x14ac:dyDescent="0.2">
      <c r="A510" s="69" t="s">
        <v>1148</v>
      </c>
      <c r="B510" s="89" t="s">
        <v>1694</v>
      </c>
      <c r="C510" s="183" t="s">
        <v>956</v>
      </c>
      <c r="D510" s="298">
        <v>29655</v>
      </c>
      <c r="E510" s="239"/>
    </row>
    <row r="511" spans="1:5" x14ac:dyDescent="0.2">
      <c r="A511" s="69" t="s">
        <v>1149</v>
      </c>
      <c r="B511" s="89" t="s">
        <v>1695</v>
      </c>
      <c r="C511" s="183" t="s">
        <v>956</v>
      </c>
      <c r="D511" s="298">
        <v>8046</v>
      </c>
      <c r="E511" s="239"/>
    </row>
    <row r="512" spans="1:5" x14ac:dyDescent="0.2">
      <c r="A512" s="69" t="s">
        <v>1150</v>
      </c>
      <c r="B512" s="89" t="s">
        <v>1696</v>
      </c>
      <c r="C512" s="183" t="s">
        <v>956</v>
      </c>
      <c r="D512" s="298">
        <v>4849</v>
      </c>
      <c r="E512" s="239"/>
    </row>
    <row r="513" spans="1:5" x14ac:dyDescent="0.2">
      <c r="A513" s="69" t="s">
        <v>1151</v>
      </c>
      <c r="B513" s="89" t="s">
        <v>1697</v>
      </c>
      <c r="C513" s="183" t="s">
        <v>1160</v>
      </c>
      <c r="D513" s="298">
        <v>122994</v>
      </c>
      <c r="E513" s="239"/>
    </row>
    <row r="514" spans="1:5" x14ac:dyDescent="0.2">
      <c r="A514" s="69" t="s">
        <v>1152</v>
      </c>
      <c r="B514" s="89" t="s">
        <v>1698</v>
      </c>
      <c r="C514" s="183" t="s">
        <v>955</v>
      </c>
      <c r="D514" s="298">
        <v>3538</v>
      </c>
      <c r="E514" s="239"/>
    </row>
    <row r="515" spans="1:5" x14ac:dyDescent="0.2">
      <c r="A515" s="69" t="s">
        <v>1153</v>
      </c>
      <c r="B515" s="89" t="s">
        <v>1699</v>
      </c>
      <c r="C515" s="183" t="s">
        <v>956</v>
      </c>
      <c r="D515" s="298">
        <v>29806</v>
      </c>
      <c r="E515" s="239"/>
    </row>
    <row r="516" spans="1:5" x14ac:dyDescent="0.2">
      <c r="A516" s="69" t="s">
        <v>1154</v>
      </c>
      <c r="B516" s="89" t="s">
        <v>1700</v>
      </c>
      <c r="C516" s="183" t="s">
        <v>956</v>
      </c>
      <c r="D516" s="298">
        <v>8912</v>
      </c>
      <c r="E516" s="239"/>
    </row>
    <row r="517" spans="1:5" x14ac:dyDescent="0.2">
      <c r="A517" s="69" t="s">
        <v>1155</v>
      </c>
      <c r="B517" s="89" t="s">
        <v>1701</v>
      </c>
      <c r="C517" s="183" t="s">
        <v>956</v>
      </c>
      <c r="D517" s="298">
        <v>4515</v>
      </c>
      <c r="E517" s="239"/>
    </row>
    <row r="518" spans="1:5" x14ac:dyDescent="0.2">
      <c r="A518" s="69" t="s">
        <v>1156</v>
      </c>
      <c r="B518" s="89" t="s">
        <v>1702</v>
      </c>
      <c r="C518" s="183" t="s">
        <v>955</v>
      </c>
      <c r="D518" s="298">
        <v>5796</v>
      </c>
      <c r="E518" s="239"/>
    </row>
    <row r="519" spans="1:5" x14ac:dyDescent="0.2">
      <c r="A519" s="69" t="s">
        <v>1157</v>
      </c>
      <c r="B519" s="89" t="s">
        <v>1703</v>
      </c>
      <c r="C519" s="183" t="s">
        <v>956</v>
      </c>
      <c r="D519" s="298">
        <v>32817</v>
      </c>
      <c r="E519" s="239"/>
    </row>
    <row r="520" spans="1:5" x14ac:dyDescent="0.2">
      <c r="A520" s="69" t="s">
        <v>1158</v>
      </c>
      <c r="B520" s="89" t="s">
        <v>1704</v>
      </c>
      <c r="C520" s="183" t="s">
        <v>956</v>
      </c>
      <c r="D520" s="298">
        <v>17537</v>
      </c>
      <c r="E520" s="239"/>
    </row>
    <row r="521" spans="1:5" x14ac:dyDescent="0.2">
      <c r="A521" s="69" t="s">
        <v>1162</v>
      </c>
      <c r="B521" s="89" t="s">
        <v>1705</v>
      </c>
      <c r="C521" s="183" t="s">
        <v>956</v>
      </c>
      <c r="D521" s="298">
        <v>10509</v>
      </c>
      <c r="E521" s="239"/>
    </row>
    <row r="522" spans="1:5" x14ac:dyDescent="0.2">
      <c r="A522" s="69" t="s">
        <v>1163</v>
      </c>
      <c r="B522" s="89" t="s">
        <v>1706</v>
      </c>
      <c r="C522" s="183" t="s">
        <v>956</v>
      </c>
      <c r="D522" s="298">
        <v>55000</v>
      </c>
      <c r="E522" s="239"/>
    </row>
    <row r="523" spans="1:5" x14ac:dyDescent="0.2">
      <c r="A523" s="69" t="s">
        <v>1164</v>
      </c>
      <c r="B523" s="89" t="s">
        <v>1707</v>
      </c>
      <c r="C523" s="183" t="s">
        <v>1161</v>
      </c>
      <c r="D523" s="298">
        <v>933</v>
      </c>
      <c r="E523" s="239"/>
    </row>
    <row r="524" spans="1:5" x14ac:dyDescent="0.2">
      <c r="A524" s="69" t="s">
        <v>1165</v>
      </c>
      <c r="B524" s="89" t="s">
        <v>1708</v>
      </c>
      <c r="C524" s="183" t="s">
        <v>956</v>
      </c>
      <c r="D524" s="298">
        <v>20172</v>
      </c>
      <c r="E524" s="239"/>
    </row>
    <row r="525" spans="1:5" x14ac:dyDescent="0.2">
      <c r="A525" s="69" t="s">
        <v>1166</v>
      </c>
      <c r="B525" s="89" t="s">
        <v>1709</v>
      </c>
      <c r="C525" s="183" t="s">
        <v>956</v>
      </c>
      <c r="D525" s="298">
        <v>33870</v>
      </c>
      <c r="E525" s="239"/>
    </row>
    <row r="526" spans="1:5" x14ac:dyDescent="0.2">
      <c r="A526" s="69" t="s">
        <v>1167</v>
      </c>
      <c r="B526" s="89" t="s">
        <v>1710</v>
      </c>
      <c r="C526" s="183" t="s">
        <v>956</v>
      </c>
      <c r="D526" s="298">
        <v>47268</v>
      </c>
      <c r="E526" s="239"/>
    </row>
    <row r="527" spans="1:5" x14ac:dyDescent="0.2">
      <c r="A527" s="69" t="s">
        <v>1168</v>
      </c>
      <c r="B527" s="89" t="s">
        <v>1711</v>
      </c>
      <c r="C527" s="183" t="s">
        <v>955</v>
      </c>
      <c r="D527" s="298">
        <v>2710</v>
      </c>
      <c r="E527" s="239"/>
    </row>
    <row r="528" spans="1:5" x14ac:dyDescent="0.2">
      <c r="A528" s="69" t="s">
        <v>1169</v>
      </c>
      <c r="B528" s="89" t="s">
        <v>1712</v>
      </c>
      <c r="C528" s="183" t="s">
        <v>956</v>
      </c>
      <c r="D528" s="298">
        <v>39365</v>
      </c>
      <c r="E528" s="239"/>
    </row>
    <row r="529" spans="1:5" x14ac:dyDescent="0.2">
      <c r="A529" s="69" t="s">
        <v>1170</v>
      </c>
      <c r="B529" s="89" t="s">
        <v>1713</v>
      </c>
      <c r="C529" s="183" t="s">
        <v>956</v>
      </c>
      <c r="D529" s="298">
        <v>65784</v>
      </c>
      <c r="E529" s="239"/>
    </row>
    <row r="530" spans="1:5" x14ac:dyDescent="0.2">
      <c r="A530" s="69" t="s">
        <v>1171</v>
      </c>
      <c r="B530" s="89" t="s">
        <v>1714</v>
      </c>
      <c r="C530" s="183" t="s">
        <v>956</v>
      </c>
      <c r="D530" s="298">
        <v>14301</v>
      </c>
      <c r="E530" s="239"/>
    </row>
    <row r="531" spans="1:5" x14ac:dyDescent="0.2">
      <c r="A531" s="69" t="s">
        <v>1172</v>
      </c>
      <c r="B531" s="92" t="s">
        <v>1715</v>
      </c>
      <c r="C531" s="183" t="s">
        <v>956</v>
      </c>
      <c r="D531" s="298">
        <v>207738</v>
      </c>
      <c r="E531" s="239"/>
    </row>
    <row r="532" spans="1:5" x14ac:dyDescent="0.2">
      <c r="A532" s="69" t="s">
        <v>1173</v>
      </c>
      <c r="B532" s="89" t="s">
        <v>1716</v>
      </c>
      <c r="C532" s="183" t="s">
        <v>956</v>
      </c>
      <c r="D532" s="298">
        <v>9484</v>
      </c>
      <c r="E532" s="239"/>
    </row>
    <row r="533" spans="1:5" x14ac:dyDescent="0.2">
      <c r="A533" s="69" t="s">
        <v>1174</v>
      </c>
      <c r="B533" s="89" t="s">
        <v>1717</v>
      </c>
      <c r="C533" s="183" t="s">
        <v>956</v>
      </c>
      <c r="D533" s="298">
        <v>1117</v>
      </c>
      <c r="E533" s="239"/>
    </row>
    <row r="534" spans="1:5" x14ac:dyDescent="0.2">
      <c r="A534" s="69" t="s">
        <v>1175</v>
      </c>
      <c r="B534" s="89" t="s">
        <v>1718</v>
      </c>
      <c r="C534" s="183" t="s">
        <v>1161</v>
      </c>
      <c r="D534" s="298">
        <v>933</v>
      </c>
      <c r="E534" s="239"/>
    </row>
    <row r="535" spans="1:5" x14ac:dyDescent="0.2">
      <c r="A535" s="69" t="s">
        <v>1176</v>
      </c>
      <c r="B535" s="89" t="s">
        <v>1719</v>
      </c>
      <c r="C535" s="183" t="s">
        <v>955</v>
      </c>
      <c r="D535" s="298">
        <v>9107</v>
      </c>
      <c r="E535" s="239"/>
    </row>
    <row r="536" spans="1:5" x14ac:dyDescent="0.2">
      <c r="A536" s="69" t="s">
        <v>1177</v>
      </c>
      <c r="B536" s="98" t="s">
        <v>1720</v>
      </c>
      <c r="C536" s="69" t="s">
        <v>1084</v>
      </c>
      <c r="D536" s="298">
        <v>420000</v>
      </c>
      <c r="E536" s="239"/>
    </row>
    <row r="537" spans="1:5" x14ac:dyDescent="0.2">
      <c r="A537" s="69" t="s">
        <v>1178</v>
      </c>
      <c r="B537" s="98" t="s">
        <v>1721</v>
      </c>
      <c r="C537" s="69" t="s">
        <v>611</v>
      </c>
      <c r="D537" s="298">
        <v>18000</v>
      </c>
      <c r="E537" s="239"/>
    </row>
    <row r="538" spans="1:5" x14ac:dyDescent="0.2">
      <c r="A538" s="69" t="s">
        <v>1179</v>
      </c>
      <c r="B538" s="98" t="s">
        <v>1722</v>
      </c>
      <c r="C538" s="69" t="s">
        <v>8</v>
      </c>
      <c r="D538" s="298">
        <v>160000</v>
      </c>
      <c r="E538" s="239"/>
    </row>
    <row r="539" spans="1:5" x14ac:dyDescent="0.2">
      <c r="A539" s="69" t="s">
        <v>1180</v>
      </c>
      <c r="B539" s="37" t="s">
        <v>1723</v>
      </c>
      <c r="C539" s="223" t="s">
        <v>8</v>
      </c>
      <c r="D539" s="298">
        <v>420000</v>
      </c>
      <c r="E539" s="239"/>
    </row>
    <row r="540" spans="1:5" x14ac:dyDescent="0.2">
      <c r="A540" s="69" t="s">
        <v>1181</v>
      </c>
      <c r="B540" s="240" t="s">
        <v>1724</v>
      </c>
      <c r="C540" s="241" t="s">
        <v>611</v>
      </c>
      <c r="D540" s="298">
        <v>45000</v>
      </c>
      <c r="E540" s="239"/>
    </row>
    <row r="541" spans="1:5" x14ac:dyDescent="0.2">
      <c r="A541" s="69" t="s">
        <v>1182</v>
      </c>
      <c r="B541" s="200" t="s">
        <v>1725</v>
      </c>
      <c r="C541" s="242" t="s">
        <v>8</v>
      </c>
      <c r="D541" s="298">
        <v>9700</v>
      </c>
      <c r="E541" s="239"/>
    </row>
    <row r="542" spans="1:5" x14ac:dyDescent="0.2">
      <c r="A542" s="69" t="s">
        <v>1183</v>
      </c>
      <c r="B542" s="240" t="s">
        <v>1726</v>
      </c>
      <c r="C542" s="241" t="s">
        <v>8</v>
      </c>
      <c r="D542" s="298">
        <v>75900</v>
      </c>
      <c r="E542" s="239"/>
    </row>
    <row r="543" spans="1:5" x14ac:dyDescent="0.2">
      <c r="A543" s="69" t="s">
        <v>1184</v>
      </c>
      <c r="B543" s="243" t="s">
        <v>1727</v>
      </c>
      <c r="C543" s="241" t="s">
        <v>8</v>
      </c>
      <c r="D543" s="298">
        <v>16900</v>
      </c>
      <c r="E543" s="239"/>
    </row>
    <row r="544" spans="1:5" x14ac:dyDescent="0.2">
      <c r="A544" s="69" t="s">
        <v>1185</v>
      </c>
      <c r="B544" s="243" t="s">
        <v>1728</v>
      </c>
      <c r="C544" s="241" t="s">
        <v>8</v>
      </c>
      <c r="D544" s="298">
        <v>161900</v>
      </c>
      <c r="E544" s="239"/>
    </row>
    <row r="545" spans="1:5" x14ac:dyDescent="0.2">
      <c r="A545" s="69" t="s">
        <v>1186</v>
      </c>
      <c r="B545" s="243" t="s">
        <v>1729</v>
      </c>
      <c r="C545" s="241" t="s">
        <v>955</v>
      </c>
      <c r="D545" s="298">
        <v>47850</v>
      </c>
      <c r="E545" s="239"/>
    </row>
    <row r="546" spans="1:5" x14ac:dyDescent="0.2">
      <c r="A546" s="69" t="s">
        <v>1187</v>
      </c>
      <c r="B546" s="243" t="s">
        <v>1730</v>
      </c>
      <c r="C546" s="241" t="s">
        <v>618</v>
      </c>
      <c r="D546" s="298">
        <v>30000</v>
      </c>
      <c r="E546" s="239"/>
    </row>
    <row r="547" spans="1:5" x14ac:dyDescent="0.2">
      <c r="A547" s="69" t="s">
        <v>1188</v>
      </c>
      <c r="B547" s="243" t="s">
        <v>1731</v>
      </c>
      <c r="C547" s="241" t="s">
        <v>8</v>
      </c>
      <c r="D547" s="298">
        <v>59900</v>
      </c>
      <c r="E547" s="239"/>
    </row>
    <row r="548" spans="1:5" x14ac:dyDescent="0.2">
      <c r="A548" s="69" t="s">
        <v>1189</v>
      </c>
      <c r="B548" s="240" t="s">
        <v>1732</v>
      </c>
      <c r="C548" s="241" t="s">
        <v>955</v>
      </c>
      <c r="D548" s="298">
        <v>19800</v>
      </c>
      <c r="E548" s="239"/>
    </row>
    <row r="549" spans="1:5" x14ac:dyDescent="0.2">
      <c r="A549" s="69" t="s">
        <v>1190</v>
      </c>
      <c r="B549" s="243" t="s">
        <v>1733</v>
      </c>
      <c r="C549" s="241" t="s">
        <v>1104</v>
      </c>
      <c r="D549" s="298">
        <v>378200</v>
      </c>
      <c r="E549" s="239"/>
    </row>
    <row r="550" spans="1:5" x14ac:dyDescent="0.2">
      <c r="A550" s="69" t="s">
        <v>1191</v>
      </c>
      <c r="B550" s="243" t="s">
        <v>1734</v>
      </c>
      <c r="C550" s="241" t="s">
        <v>1104</v>
      </c>
      <c r="D550" s="298">
        <v>43000</v>
      </c>
      <c r="E550" s="239"/>
    </row>
    <row r="551" spans="1:5" x14ac:dyDescent="0.2">
      <c r="A551" s="69" t="s">
        <v>1192</v>
      </c>
      <c r="B551" s="243" t="s">
        <v>1735</v>
      </c>
      <c r="C551" s="241" t="s">
        <v>957</v>
      </c>
      <c r="D551" s="298">
        <v>358948</v>
      </c>
      <c r="E551" s="239"/>
    </row>
    <row r="552" spans="1:5" x14ac:dyDescent="0.2">
      <c r="A552" s="69" t="s">
        <v>1193</v>
      </c>
      <c r="B552" s="243" t="s">
        <v>1736</v>
      </c>
      <c r="C552" s="241" t="s">
        <v>8</v>
      </c>
      <c r="D552" s="298">
        <v>950</v>
      </c>
      <c r="E552" s="239"/>
    </row>
    <row r="553" spans="1:5" x14ac:dyDescent="0.2">
      <c r="A553" s="69" t="s">
        <v>1843</v>
      </c>
      <c r="B553" s="89" t="s">
        <v>1872</v>
      </c>
      <c r="C553" s="69" t="s">
        <v>955</v>
      </c>
      <c r="D553" s="298">
        <v>22450</v>
      </c>
      <c r="E553" s="239"/>
    </row>
    <row r="554" spans="1:5" x14ac:dyDescent="0.2">
      <c r="A554" s="69" t="s">
        <v>1845</v>
      </c>
      <c r="B554" s="89" t="s">
        <v>1737</v>
      </c>
      <c r="C554" s="69" t="s">
        <v>8</v>
      </c>
      <c r="D554" s="298">
        <v>82000</v>
      </c>
      <c r="E554" s="239"/>
    </row>
    <row r="555" spans="1:5" x14ac:dyDescent="0.2">
      <c r="A555" s="69" t="s">
        <v>1849</v>
      </c>
      <c r="B555" s="89" t="s">
        <v>1738</v>
      </c>
      <c r="C555" s="69" t="s">
        <v>8</v>
      </c>
      <c r="D555" s="298">
        <v>177000</v>
      </c>
      <c r="E555" s="239"/>
    </row>
    <row r="556" spans="1:5" ht="76.5" x14ac:dyDescent="0.2">
      <c r="A556" s="69" t="s">
        <v>1850</v>
      </c>
      <c r="B556" s="210" t="s">
        <v>1739</v>
      </c>
      <c r="C556" s="69" t="s">
        <v>8</v>
      </c>
      <c r="D556" s="298">
        <v>14587500</v>
      </c>
      <c r="E556" s="239"/>
    </row>
    <row r="557" spans="1:5" x14ac:dyDescent="0.2">
      <c r="B557" s="37" t="s">
        <v>1870</v>
      </c>
    </row>
  </sheetData>
  <mergeCells count="4">
    <mergeCell ref="A2:D2"/>
    <mergeCell ref="A4:D4"/>
    <mergeCell ref="A1:D1"/>
    <mergeCell ref="A3:D3"/>
  </mergeCells>
  <phoneticPr fontId="7" type="noConversion"/>
  <conditionalFormatting sqref="A6:XFD647">
    <cfRule type="expression" dxfId="0" priority="1">
      <formula>ROW()=CELL("FILA")</formula>
    </cfRule>
  </conditionalFormatting>
  <pageMargins left="0.78740157480314965" right="0.78740157480314965" top="0.98425196850393704" bottom="0.98425196850393704" header="0" footer="0.39370078740157483"/>
  <pageSetup scale="87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Hoja3">
    <tabColor rgb="FF00B0F0"/>
  </sheetPr>
  <dimension ref="A1:L148"/>
  <sheetViews>
    <sheetView view="pageBreakPreview" zoomScale="85" zoomScaleNormal="85" zoomScaleSheetLayoutView="85" workbookViewId="0">
      <selection activeCell="I20" sqref="I20"/>
    </sheetView>
  </sheetViews>
  <sheetFormatPr baseColWidth="10" defaultColWidth="11.42578125" defaultRowHeight="12.75" x14ac:dyDescent="0.2"/>
  <cols>
    <col min="1" max="1" width="3.85546875" style="10" customWidth="1"/>
    <col min="2" max="2" width="39.5703125" style="10" customWidth="1"/>
    <col min="3" max="3" width="8.7109375" style="119" customWidth="1"/>
    <col min="4" max="4" width="15.28515625" style="10" customWidth="1"/>
    <col min="5" max="5" width="14" style="53" customWidth="1"/>
    <col min="6" max="6" width="15.42578125" style="30" customWidth="1"/>
    <col min="7" max="7" width="2.7109375" style="10" customWidth="1"/>
    <col min="8" max="8" width="23.42578125" style="10" bestFit="1" customWidth="1"/>
    <col min="9" max="9" width="14.28515625" style="10" bestFit="1" customWidth="1"/>
    <col min="10" max="10" width="11.42578125" style="10"/>
    <col min="11" max="11" width="11.28515625" style="10" bestFit="1" customWidth="1"/>
    <col min="12" max="16384" width="11.42578125" style="10"/>
  </cols>
  <sheetData>
    <row r="1" spans="1:12" x14ac:dyDescent="0.2">
      <c r="B1" s="577" t="str">
        <f>ROTULOS!B2</f>
        <v>DEPARTAMENTO DEL HUILA</v>
      </c>
      <c r="C1" s="577"/>
      <c r="D1" s="577"/>
      <c r="E1" s="577"/>
      <c r="F1" s="577"/>
    </row>
    <row r="2" spans="1:12" ht="19.899999999999999" customHeight="1" x14ac:dyDescent="0.2">
      <c r="B2" s="577" t="str">
        <f>ROTULOS!B3</f>
        <v>MUNICIPIO DE PALERMO</v>
      </c>
      <c r="C2" s="577"/>
      <c r="D2" s="577"/>
      <c r="E2" s="577"/>
      <c r="F2" s="577"/>
    </row>
    <row r="3" spans="1:12" ht="34.9" customHeight="1" x14ac:dyDescent="0.2">
      <c r="B3" s="578" t="str">
        <f>ROTULOS!B4</f>
        <v>AMPLIACIÓN DE LA SEDE PRINCIPAL DE LA INSTITUCION EDUCATIVA JOSÉ REINEL DEL MUNICIPIO DE PALERMO HUILA</v>
      </c>
      <c r="C3" s="579"/>
      <c r="D3" s="579"/>
      <c r="E3" s="579"/>
      <c r="F3" s="579"/>
    </row>
    <row r="4" spans="1:12" x14ac:dyDescent="0.2">
      <c r="B4" s="57"/>
      <c r="C4" s="118"/>
      <c r="D4" s="58"/>
      <c r="E4" s="59"/>
      <c r="F4" s="60"/>
    </row>
    <row r="5" spans="1:12" x14ac:dyDescent="0.2">
      <c r="B5" s="580" t="s">
        <v>1876</v>
      </c>
      <c r="C5" s="581"/>
      <c r="D5" s="581"/>
      <c r="E5" s="581"/>
      <c r="F5" s="581"/>
      <c r="H5" s="225" t="s">
        <v>1920</v>
      </c>
      <c r="I5" s="226">
        <v>1423500</v>
      </c>
      <c r="J5" s="67" t="s">
        <v>1877</v>
      </c>
    </row>
    <row r="6" spans="1:12" x14ac:dyDescent="0.2">
      <c r="B6" s="32"/>
      <c r="D6" s="61"/>
      <c r="E6" s="62"/>
      <c r="F6" s="63"/>
      <c r="H6" s="89" t="s">
        <v>876</v>
      </c>
      <c r="I6" s="224">
        <f>I5/30</f>
        <v>47450</v>
      </c>
      <c r="J6" s="67" t="s">
        <v>1877</v>
      </c>
    </row>
    <row r="7" spans="1:12" x14ac:dyDescent="0.2">
      <c r="B7" s="232" t="s">
        <v>891</v>
      </c>
      <c r="D7" s="61"/>
      <c r="E7" s="62"/>
      <c r="F7" s="63"/>
      <c r="H7" s="244" t="s">
        <v>875</v>
      </c>
      <c r="I7" s="245">
        <v>200000</v>
      </c>
      <c r="J7" s="67" t="s">
        <v>1877</v>
      </c>
    </row>
    <row r="9" spans="1:12" ht="13.5" thickBot="1" x14ac:dyDescent="0.25">
      <c r="A9" s="5"/>
      <c r="B9" s="227" t="s">
        <v>564</v>
      </c>
      <c r="C9" s="228" t="s">
        <v>608</v>
      </c>
      <c r="D9" s="229" t="s">
        <v>615</v>
      </c>
      <c r="E9" s="230" t="s">
        <v>613</v>
      </c>
      <c r="F9" s="231" t="s">
        <v>614</v>
      </c>
    </row>
    <row r="10" spans="1:12" ht="13.5" thickTop="1" x14ac:dyDescent="0.2">
      <c r="A10" s="5"/>
      <c r="B10" s="5"/>
      <c r="C10" s="121"/>
      <c r="D10" s="6"/>
      <c r="E10" s="50"/>
      <c r="F10" s="51"/>
    </row>
    <row r="11" spans="1:12" x14ac:dyDescent="0.2">
      <c r="B11" s="10" t="s">
        <v>892</v>
      </c>
      <c r="C11" s="32" t="s">
        <v>618</v>
      </c>
      <c r="D11" s="122">
        <v>1</v>
      </c>
      <c r="E11" s="53">
        <f>+I6</f>
        <v>47450</v>
      </c>
      <c r="F11" s="30">
        <f>E11*D11</f>
        <v>47450</v>
      </c>
    </row>
    <row r="13" spans="1:12" x14ac:dyDescent="0.2">
      <c r="B13" s="10" t="s">
        <v>893</v>
      </c>
      <c r="G13" s="32"/>
      <c r="H13" s="31"/>
      <c r="I13" s="233" t="s">
        <v>590</v>
      </c>
      <c r="J13" s="233" t="s">
        <v>877</v>
      </c>
      <c r="K13" s="234" t="s">
        <v>878</v>
      </c>
    </row>
    <row r="14" spans="1:12" x14ac:dyDescent="0.2">
      <c r="B14" s="10" t="s">
        <v>896</v>
      </c>
      <c r="C14" s="119" t="s">
        <v>897</v>
      </c>
      <c r="D14" s="64">
        <f>(F14/E14)</f>
        <v>0.14050000000000001</v>
      </c>
      <c r="E14" s="53">
        <f>E$11</f>
        <v>47450</v>
      </c>
      <c r="F14" s="30">
        <f>I7/30</f>
        <v>6666.67</v>
      </c>
      <c r="G14" s="65"/>
      <c r="H14" s="125" t="s">
        <v>647</v>
      </c>
      <c r="I14" s="123">
        <v>0.16</v>
      </c>
      <c r="J14" s="123">
        <v>0.12</v>
      </c>
      <c r="K14" s="126">
        <f>I14-J14</f>
        <v>0.04</v>
      </c>
      <c r="L14" s="67" t="s">
        <v>1877</v>
      </c>
    </row>
    <row r="15" spans="1:12" x14ac:dyDescent="0.2">
      <c r="B15" s="10" t="s">
        <v>898</v>
      </c>
      <c r="C15" s="119" t="s">
        <v>897</v>
      </c>
      <c r="D15" s="64">
        <v>8.3299999999999999E-2</v>
      </c>
      <c r="E15" s="53">
        <f t="shared" ref="E15:E19" si="0">E$11</f>
        <v>47450</v>
      </c>
      <c r="F15" s="30">
        <f>E15*D15</f>
        <v>3952.59</v>
      </c>
      <c r="G15" s="65"/>
      <c r="H15" s="125" t="s">
        <v>648</v>
      </c>
      <c r="I15" s="123">
        <v>0.125</v>
      </c>
      <c r="J15" s="123">
        <v>8.5000000000000006E-2</v>
      </c>
      <c r="K15" s="126">
        <f>I15-J15</f>
        <v>0.04</v>
      </c>
      <c r="L15" s="67" t="s">
        <v>1877</v>
      </c>
    </row>
    <row r="16" spans="1:12" ht="13.5" thickBot="1" x14ac:dyDescent="0.25">
      <c r="B16" s="10" t="s">
        <v>899</v>
      </c>
      <c r="C16" s="119" t="s">
        <v>897</v>
      </c>
      <c r="D16" s="64">
        <v>0.01</v>
      </c>
      <c r="E16" s="53">
        <f t="shared" si="0"/>
        <v>47450</v>
      </c>
      <c r="F16" s="30">
        <f>E16*D16</f>
        <v>474.5</v>
      </c>
      <c r="G16" s="65"/>
      <c r="H16" s="125" t="s">
        <v>649</v>
      </c>
      <c r="I16" s="127">
        <v>6.9599999999999995E-2</v>
      </c>
      <c r="J16" s="127">
        <v>6.9599999999999995E-2</v>
      </c>
      <c r="K16" s="128">
        <f>I16-J16</f>
        <v>0</v>
      </c>
      <c r="L16" s="67" t="s">
        <v>1877</v>
      </c>
    </row>
    <row r="17" spans="2:11" ht="13.5" thickBot="1" x14ac:dyDescent="0.25">
      <c r="B17" s="10" t="s">
        <v>900</v>
      </c>
      <c r="C17" s="119" t="s">
        <v>897</v>
      </c>
      <c r="D17" s="64">
        <v>8.3299999999999999E-2</v>
      </c>
      <c r="E17" s="53">
        <f t="shared" si="0"/>
        <v>47450</v>
      </c>
      <c r="F17" s="30">
        <f>E17*D17</f>
        <v>3952.59</v>
      </c>
      <c r="I17" s="124">
        <f>SUM(I14:I16)</f>
        <v>0.35460000000000003</v>
      </c>
      <c r="J17" s="129">
        <f>SUM(J14:J16)</f>
        <v>0.27460000000000001</v>
      </c>
      <c r="K17" s="130">
        <f>SUM(K14:K16)</f>
        <v>0.08</v>
      </c>
    </row>
    <row r="18" spans="2:11" x14ac:dyDescent="0.2">
      <c r="B18" s="10" t="s">
        <v>901</v>
      </c>
      <c r="C18" s="119" t="s">
        <v>897</v>
      </c>
      <c r="D18" s="64">
        <v>4.1599999999999998E-2</v>
      </c>
      <c r="E18" s="53">
        <f t="shared" si="0"/>
        <v>47450</v>
      </c>
      <c r="F18" s="30">
        <f>E18*D18</f>
        <v>1973.92</v>
      </c>
      <c r="H18" s="65"/>
      <c r="I18" s="65"/>
      <c r="J18" s="65"/>
    </row>
    <row r="19" spans="2:11" x14ac:dyDescent="0.2">
      <c r="B19" s="10" t="s">
        <v>557</v>
      </c>
      <c r="C19" s="119" t="s">
        <v>897</v>
      </c>
      <c r="D19" s="64">
        <v>0.35460000000000003</v>
      </c>
      <c r="E19" s="53">
        <f t="shared" si="0"/>
        <v>47450</v>
      </c>
      <c r="F19" s="30">
        <f>E19*D19</f>
        <v>16825.77</v>
      </c>
    </row>
    <row r="21" spans="2:11" x14ac:dyDescent="0.2">
      <c r="B21" s="10" t="s">
        <v>902</v>
      </c>
    </row>
    <row r="22" spans="2:11" x14ac:dyDescent="0.2">
      <c r="B22" s="10" t="s">
        <v>903</v>
      </c>
      <c r="C22" s="119" t="s">
        <v>897</v>
      </c>
      <c r="D22" s="66">
        <v>0.04</v>
      </c>
      <c r="E22" s="53">
        <f>E$11</f>
        <v>47450</v>
      </c>
      <c r="F22" s="30">
        <f>E22*D22</f>
        <v>1898</v>
      </c>
    </row>
    <row r="23" spans="2:11" x14ac:dyDescent="0.2">
      <c r="B23" s="10" t="s">
        <v>904</v>
      </c>
      <c r="C23" s="119" t="s">
        <v>897</v>
      </c>
      <c r="D23" s="66">
        <v>0.02</v>
      </c>
      <c r="E23" s="53">
        <f>E$11</f>
        <v>47450</v>
      </c>
      <c r="F23" s="30">
        <f>E23*D23</f>
        <v>949</v>
      </c>
    </row>
    <row r="24" spans="2:11" x14ac:dyDescent="0.2">
      <c r="B24" s="10" t="s">
        <v>906</v>
      </c>
      <c r="C24" s="119" t="s">
        <v>897</v>
      </c>
      <c r="D24" s="64">
        <v>1.7500000000000002E-2</v>
      </c>
      <c r="E24" s="53">
        <f>E$11</f>
        <v>47450</v>
      </c>
      <c r="F24" s="30">
        <f>E24*D24</f>
        <v>830.38</v>
      </c>
      <c r="I24" s="61"/>
    </row>
    <row r="25" spans="2:11" x14ac:dyDescent="0.2">
      <c r="B25" s="10" t="s">
        <v>907</v>
      </c>
      <c r="C25" s="119" t="s">
        <v>897</v>
      </c>
      <c r="D25" s="66">
        <v>0.03</v>
      </c>
      <c r="E25" s="53">
        <f>E$11</f>
        <v>47450</v>
      </c>
      <c r="F25" s="30">
        <f>E25*D25</f>
        <v>1423.5</v>
      </c>
    </row>
    <row r="27" spans="2:11" x14ac:dyDescent="0.2">
      <c r="B27" s="10" t="s">
        <v>908</v>
      </c>
      <c r="C27" s="119" t="s">
        <v>897</v>
      </c>
      <c r="D27" s="64">
        <v>5.28E-2</v>
      </c>
      <c r="E27" s="53">
        <f>E$11</f>
        <v>47450</v>
      </c>
      <c r="F27" s="30">
        <f>E27*D27</f>
        <v>2505.36</v>
      </c>
    </row>
    <row r="29" spans="2:11" ht="13.5" thickBot="1" x14ac:dyDescent="0.25">
      <c r="B29" s="163" t="s">
        <v>909</v>
      </c>
      <c r="C29" s="164" t="s">
        <v>897</v>
      </c>
      <c r="D29" s="165">
        <f>SUM(D14:D27)</f>
        <v>0.87360000000000004</v>
      </c>
      <c r="E29" s="166"/>
      <c r="F29" s="167"/>
    </row>
    <row r="30" spans="2:11" ht="13.5" thickTop="1" x14ac:dyDescent="0.2"/>
    <row r="31" spans="2:11" ht="13.5" thickBot="1" x14ac:dyDescent="0.25">
      <c r="C31" s="119" t="s">
        <v>910</v>
      </c>
      <c r="E31" s="49" t="s">
        <v>613</v>
      </c>
      <c r="F31" s="28">
        <f>SUM(F11:F27)</f>
        <v>88902.28</v>
      </c>
    </row>
    <row r="32" spans="2:11" ht="13.5" thickTop="1" x14ac:dyDescent="0.2">
      <c r="C32" s="119" t="s">
        <v>556</v>
      </c>
      <c r="F32" s="30">
        <f>F31/8</f>
        <v>11112.79</v>
      </c>
    </row>
    <row r="34" spans="1:6" x14ac:dyDescent="0.2">
      <c r="B34" s="232" t="s">
        <v>911</v>
      </c>
      <c r="D34" s="61"/>
      <c r="E34" s="62"/>
      <c r="F34" s="63"/>
    </row>
    <row r="36" spans="1:6" ht="13.5" thickBot="1" x14ac:dyDescent="0.25">
      <c r="A36" s="5"/>
      <c r="B36" s="227" t="s">
        <v>564</v>
      </c>
      <c r="C36" s="228" t="s">
        <v>608</v>
      </c>
      <c r="D36" s="229" t="s">
        <v>615</v>
      </c>
      <c r="E36" s="230" t="s">
        <v>613</v>
      </c>
      <c r="F36" s="231" t="s">
        <v>614</v>
      </c>
    </row>
    <row r="37" spans="1:6" ht="13.5" thickTop="1" x14ac:dyDescent="0.2">
      <c r="A37" s="5"/>
      <c r="B37" s="5"/>
      <c r="C37" s="121"/>
      <c r="D37" s="6"/>
      <c r="E37" s="50"/>
      <c r="F37" s="51"/>
    </row>
    <row r="38" spans="1:6" x14ac:dyDescent="0.2">
      <c r="B38" s="10" t="s">
        <v>912</v>
      </c>
      <c r="C38" s="119" t="s">
        <v>618</v>
      </c>
      <c r="D38" s="122">
        <v>1</v>
      </c>
      <c r="E38" s="53">
        <v>70000</v>
      </c>
      <c r="F38" s="30">
        <f>E38*D38</f>
        <v>70000</v>
      </c>
    </row>
    <row r="40" spans="1:6" x14ac:dyDescent="0.2">
      <c r="B40" s="10" t="s">
        <v>893</v>
      </c>
    </row>
    <row r="41" spans="1:6" x14ac:dyDescent="0.2">
      <c r="B41" s="10" t="s">
        <v>896</v>
      </c>
      <c r="C41" s="119" t="s">
        <v>897</v>
      </c>
      <c r="D41" s="64">
        <f>(F41/E41)</f>
        <v>9.5200000000000007E-2</v>
      </c>
      <c r="E41" s="53">
        <f t="shared" ref="E41:E46" si="1">E$38</f>
        <v>70000</v>
      </c>
      <c r="F41" s="30">
        <f>I7/30</f>
        <v>6666.67</v>
      </c>
    </row>
    <row r="42" spans="1:6" x14ac:dyDescent="0.2">
      <c r="B42" s="10" t="s">
        <v>898</v>
      </c>
      <c r="C42" s="119" t="s">
        <v>897</v>
      </c>
      <c r="D42" s="64">
        <v>8.3299999999999999E-2</v>
      </c>
      <c r="E42" s="53">
        <f t="shared" si="1"/>
        <v>70000</v>
      </c>
      <c r="F42" s="30">
        <f>E42*D42</f>
        <v>5831</v>
      </c>
    </row>
    <row r="43" spans="1:6" x14ac:dyDescent="0.2">
      <c r="B43" s="10" t="s">
        <v>899</v>
      </c>
      <c r="C43" s="119" t="s">
        <v>897</v>
      </c>
      <c r="D43" s="64">
        <v>0.01</v>
      </c>
      <c r="E43" s="53">
        <f t="shared" si="1"/>
        <v>70000</v>
      </c>
      <c r="F43" s="30">
        <f>E43*D43</f>
        <v>700</v>
      </c>
    </row>
    <row r="44" spans="1:6" x14ac:dyDescent="0.2">
      <c r="B44" s="10" t="s">
        <v>900</v>
      </c>
      <c r="C44" s="119" t="s">
        <v>897</v>
      </c>
      <c r="D44" s="64">
        <v>8.3299999999999999E-2</v>
      </c>
      <c r="E44" s="53">
        <f t="shared" si="1"/>
        <v>70000</v>
      </c>
      <c r="F44" s="30">
        <f>E44*D44</f>
        <v>5831</v>
      </c>
    </row>
    <row r="45" spans="1:6" x14ac:dyDescent="0.2">
      <c r="B45" s="10" t="s">
        <v>901</v>
      </c>
      <c r="C45" s="119" t="s">
        <v>897</v>
      </c>
      <c r="D45" s="64">
        <v>4.1599999999999998E-2</v>
      </c>
      <c r="E45" s="53">
        <f t="shared" si="1"/>
        <v>70000</v>
      </c>
      <c r="F45" s="30">
        <f>E45*D45</f>
        <v>2912</v>
      </c>
    </row>
    <row r="46" spans="1:6" x14ac:dyDescent="0.2">
      <c r="B46" s="10" t="s">
        <v>557</v>
      </c>
      <c r="C46" s="119" t="s">
        <v>897</v>
      </c>
      <c r="D46" s="64">
        <v>0.35460000000000003</v>
      </c>
      <c r="E46" s="53">
        <f t="shared" si="1"/>
        <v>70000</v>
      </c>
      <c r="F46" s="30">
        <f>E46*D46</f>
        <v>24822</v>
      </c>
    </row>
    <row r="48" spans="1:6" x14ac:dyDescent="0.2">
      <c r="B48" s="10" t="s">
        <v>902</v>
      </c>
    </row>
    <row r="49" spans="1:6" x14ac:dyDescent="0.2">
      <c r="B49" s="10" t="s">
        <v>903</v>
      </c>
      <c r="C49" s="119" t="s">
        <v>897</v>
      </c>
      <c r="D49" s="66">
        <v>0.04</v>
      </c>
      <c r="E49" s="53">
        <f>E$38</f>
        <v>70000</v>
      </c>
      <c r="F49" s="30">
        <f>E49*D49</f>
        <v>2800</v>
      </c>
    </row>
    <row r="50" spans="1:6" x14ac:dyDescent="0.2">
      <c r="B50" s="10" t="s">
        <v>904</v>
      </c>
      <c r="C50" s="119" t="s">
        <v>897</v>
      </c>
      <c r="D50" s="66">
        <v>0.02</v>
      </c>
      <c r="E50" s="53">
        <f>E$38</f>
        <v>70000</v>
      </c>
      <c r="F50" s="30">
        <f>E50*D50</f>
        <v>1400</v>
      </c>
    </row>
    <row r="51" spans="1:6" x14ac:dyDescent="0.2">
      <c r="B51" s="10" t="s">
        <v>906</v>
      </c>
      <c r="C51" s="119" t="s">
        <v>897</v>
      </c>
      <c r="D51" s="64">
        <v>1.7500000000000002E-2</v>
      </c>
      <c r="E51" s="53">
        <f>E$38</f>
        <v>70000</v>
      </c>
      <c r="F51" s="30">
        <f>E51*D51</f>
        <v>1225</v>
      </c>
    </row>
    <row r="52" spans="1:6" x14ac:dyDescent="0.2">
      <c r="B52" s="10" t="s">
        <v>907</v>
      </c>
      <c r="C52" s="119" t="s">
        <v>897</v>
      </c>
      <c r="D52" s="66">
        <v>0.03</v>
      </c>
      <c r="E52" s="53">
        <f>E$38</f>
        <v>70000</v>
      </c>
      <c r="F52" s="30">
        <f>E52*D52</f>
        <v>2100</v>
      </c>
    </row>
    <row r="54" spans="1:6" x14ac:dyDescent="0.2">
      <c r="B54" s="10" t="s">
        <v>908</v>
      </c>
      <c r="C54" s="119" t="s">
        <v>897</v>
      </c>
      <c r="D54" s="64">
        <v>5.28E-2</v>
      </c>
      <c r="E54" s="53">
        <f>E$38</f>
        <v>70000</v>
      </c>
      <c r="F54" s="30">
        <f>E54*D54</f>
        <v>3696</v>
      </c>
    </row>
    <row r="56" spans="1:6" ht="13.5" thickBot="1" x14ac:dyDescent="0.25">
      <c r="B56" s="163" t="s">
        <v>909</v>
      </c>
      <c r="C56" s="168" t="s">
        <v>897</v>
      </c>
      <c r="D56" s="165">
        <f>SUM(D41:D54)</f>
        <v>0.82830000000000004</v>
      </c>
      <c r="E56" s="166"/>
      <c r="F56" s="167"/>
    </row>
    <row r="57" spans="1:6" ht="13.5" thickTop="1" x14ac:dyDescent="0.2"/>
    <row r="58" spans="1:6" ht="13.5" thickBot="1" x14ac:dyDescent="0.25">
      <c r="C58" s="119" t="s">
        <v>910</v>
      </c>
      <c r="E58" s="49" t="s">
        <v>613</v>
      </c>
      <c r="F58" s="28">
        <f>SUM(F38:F54)</f>
        <v>127983.67</v>
      </c>
    </row>
    <row r="59" spans="1:6" ht="13.5" thickTop="1" x14ac:dyDescent="0.2">
      <c r="C59" s="119" t="s">
        <v>556</v>
      </c>
      <c r="F59" s="30">
        <f>F58/8</f>
        <v>15997.96</v>
      </c>
    </row>
    <row r="61" spans="1:6" x14ac:dyDescent="0.2">
      <c r="B61" s="232" t="s">
        <v>597</v>
      </c>
    </row>
    <row r="63" spans="1:6" ht="13.5" thickBot="1" x14ac:dyDescent="0.25">
      <c r="A63" s="5"/>
      <c r="B63" s="227" t="s">
        <v>564</v>
      </c>
      <c r="C63" s="228" t="s">
        <v>608</v>
      </c>
      <c r="D63" s="229" t="s">
        <v>615</v>
      </c>
      <c r="E63" s="230" t="s">
        <v>613</v>
      </c>
      <c r="F63" s="231" t="s">
        <v>614</v>
      </c>
    </row>
    <row r="64" spans="1:6" ht="13.5" thickTop="1" x14ac:dyDescent="0.2">
      <c r="A64" s="5"/>
      <c r="B64" s="5"/>
      <c r="C64" s="121"/>
      <c r="D64" s="6"/>
      <c r="E64" s="50"/>
      <c r="F64" s="51"/>
    </row>
    <row r="65" spans="2:6" x14ac:dyDescent="0.2">
      <c r="B65" s="10" t="s">
        <v>911</v>
      </c>
      <c r="C65" s="119" t="s">
        <v>598</v>
      </c>
      <c r="D65" s="52">
        <v>1</v>
      </c>
      <c r="E65" s="53">
        <f>$F$59</f>
        <v>15997.96</v>
      </c>
      <c r="F65" s="30">
        <f>E65*D65</f>
        <v>15997.96</v>
      </c>
    </row>
    <row r="66" spans="2:6" ht="13.5" thickBot="1" x14ac:dyDescent="0.25">
      <c r="B66" s="18" t="s">
        <v>891</v>
      </c>
      <c r="C66" s="120" t="s">
        <v>598</v>
      </c>
      <c r="D66" s="54">
        <v>1</v>
      </c>
      <c r="E66" s="55">
        <f>$F$32</f>
        <v>11112.79</v>
      </c>
      <c r="F66" s="56">
        <f>E66*D66</f>
        <v>11112.79</v>
      </c>
    </row>
    <row r="67" spans="2:6" ht="13.5" thickTop="1" x14ac:dyDescent="0.2"/>
    <row r="68" spans="2:6" ht="13.5" thickBot="1" x14ac:dyDescent="0.25">
      <c r="C68" s="119" t="s">
        <v>913</v>
      </c>
      <c r="E68" s="49" t="s">
        <v>613</v>
      </c>
      <c r="F68" s="30">
        <f>ROUND(F65+F66,0)</f>
        <v>27111</v>
      </c>
    </row>
    <row r="69" spans="2:6" ht="13.5" thickTop="1" x14ac:dyDescent="0.2">
      <c r="E69" s="50"/>
    </row>
    <row r="70" spans="2:6" x14ac:dyDescent="0.2">
      <c r="B70" s="232" t="s">
        <v>880</v>
      </c>
    </row>
    <row r="72" spans="2:6" ht="13.5" thickBot="1" x14ac:dyDescent="0.25">
      <c r="B72" s="227" t="s">
        <v>564</v>
      </c>
      <c r="C72" s="228" t="s">
        <v>608</v>
      </c>
      <c r="D72" s="229" t="s">
        <v>615</v>
      </c>
      <c r="E72" s="230" t="s">
        <v>613</v>
      </c>
      <c r="F72" s="231" t="s">
        <v>614</v>
      </c>
    </row>
    <row r="73" spans="2:6" ht="13.5" thickTop="1" x14ac:dyDescent="0.2">
      <c r="B73" s="5"/>
      <c r="C73" s="121"/>
      <c r="D73" s="6"/>
      <c r="E73" s="50"/>
      <c r="F73" s="51"/>
    </row>
    <row r="74" spans="2:6" x14ac:dyDescent="0.2">
      <c r="B74" s="10" t="s">
        <v>891</v>
      </c>
      <c r="C74" s="119" t="s">
        <v>598</v>
      </c>
      <c r="D74" s="52">
        <v>1</v>
      </c>
      <c r="E74" s="132">
        <f>$F$32</f>
        <v>11112.79</v>
      </c>
      <c r="F74" s="133">
        <f>E74*D74</f>
        <v>11112.79</v>
      </c>
    </row>
    <row r="75" spans="2:6" ht="13.5" thickBot="1" x14ac:dyDescent="0.25">
      <c r="B75" s="18" t="s">
        <v>891</v>
      </c>
      <c r="C75" s="120" t="s">
        <v>598</v>
      </c>
      <c r="D75" s="54">
        <v>1</v>
      </c>
      <c r="E75" s="55">
        <f>$F$32</f>
        <v>11112.79</v>
      </c>
      <c r="F75" s="56">
        <f>E75*D75</f>
        <v>11112.79</v>
      </c>
    </row>
    <row r="76" spans="2:6" ht="13.5" thickTop="1" x14ac:dyDescent="0.2"/>
    <row r="77" spans="2:6" ht="13.5" thickBot="1" x14ac:dyDescent="0.25">
      <c r="C77" s="119" t="s">
        <v>913</v>
      </c>
      <c r="E77" s="49" t="s">
        <v>613</v>
      </c>
      <c r="F77" s="30">
        <f>ROUND(F74+F75,0)</f>
        <v>22226</v>
      </c>
    </row>
    <row r="78" spans="2:6" ht="13.5" thickTop="1" x14ac:dyDescent="0.2"/>
    <row r="79" spans="2:6" x14ac:dyDescent="0.2">
      <c r="B79" s="232" t="s">
        <v>881</v>
      </c>
    </row>
    <row r="81" spans="2:6" ht="13.5" thickBot="1" x14ac:dyDescent="0.25">
      <c r="B81" s="227" t="s">
        <v>564</v>
      </c>
      <c r="C81" s="228" t="s">
        <v>608</v>
      </c>
      <c r="D81" s="229" t="s">
        <v>615</v>
      </c>
      <c r="E81" s="230" t="s">
        <v>613</v>
      </c>
      <c r="F81" s="231" t="s">
        <v>614</v>
      </c>
    </row>
    <row r="82" spans="2:6" ht="13.5" thickTop="1" x14ac:dyDescent="0.2">
      <c r="B82" s="5"/>
      <c r="C82" s="121"/>
      <c r="D82" s="6"/>
      <c r="E82" s="50"/>
      <c r="F82" s="51"/>
    </row>
    <row r="83" spans="2:6" x14ac:dyDescent="0.2">
      <c r="B83" s="10" t="s">
        <v>891</v>
      </c>
      <c r="C83" s="119" t="s">
        <v>598</v>
      </c>
      <c r="D83" s="52">
        <v>1</v>
      </c>
      <c r="E83" s="132">
        <f>$F$32</f>
        <v>11112.79</v>
      </c>
      <c r="F83" s="133">
        <f>E83*D83</f>
        <v>11112.79</v>
      </c>
    </row>
    <row r="84" spans="2:6" x14ac:dyDescent="0.2">
      <c r="B84" s="10" t="s">
        <v>891</v>
      </c>
      <c r="C84" s="119" t="s">
        <v>598</v>
      </c>
      <c r="D84" s="52">
        <v>1</v>
      </c>
      <c r="E84" s="132">
        <f>$F$32</f>
        <v>11112.79</v>
      </c>
      <c r="F84" s="133">
        <f>E84*D84</f>
        <v>11112.79</v>
      </c>
    </row>
    <row r="85" spans="2:6" ht="13.5" thickBot="1" x14ac:dyDescent="0.25">
      <c r="B85" s="18" t="s">
        <v>891</v>
      </c>
      <c r="C85" s="120" t="s">
        <v>598</v>
      </c>
      <c r="D85" s="54">
        <v>1</v>
      </c>
      <c r="E85" s="55">
        <f>$F$32</f>
        <v>11112.79</v>
      </c>
      <c r="F85" s="56">
        <f>E85*D85</f>
        <v>11112.79</v>
      </c>
    </row>
    <row r="86" spans="2:6" ht="13.5" thickTop="1" x14ac:dyDescent="0.2"/>
    <row r="87" spans="2:6" ht="13.5" thickBot="1" x14ac:dyDescent="0.25">
      <c r="C87" s="119" t="s">
        <v>913</v>
      </c>
      <c r="E87" s="49" t="s">
        <v>613</v>
      </c>
      <c r="F87" s="30">
        <f>ROUND(F84+F85+F83,0)</f>
        <v>33338</v>
      </c>
    </row>
    <row r="88" spans="2:6" ht="13.5" thickTop="1" x14ac:dyDescent="0.2">
      <c r="E88" s="50"/>
    </row>
    <row r="89" spans="2:6" x14ac:dyDescent="0.2">
      <c r="B89" s="232" t="s">
        <v>885</v>
      </c>
    </row>
    <row r="91" spans="2:6" ht="13.5" thickBot="1" x14ac:dyDescent="0.25">
      <c r="B91" s="227" t="s">
        <v>564</v>
      </c>
      <c r="C91" s="228" t="s">
        <v>608</v>
      </c>
      <c r="D91" s="229" t="s">
        <v>615</v>
      </c>
      <c r="E91" s="230" t="s">
        <v>613</v>
      </c>
      <c r="F91" s="231" t="s">
        <v>614</v>
      </c>
    </row>
    <row r="92" spans="2:6" ht="13.5" thickTop="1" x14ac:dyDescent="0.2">
      <c r="B92" s="5"/>
      <c r="C92" s="121"/>
      <c r="D92" s="6"/>
      <c r="E92" s="50"/>
      <c r="F92" s="51"/>
    </row>
    <row r="93" spans="2:6" x14ac:dyDescent="0.2">
      <c r="B93" s="67" t="s">
        <v>911</v>
      </c>
      <c r="C93" s="119" t="s">
        <v>598</v>
      </c>
      <c r="D93" s="52">
        <v>1</v>
      </c>
      <c r="E93" s="132">
        <f>F59</f>
        <v>15997.96</v>
      </c>
      <c r="F93" s="133">
        <f>E93*D93</f>
        <v>15997.96</v>
      </c>
    </row>
    <row r="94" spans="2:6" x14ac:dyDescent="0.2">
      <c r="B94" s="10" t="s">
        <v>891</v>
      </c>
      <c r="C94" s="119" t="s">
        <v>598</v>
      </c>
      <c r="D94" s="52">
        <v>1</v>
      </c>
      <c r="E94" s="132">
        <f>$F$32</f>
        <v>11112.79</v>
      </c>
      <c r="F94" s="133">
        <f>E94*D94</f>
        <v>11112.79</v>
      </c>
    </row>
    <row r="95" spans="2:6" ht="13.5" thickBot="1" x14ac:dyDescent="0.25">
      <c r="B95" s="18" t="s">
        <v>891</v>
      </c>
      <c r="C95" s="120" t="s">
        <v>598</v>
      </c>
      <c r="D95" s="54">
        <v>1</v>
      </c>
      <c r="E95" s="55">
        <f>$F$32</f>
        <v>11112.79</v>
      </c>
      <c r="F95" s="56">
        <f>E95*D95</f>
        <v>11112.79</v>
      </c>
    </row>
    <row r="96" spans="2:6" ht="13.5" thickTop="1" x14ac:dyDescent="0.2"/>
    <row r="97" spans="1:6" ht="13.5" thickBot="1" x14ac:dyDescent="0.25">
      <c r="C97" s="119" t="s">
        <v>913</v>
      </c>
      <c r="E97" s="49" t="s">
        <v>613</v>
      </c>
      <c r="F97" s="30">
        <f>ROUND(F94+F95+F93,0)</f>
        <v>38224</v>
      </c>
    </row>
    <row r="98" spans="1:6" ht="13.5" thickTop="1" x14ac:dyDescent="0.2"/>
    <row r="99" spans="1:6" ht="13.5" thickBot="1" x14ac:dyDescent="0.25">
      <c r="A99" s="5"/>
      <c r="B99" s="227" t="s">
        <v>564</v>
      </c>
      <c r="C99" s="228" t="s">
        <v>608</v>
      </c>
      <c r="D99" s="229" t="s">
        <v>615</v>
      </c>
      <c r="E99" s="230" t="s">
        <v>613</v>
      </c>
      <c r="F99" s="231" t="s">
        <v>614</v>
      </c>
    </row>
    <row r="100" spans="1:6" ht="13.5" thickTop="1" x14ac:dyDescent="0.2">
      <c r="A100" s="5"/>
      <c r="B100" s="5"/>
      <c r="C100" s="121"/>
      <c r="D100" s="6"/>
      <c r="E100" s="50"/>
      <c r="F100" s="51"/>
    </row>
    <row r="101" spans="1:6" x14ac:dyDescent="0.2">
      <c r="B101" s="10" t="s">
        <v>911</v>
      </c>
      <c r="C101" s="119" t="s">
        <v>598</v>
      </c>
      <c r="D101" s="10">
        <v>1.1000000000000001</v>
      </c>
      <c r="E101" s="53">
        <f>$F$59</f>
        <v>15997.96</v>
      </c>
      <c r="F101" s="30">
        <f>E101*D101</f>
        <v>17597.759999999998</v>
      </c>
    </row>
    <row r="102" spans="1:6" ht="13.5" thickBot="1" x14ac:dyDescent="0.25">
      <c r="B102" s="18" t="s">
        <v>891</v>
      </c>
      <c r="C102" s="120" t="s">
        <v>598</v>
      </c>
      <c r="D102" s="18">
        <v>1.1000000000000001</v>
      </c>
      <c r="E102" s="55">
        <f>$F$32</f>
        <v>11112.79</v>
      </c>
      <c r="F102" s="56">
        <f>E102*D102</f>
        <v>12224.07</v>
      </c>
    </row>
    <row r="103" spans="1:6" ht="13.5" thickTop="1" x14ac:dyDescent="0.2"/>
    <row r="104" spans="1:6" ht="13.5" thickBot="1" x14ac:dyDescent="0.25">
      <c r="C104" s="119" t="s">
        <v>913</v>
      </c>
      <c r="E104" s="49" t="s">
        <v>613</v>
      </c>
      <c r="F104" s="30">
        <f>ROUND(F101+F102,0)</f>
        <v>29822</v>
      </c>
    </row>
    <row r="105" spans="1:6" ht="13.5" thickTop="1" x14ac:dyDescent="0.2"/>
    <row r="106" spans="1:6" x14ac:dyDescent="0.2">
      <c r="B106" s="232" t="s">
        <v>739</v>
      </c>
    </row>
    <row r="108" spans="1:6" ht="13.5" thickBot="1" x14ac:dyDescent="0.25">
      <c r="A108" s="5"/>
      <c r="B108" s="227" t="s">
        <v>564</v>
      </c>
      <c r="C108" s="228" t="s">
        <v>608</v>
      </c>
      <c r="D108" s="229" t="s">
        <v>615</v>
      </c>
      <c r="E108" s="230" t="s">
        <v>613</v>
      </c>
      <c r="F108" s="231" t="s">
        <v>614</v>
      </c>
    </row>
    <row r="109" spans="1:6" ht="13.5" thickTop="1" x14ac:dyDescent="0.2">
      <c r="A109" s="5"/>
      <c r="B109" s="5"/>
      <c r="C109" s="121"/>
      <c r="D109" s="6"/>
      <c r="E109" s="50"/>
      <c r="F109" s="51"/>
    </row>
    <row r="110" spans="1:6" x14ac:dyDescent="0.2">
      <c r="B110" s="10" t="s">
        <v>911</v>
      </c>
      <c r="C110" s="119" t="s">
        <v>598</v>
      </c>
      <c r="D110" s="10">
        <v>1.2</v>
      </c>
      <c r="E110" s="53">
        <f>$F$59</f>
        <v>15997.96</v>
      </c>
      <c r="F110" s="30">
        <f>E110*D110</f>
        <v>19197.55</v>
      </c>
    </row>
    <row r="111" spans="1:6" ht="13.5" thickBot="1" x14ac:dyDescent="0.25">
      <c r="B111" s="18" t="s">
        <v>891</v>
      </c>
      <c r="C111" s="120" t="s">
        <v>598</v>
      </c>
      <c r="D111" s="18">
        <v>1.2</v>
      </c>
      <c r="E111" s="55">
        <f>$F$32</f>
        <v>11112.79</v>
      </c>
      <c r="F111" s="56">
        <f>E111*D111</f>
        <v>13335.35</v>
      </c>
    </row>
    <row r="112" spans="1:6" ht="13.5" thickTop="1" x14ac:dyDescent="0.2"/>
    <row r="113" spans="1:6" ht="13.5" thickBot="1" x14ac:dyDescent="0.25">
      <c r="C113" s="119" t="s">
        <v>913</v>
      </c>
      <c r="E113" s="49" t="s">
        <v>613</v>
      </c>
      <c r="F113" s="30">
        <f>ROUND(F110+F111,0)</f>
        <v>32533</v>
      </c>
    </row>
    <row r="114" spans="1:6" ht="13.5" thickTop="1" x14ac:dyDescent="0.2"/>
    <row r="115" spans="1:6" x14ac:dyDescent="0.2">
      <c r="B115" s="232" t="s">
        <v>781</v>
      </c>
    </row>
    <row r="117" spans="1:6" ht="13.5" thickBot="1" x14ac:dyDescent="0.25">
      <c r="A117" s="5"/>
      <c r="B117" s="227" t="s">
        <v>564</v>
      </c>
      <c r="C117" s="228" t="s">
        <v>608</v>
      </c>
      <c r="D117" s="229" t="s">
        <v>615</v>
      </c>
      <c r="E117" s="230" t="s">
        <v>613</v>
      </c>
      <c r="F117" s="231" t="s">
        <v>614</v>
      </c>
    </row>
    <row r="118" spans="1:6" ht="13.5" thickTop="1" x14ac:dyDescent="0.2">
      <c r="A118" s="5"/>
      <c r="B118" s="5"/>
      <c r="C118" s="121"/>
      <c r="D118" s="6"/>
      <c r="E118" s="50"/>
      <c r="F118" s="51"/>
    </row>
    <row r="119" spans="1:6" x14ac:dyDescent="0.2">
      <c r="B119" s="10" t="s">
        <v>911</v>
      </c>
      <c r="C119" s="119" t="s">
        <v>598</v>
      </c>
      <c r="D119" s="10">
        <v>1.1499999999999999</v>
      </c>
      <c r="E119" s="53">
        <f>$F$59</f>
        <v>15997.96</v>
      </c>
      <c r="F119" s="30">
        <f>E119*D119</f>
        <v>18397.650000000001</v>
      </c>
    </row>
    <row r="120" spans="1:6" ht="13.5" thickBot="1" x14ac:dyDescent="0.25">
      <c r="B120" s="18" t="s">
        <v>891</v>
      </c>
      <c r="C120" s="120" t="s">
        <v>598</v>
      </c>
      <c r="D120" s="18">
        <v>1.1499999999999999</v>
      </c>
      <c r="E120" s="55">
        <f>$F$32</f>
        <v>11112.79</v>
      </c>
      <c r="F120" s="56">
        <f>E120*D120</f>
        <v>12779.71</v>
      </c>
    </row>
    <row r="121" spans="1:6" ht="13.5" thickTop="1" x14ac:dyDescent="0.2"/>
    <row r="122" spans="1:6" ht="13.5" thickBot="1" x14ac:dyDescent="0.25">
      <c r="C122" s="119" t="s">
        <v>913</v>
      </c>
      <c r="E122" s="49" t="s">
        <v>613</v>
      </c>
      <c r="F122" s="30">
        <f>ROUND(F119+F120,0)</f>
        <v>31177</v>
      </c>
    </row>
    <row r="123" spans="1:6" ht="13.5" thickTop="1" x14ac:dyDescent="0.2"/>
    <row r="124" spans="1:6" x14ac:dyDescent="0.2">
      <c r="B124" s="232" t="s">
        <v>914</v>
      </c>
    </row>
    <row r="126" spans="1:6" ht="13.5" thickBot="1" x14ac:dyDescent="0.25">
      <c r="A126" s="5"/>
      <c r="B126" s="227" t="s">
        <v>564</v>
      </c>
      <c r="C126" s="228" t="s">
        <v>608</v>
      </c>
      <c r="D126" s="229" t="s">
        <v>615</v>
      </c>
      <c r="E126" s="230" t="s">
        <v>613</v>
      </c>
      <c r="F126" s="231" t="s">
        <v>614</v>
      </c>
    </row>
    <row r="127" spans="1:6" ht="13.5" thickTop="1" x14ac:dyDescent="0.2">
      <c r="A127" s="5"/>
      <c r="B127" s="5"/>
      <c r="C127" s="121"/>
      <c r="D127" s="6"/>
      <c r="E127" s="50"/>
      <c r="F127" s="51"/>
    </row>
    <row r="128" spans="1:6" x14ac:dyDescent="0.2">
      <c r="B128" s="10" t="s">
        <v>911</v>
      </c>
      <c r="C128" s="119" t="s">
        <v>598</v>
      </c>
      <c r="D128" s="10">
        <v>1.3</v>
      </c>
      <c r="E128" s="53">
        <f>$F$59</f>
        <v>15997.96</v>
      </c>
      <c r="F128" s="30">
        <f>E128*D128</f>
        <v>20797.349999999999</v>
      </c>
    </row>
    <row r="129" spans="2:8" ht="13.5" thickBot="1" x14ac:dyDescent="0.25">
      <c r="B129" s="18" t="s">
        <v>891</v>
      </c>
      <c r="C129" s="120" t="s">
        <v>598</v>
      </c>
      <c r="D129" s="18">
        <v>1.3</v>
      </c>
      <c r="E129" s="55">
        <f>$F$32</f>
        <v>11112.79</v>
      </c>
      <c r="F129" s="56">
        <f>E129*D129</f>
        <v>14446.63</v>
      </c>
    </row>
    <row r="130" spans="2:8" ht="13.5" thickTop="1" x14ac:dyDescent="0.2"/>
    <row r="131" spans="2:8" ht="13.5" thickBot="1" x14ac:dyDescent="0.25">
      <c r="C131" s="119" t="s">
        <v>913</v>
      </c>
      <c r="E131" s="49" t="s">
        <v>613</v>
      </c>
      <c r="F131" s="30">
        <f>ROUND(F128+F129,0)</f>
        <v>35244</v>
      </c>
    </row>
    <row r="132" spans="2:8" ht="13.5" thickTop="1" x14ac:dyDescent="0.2"/>
    <row r="134" spans="2:8" x14ac:dyDescent="0.2">
      <c r="B134" s="232" t="s">
        <v>883</v>
      </c>
      <c r="C134" s="117"/>
      <c r="D134" s="67"/>
      <c r="E134" s="143"/>
      <c r="F134" s="136"/>
      <c r="G134" s="67"/>
      <c r="H134" s="5"/>
    </row>
    <row r="135" spans="2:8" x14ac:dyDescent="0.2">
      <c r="B135" s="67" t="s">
        <v>1919</v>
      </c>
      <c r="C135" s="117"/>
      <c r="D135" s="67"/>
      <c r="E135" s="143" t="s">
        <v>612</v>
      </c>
      <c r="F135" s="136">
        <v>450000</v>
      </c>
      <c r="G135" s="144"/>
      <c r="H135" s="136"/>
    </row>
    <row r="139" spans="2:8" x14ac:dyDescent="0.2">
      <c r="B139" s="5" t="s">
        <v>1105</v>
      </c>
    </row>
    <row r="146" spans="2:2" x14ac:dyDescent="0.2">
      <c r="B146" s="5" t="str">
        <f>ROTULOS!$C$11</f>
        <v>ING. YOALVETH LOZANO LOSADA</v>
      </c>
    </row>
    <row r="147" spans="2:2" x14ac:dyDescent="0.2">
      <c r="B147" s="10" t="str">
        <f>ROTULOS!$C$12</f>
        <v>Profesional Universitario de Apoyo Técnico</v>
      </c>
    </row>
    <row r="148" spans="2:2" x14ac:dyDescent="0.2">
      <c r="B148" s="10" t="str">
        <f>ROTULOS!$C$13</f>
        <v>M.P 70202-137680 TLM</v>
      </c>
    </row>
  </sheetData>
  <mergeCells count="4">
    <mergeCell ref="B1:F1"/>
    <mergeCell ref="B2:F2"/>
    <mergeCell ref="B3:F3"/>
    <mergeCell ref="B5:F5"/>
  </mergeCells>
  <phoneticPr fontId="7" type="noConversion"/>
  <pageMargins left="0.78740157480314965" right="0.78740157480314965" top="0.55000000000000004" bottom="0.52" header="0" footer="0.39370078740157483"/>
  <pageSetup scale="90" orientation="portrait" r:id="rId1"/>
  <headerFooter alignWithMargins="0"/>
  <rowBreaks count="1" manualBreakCount="1">
    <brk id="60" max="6" man="1"/>
  </row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Hoja4">
    <tabColor rgb="FFFFC000"/>
    <pageSetUpPr fitToPage="1"/>
  </sheetPr>
  <dimension ref="A1:I218"/>
  <sheetViews>
    <sheetView view="pageBreakPreview" zoomScale="88" zoomScaleNormal="90" zoomScaleSheetLayoutView="88" workbookViewId="0"/>
  </sheetViews>
  <sheetFormatPr baseColWidth="10" defaultColWidth="11.42578125" defaultRowHeight="12.75" x14ac:dyDescent="0.2"/>
  <cols>
    <col min="1" max="1" width="3.7109375" customWidth="1"/>
    <col min="2" max="2" width="37.42578125" customWidth="1"/>
    <col min="3" max="3" width="8.85546875" style="1" customWidth="1"/>
    <col min="4" max="4" width="12.28515625" style="1" customWidth="1"/>
    <col min="5" max="5" width="17.7109375" style="13" customWidth="1"/>
    <col min="6" max="6" width="17.28515625" style="185" customWidth="1"/>
    <col min="7" max="7" width="3.28515625" customWidth="1"/>
  </cols>
  <sheetData>
    <row r="1" spans="2:6" x14ac:dyDescent="0.2">
      <c r="B1" s="583" t="str">
        <f>ROTULOS!B2</f>
        <v>DEPARTAMENTO DEL HUILA</v>
      </c>
      <c r="C1" s="583"/>
      <c r="D1" s="583"/>
      <c r="E1" s="583"/>
      <c r="F1" s="583"/>
    </row>
    <row r="2" spans="2:6" ht="15" customHeight="1" x14ac:dyDescent="0.2">
      <c r="B2" s="583" t="str">
        <f>ROTULOS!B3</f>
        <v>MUNICIPIO DE PALERMO</v>
      </c>
      <c r="C2" s="583"/>
      <c r="D2" s="583"/>
      <c r="E2" s="583"/>
      <c r="F2" s="583"/>
    </row>
    <row r="3" spans="2:6" ht="29.45" customHeight="1" x14ac:dyDescent="0.2">
      <c r="B3" s="584" t="str">
        <f>ROTULOS!B4</f>
        <v>AMPLIACIÓN DE LA SEDE PRINCIPAL DE LA INSTITUCION EDUCATIVA JOSÉ REINEL DEL MUNICIPIO DE PALERMO HUILA</v>
      </c>
      <c r="C3" s="585"/>
      <c r="D3" s="585"/>
      <c r="E3" s="585"/>
      <c r="F3" s="585"/>
    </row>
    <row r="4" spans="2:6" x14ac:dyDescent="0.2">
      <c r="B4" s="2"/>
      <c r="C4" s="2"/>
      <c r="D4" s="2"/>
      <c r="E4" s="12"/>
      <c r="F4" s="184"/>
    </row>
    <row r="5" spans="2:6" x14ac:dyDescent="0.2">
      <c r="B5" s="586" t="s">
        <v>890</v>
      </c>
      <c r="C5" s="586"/>
      <c r="D5" s="586"/>
      <c r="E5" s="586"/>
      <c r="F5" s="586"/>
    </row>
    <row r="6" spans="2:6" x14ac:dyDescent="0.2">
      <c r="B6" s="145"/>
      <c r="C6" s="145"/>
      <c r="D6" s="145"/>
      <c r="E6" s="145"/>
      <c r="F6" s="145"/>
    </row>
    <row r="7" spans="2:6" x14ac:dyDescent="0.2">
      <c r="B7" s="33" t="s">
        <v>1009</v>
      </c>
      <c r="C7" s="180"/>
      <c r="D7" s="180"/>
      <c r="E7" s="34" t="s">
        <v>22</v>
      </c>
      <c r="F7" s="36" t="s">
        <v>957</v>
      </c>
    </row>
    <row r="9" spans="2:6" ht="13.5" thickBot="1" x14ac:dyDescent="0.25">
      <c r="B9" s="7" t="s">
        <v>564</v>
      </c>
      <c r="C9" s="74" t="s">
        <v>608</v>
      </c>
      <c r="D9" s="74" t="s">
        <v>615</v>
      </c>
      <c r="E9" s="14" t="s">
        <v>613</v>
      </c>
      <c r="F9" s="173" t="s">
        <v>614</v>
      </c>
    </row>
    <row r="10" spans="2:6" ht="13.5" thickTop="1" x14ac:dyDescent="0.2">
      <c r="B10" s="5" t="s">
        <v>628</v>
      </c>
      <c r="C10" s="82"/>
      <c r="D10" s="82"/>
      <c r="E10" s="17"/>
      <c r="F10" s="175">
        <f>SUM(F11:F15)</f>
        <v>467400</v>
      </c>
    </row>
    <row r="11" spans="2:6" x14ac:dyDescent="0.2">
      <c r="B11" t="s">
        <v>683</v>
      </c>
      <c r="C11" s="1" t="s">
        <v>609</v>
      </c>
      <c r="D11" s="1">
        <v>380</v>
      </c>
      <c r="E11" s="13">
        <f>+'LISTADO DE MATERIALES'!D90</f>
        <v>800</v>
      </c>
      <c r="F11" s="185">
        <f>E11*D11</f>
        <v>304000</v>
      </c>
    </row>
    <row r="12" spans="2:6" x14ac:dyDescent="0.2">
      <c r="B12" t="s">
        <v>915</v>
      </c>
      <c r="C12" s="1" t="s">
        <v>957</v>
      </c>
      <c r="D12" s="1">
        <v>0.6</v>
      </c>
      <c r="E12" s="13">
        <f>'LISTADO DE MATERIALES'!D43</f>
        <v>75000</v>
      </c>
      <c r="F12" s="185">
        <f>E12*D12</f>
        <v>45000</v>
      </c>
    </row>
    <row r="13" spans="2:6" x14ac:dyDescent="0.2">
      <c r="B13" t="s">
        <v>916</v>
      </c>
      <c r="C13" s="1" t="s">
        <v>957</v>
      </c>
      <c r="D13" s="1">
        <v>0.76</v>
      </c>
      <c r="E13" s="13">
        <f>'LISTADO DE MATERIALES'!D158</f>
        <v>130000</v>
      </c>
      <c r="F13" s="185">
        <f>E13*D13</f>
        <v>98800</v>
      </c>
    </row>
    <row r="14" spans="2:6" x14ac:dyDescent="0.2">
      <c r="B14" t="s">
        <v>630</v>
      </c>
      <c r="C14" s="1" t="s">
        <v>631</v>
      </c>
      <c r="D14" s="1">
        <v>180</v>
      </c>
      <c r="E14" s="13">
        <f>'LISTADO DE MATERIALES'!D23</f>
        <v>100</v>
      </c>
      <c r="F14" s="185">
        <f>E14*D14</f>
        <v>18000</v>
      </c>
    </row>
    <row r="15" spans="2:6" ht="15" customHeight="1" x14ac:dyDescent="0.2">
      <c r="B15" t="s">
        <v>917</v>
      </c>
      <c r="C15" s="81" t="s">
        <v>8</v>
      </c>
      <c r="D15" s="1">
        <v>0.01</v>
      </c>
      <c r="E15" s="13">
        <f>+'LISTADO DE MATERIALES'!D538</f>
        <v>160000</v>
      </c>
      <c r="F15" s="185">
        <f>E15*D15</f>
        <v>1600</v>
      </c>
    </row>
    <row r="16" spans="2:6" ht="15" customHeight="1" x14ac:dyDescent="0.2"/>
    <row r="17" spans="1:6" ht="15" customHeight="1" x14ac:dyDescent="0.2">
      <c r="B17" s="5" t="s">
        <v>571</v>
      </c>
      <c r="C17" s="82"/>
      <c r="D17" s="82"/>
      <c r="E17" s="17"/>
      <c r="F17" s="175">
        <f>SUM(F18:F19)</f>
        <v>11000</v>
      </c>
    </row>
    <row r="18" spans="1:6" ht="15" customHeight="1" x14ac:dyDescent="0.2">
      <c r="B18" t="s">
        <v>572</v>
      </c>
      <c r="C18" s="81" t="s">
        <v>611</v>
      </c>
      <c r="D18" s="1">
        <v>1</v>
      </c>
      <c r="E18" s="13">
        <f>'LISTADO DE MATERIALES'!D170</f>
        <v>3000</v>
      </c>
      <c r="F18" s="185">
        <f>E18*D18</f>
        <v>3000</v>
      </c>
    </row>
    <row r="19" spans="1:6" ht="15" customHeight="1" x14ac:dyDescent="0.2">
      <c r="B19" t="s">
        <v>918</v>
      </c>
      <c r="C19" s="1" t="s">
        <v>618</v>
      </c>
      <c r="D19" s="1">
        <v>0.1</v>
      </c>
      <c r="E19" s="13">
        <f>+'LISTADO DE MATERIALES'!D215</f>
        <v>80000</v>
      </c>
      <c r="F19" s="185">
        <f>E19*D19</f>
        <v>8000</v>
      </c>
    </row>
    <row r="20" spans="1:6" ht="15" customHeight="1" x14ac:dyDescent="0.2"/>
    <row r="21" spans="1:6" ht="15" customHeight="1" x14ac:dyDescent="0.2">
      <c r="B21" s="5" t="s">
        <v>596</v>
      </c>
      <c r="C21" s="82"/>
      <c r="D21" s="82"/>
      <c r="E21" s="17"/>
      <c r="F21" s="175">
        <f>SUM(F22:F23)</f>
        <v>130131.57</v>
      </c>
    </row>
    <row r="22" spans="1:6" ht="15" customHeight="1" x14ac:dyDescent="0.2">
      <c r="B22" s="10" t="s">
        <v>919</v>
      </c>
      <c r="C22" s="32" t="s">
        <v>618</v>
      </c>
      <c r="D22" s="32">
        <v>0.6</v>
      </c>
      <c r="E22" s="15">
        <f>MO!F$58</f>
        <v>127983.67</v>
      </c>
      <c r="F22" s="192">
        <f>E22*D22</f>
        <v>76790.2</v>
      </c>
    </row>
    <row r="23" spans="1:6" ht="13.5" thickBot="1" x14ac:dyDescent="0.25">
      <c r="B23" s="9" t="s">
        <v>920</v>
      </c>
      <c r="C23" s="42" t="s">
        <v>618</v>
      </c>
      <c r="D23" s="42">
        <v>0.6</v>
      </c>
      <c r="E23" s="16">
        <f>MO!F$31</f>
        <v>88902.28</v>
      </c>
      <c r="F23" s="186">
        <f>E23*D23</f>
        <v>53341.37</v>
      </c>
    </row>
    <row r="24" spans="1:6" ht="13.5" thickTop="1" x14ac:dyDescent="0.2"/>
    <row r="25" spans="1:6" x14ac:dyDescent="0.2">
      <c r="C25" s="582" t="s">
        <v>888</v>
      </c>
      <c r="D25" s="582"/>
      <c r="E25" s="582"/>
      <c r="F25" s="175">
        <f>ROUND(F21+F17+F10,0)</f>
        <v>608532</v>
      </c>
    </row>
    <row r="26" spans="1:6" x14ac:dyDescent="0.2">
      <c r="B26" s="145"/>
      <c r="C26" s="145"/>
      <c r="D26" s="145"/>
      <c r="E26" s="145"/>
      <c r="F26" s="145"/>
    </row>
    <row r="27" spans="1:6" x14ac:dyDescent="0.2">
      <c r="B27" s="1"/>
      <c r="E27" s="11"/>
    </row>
    <row r="28" spans="1:6" x14ac:dyDescent="0.2">
      <c r="B28" s="33" t="s">
        <v>625</v>
      </c>
      <c r="C28" s="180"/>
      <c r="D28" s="180"/>
      <c r="E28" s="34" t="s">
        <v>22</v>
      </c>
      <c r="F28" s="36" t="s">
        <v>957</v>
      </c>
    </row>
    <row r="30" spans="1:6" ht="13.5" thickBot="1" x14ac:dyDescent="0.25">
      <c r="A30" s="5"/>
      <c r="B30" s="7" t="s">
        <v>564</v>
      </c>
      <c r="C30" s="74" t="s">
        <v>608</v>
      </c>
      <c r="D30" s="74" t="s">
        <v>615</v>
      </c>
      <c r="E30" s="14" t="s">
        <v>613</v>
      </c>
      <c r="F30" s="173" t="s">
        <v>614</v>
      </c>
    </row>
    <row r="31" spans="1:6" ht="13.5" thickTop="1" x14ac:dyDescent="0.2">
      <c r="A31" s="5"/>
      <c r="B31" s="5" t="s">
        <v>628</v>
      </c>
      <c r="C31" s="82"/>
      <c r="D31" s="82"/>
      <c r="E31" s="17"/>
      <c r="F31" s="175">
        <f>SUM(F32:F36)</f>
        <v>436600</v>
      </c>
    </row>
    <row r="32" spans="1:6" x14ac:dyDescent="0.2">
      <c r="B32" t="s">
        <v>683</v>
      </c>
      <c r="C32" s="1" t="s">
        <v>609</v>
      </c>
      <c r="D32" s="1">
        <v>350</v>
      </c>
      <c r="E32" s="13">
        <f>+'LISTADO DE MATERIALES'!D90</f>
        <v>800</v>
      </c>
      <c r="F32" s="185">
        <f>E32*D32</f>
        <v>280000</v>
      </c>
    </row>
    <row r="33" spans="1:9" x14ac:dyDescent="0.2">
      <c r="B33" t="s">
        <v>915</v>
      </c>
      <c r="C33" s="1" t="s">
        <v>957</v>
      </c>
      <c r="D33" s="1">
        <v>0.52</v>
      </c>
      <c r="E33" s="13">
        <f>'LISTADO DE MATERIALES'!D43</f>
        <v>75000</v>
      </c>
      <c r="F33" s="185">
        <f>E33*D33</f>
        <v>39000</v>
      </c>
    </row>
    <row r="34" spans="1:9" x14ac:dyDescent="0.2">
      <c r="B34" t="s">
        <v>916</v>
      </c>
      <c r="C34" s="1" t="s">
        <v>957</v>
      </c>
      <c r="D34" s="1">
        <v>0.9</v>
      </c>
      <c r="E34" s="13">
        <v>110000</v>
      </c>
      <c r="F34" s="185">
        <f>E34*D34</f>
        <v>99000</v>
      </c>
    </row>
    <row r="35" spans="1:9" x14ac:dyDescent="0.2">
      <c r="B35" t="s">
        <v>630</v>
      </c>
      <c r="C35" s="1" t="s">
        <v>631</v>
      </c>
      <c r="D35" s="1">
        <v>170</v>
      </c>
      <c r="E35" s="13">
        <f>'LISTADO DE MATERIALES'!D23</f>
        <v>100</v>
      </c>
      <c r="F35" s="185">
        <f>E35*D35</f>
        <v>17000</v>
      </c>
    </row>
    <row r="36" spans="1:9" x14ac:dyDescent="0.2">
      <c r="B36" t="s">
        <v>917</v>
      </c>
      <c r="C36" s="81" t="s">
        <v>8</v>
      </c>
      <c r="D36" s="1">
        <v>0.01</v>
      </c>
      <c r="E36" s="13">
        <f>E15</f>
        <v>160000</v>
      </c>
      <c r="F36" s="185">
        <f>E36*D36</f>
        <v>1600</v>
      </c>
    </row>
    <row r="38" spans="1:9" x14ac:dyDescent="0.2">
      <c r="A38" s="5"/>
      <c r="B38" s="5" t="s">
        <v>571</v>
      </c>
      <c r="C38" s="82"/>
      <c r="D38" s="82"/>
      <c r="E38" s="17"/>
      <c r="F38" s="175">
        <f>SUM(F39:F40)</f>
        <v>11000</v>
      </c>
      <c r="I38" s="72"/>
    </row>
    <row r="39" spans="1:9" x14ac:dyDescent="0.2">
      <c r="B39" t="s">
        <v>572</v>
      </c>
      <c r="C39" s="81" t="s">
        <v>611</v>
      </c>
      <c r="D39" s="1">
        <v>1</v>
      </c>
      <c r="E39" s="13">
        <f>'LISTADO DE MATERIALES'!D170</f>
        <v>3000</v>
      </c>
      <c r="F39" s="185">
        <f>E39*D39</f>
        <v>3000</v>
      </c>
    </row>
    <row r="40" spans="1:9" x14ac:dyDescent="0.2">
      <c r="B40" t="s">
        <v>918</v>
      </c>
      <c r="C40" s="1" t="s">
        <v>618</v>
      </c>
      <c r="D40" s="1">
        <v>0.1</v>
      </c>
      <c r="E40" s="13">
        <f>+'LISTADO DE MATERIALES'!D215</f>
        <v>80000</v>
      </c>
      <c r="F40" s="185">
        <f>E40*D40</f>
        <v>8000</v>
      </c>
    </row>
    <row r="42" spans="1:9" x14ac:dyDescent="0.2">
      <c r="A42" s="5"/>
      <c r="B42" s="5" t="s">
        <v>596</v>
      </c>
      <c r="C42" s="82"/>
      <c r="D42" s="82"/>
      <c r="E42" s="17"/>
      <c r="F42" s="175">
        <f>SUM(F43:F44)</f>
        <v>130131.57</v>
      </c>
    </row>
    <row r="43" spans="1:9" s="10" customFormat="1" x14ac:dyDescent="0.2">
      <c r="B43" s="10" t="s">
        <v>919</v>
      </c>
      <c r="C43" s="32" t="s">
        <v>618</v>
      </c>
      <c r="D43" s="32">
        <v>0.6</v>
      </c>
      <c r="E43" s="15">
        <f>MO!F$58</f>
        <v>127983.67</v>
      </c>
      <c r="F43" s="192">
        <f>E43*D43</f>
        <v>76790.2</v>
      </c>
    </row>
    <row r="44" spans="1:9" ht="13.5" thickBot="1" x14ac:dyDescent="0.25">
      <c r="B44" s="9" t="s">
        <v>920</v>
      </c>
      <c r="C44" s="42" t="s">
        <v>618</v>
      </c>
      <c r="D44" s="42">
        <v>0.6</v>
      </c>
      <c r="E44" s="16">
        <f>MO!F$31</f>
        <v>88902.28</v>
      </c>
      <c r="F44" s="186">
        <f>E44*D44</f>
        <v>53341.37</v>
      </c>
    </row>
    <row r="45" spans="1:9" ht="13.5" thickTop="1" x14ac:dyDescent="0.2"/>
    <row r="46" spans="1:9" x14ac:dyDescent="0.2">
      <c r="C46" s="582" t="s">
        <v>888</v>
      </c>
      <c r="D46" s="582"/>
      <c r="E46" s="582"/>
      <c r="F46" s="175">
        <f>ROUND(F42+F38+F31,0)</f>
        <v>577732</v>
      </c>
    </row>
    <row r="49" spans="1:6" x14ac:dyDescent="0.2">
      <c r="B49" s="33" t="s">
        <v>624</v>
      </c>
      <c r="C49" s="180"/>
      <c r="D49" s="180"/>
      <c r="E49" s="34" t="s">
        <v>22</v>
      </c>
      <c r="F49" s="36" t="s">
        <v>957</v>
      </c>
    </row>
    <row r="51" spans="1:6" ht="13.5" thickBot="1" x14ac:dyDescent="0.25">
      <c r="A51" s="5"/>
      <c r="B51" s="7" t="s">
        <v>564</v>
      </c>
      <c r="C51" s="74" t="s">
        <v>608</v>
      </c>
      <c r="D51" s="74" t="s">
        <v>615</v>
      </c>
      <c r="E51" s="14" t="s">
        <v>613</v>
      </c>
      <c r="F51" s="173" t="s">
        <v>614</v>
      </c>
    </row>
    <row r="52" spans="1:6" ht="13.5" thickTop="1" x14ac:dyDescent="0.2">
      <c r="A52" s="5"/>
      <c r="B52" s="5" t="s">
        <v>628</v>
      </c>
      <c r="C52" s="82"/>
      <c r="D52" s="82"/>
      <c r="E52" s="17"/>
      <c r="F52" s="175">
        <f>SUM(F53:F57)</f>
        <v>394100</v>
      </c>
    </row>
    <row r="53" spans="1:6" x14ac:dyDescent="0.2">
      <c r="B53" t="s">
        <v>683</v>
      </c>
      <c r="C53" s="1" t="s">
        <v>609</v>
      </c>
      <c r="D53" s="1">
        <v>300</v>
      </c>
      <c r="E53" s="13">
        <f>+'LISTADO DE MATERIALES'!D90</f>
        <v>800</v>
      </c>
      <c r="F53" s="185">
        <f>E53*D53</f>
        <v>240000</v>
      </c>
    </row>
    <row r="54" spans="1:6" x14ac:dyDescent="0.2">
      <c r="B54" t="s">
        <v>915</v>
      </c>
      <c r="C54" s="1" t="s">
        <v>957</v>
      </c>
      <c r="D54" s="1">
        <v>0.72</v>
      </c>
      <c r="E54" s="13">
        <f>E33</f>
        <v>75000</v>
      </c>
      <c r="F54" s="185">
        <f>E54*D54</f>
        <v>54000</v>
      </c>
    </row>
    <row r="55" spans="1:6" x14ac:dyDescent="0.2">
      <c r="B55" t="s">
        <v>916</v>
      </c>
      <c r="C55" s="1" t="s">
        <v>957</v>
      </c>
      <c r="D55" s="1">
        <v>0.72</v>
      </c>
      <c r="E55" s="13">
        <f>E34</f>
        <v>110000</v>
      </c>
      <c r="F55" s="185">
        <f>E55*D55</f>
        <v>79200</v>
      </c>
    </row>
    <row r="56" spans="1:6" x14ac:dyDescent="0.2">
      <c r="B56" t="s">
        <v>630</v>
      </c>
      <c r="C56" s="1" t="s">
        <v>631</v>
      </c>
      <c r="D56" s="1">
        <v>193</v>
      </c>
      <c r="E56" s="13">
        <f>E35</f>
        <v>100</v>
      </c>
      <c r="F56" s="185">
        <f>E56*D56</f>
        <v>19300</v>
      </c>
    </row>
    <row r="57" spans="1:6" x14ac:dyDescent="0.2">
      <c r="B57" t="s">
        <v>917</v>
      </c>
      <c r="C57" s="81" t="s">
        <v>8</v>
      </c>
      <c r="D57" s="1">
        <v>0.01</v>
      </c>
      <c r="E57" s="13">
        <f>E36</f>
        <v>160000</v>
      </c>
      <c r="F57" s="185">
        <f>E57*D57</f>
        <v>1600</v>
      </c>
    </row>
    <row r="59" spans="1:6" x14ac:dyDescent="0.2">
      <c r="A59" s="5"/>
      <c r="B59" s="5" t="s">
        <v>571</v>
      </c>
      <c r="C59" s="82"/>
      <c r="D59" s="82"/>
      <c r="E59" s="17"/>
      <c r="F59" s="175">
        <f>SUM(F60:F61)</f>
        <v>11000</v>
      </c>
    </row>
    <row r="60" spans="1:6" x14ac:dyDescent="0.2">
      <c r="B60" t="s">
        <v>572</v>
      </c>
      <c r="C60" s="81" t="s">
        <v>611</v>
      </c>
      <c r="D60" s="1">
        <v>1</v>
      </c>
      <c r="E60" s="13">
        <f>'LISTADO DE MATERIALES'!D170</f>
        <v>3000</v>
      </c>
      <c r="F60" s="185">
        <f>E60*D60</f>
        <v>3000</v>
      </c>
    </row>
    <row r="61" spans="1:6" x14ac:dyDescent="0.2">
      <c r="B61" t="s">
        <v>918</v>
      </c>
      <c r="C61" s="1" t="s">
        <v>618</v>
      </c>
      <c r="D61" s="1">
        <v>0.1</v>
      </c>
      <c r="E61" s="13">
        <f>+'LISTADO DE MATERIALES'!D215</f>
        <v>80000</v>
      </c>
      <c r="F61" s="185">
        <f>E61*D61</f>
        <v>8000</v>
      </c>
    </row>
    <row r="63" spans="1:6" x14ac:dyDescent="0.2">
      <c r="A63" s="5"/>
      <c r="B63" s="5" t="s">
        <v>596</v>
      </c>
      <c r="C63" s="82"/>
      <c r="D63" s="82"/>
      <c r="E63" s="17"/>
      <c r="F63" s="175">
        <f>SUM(F64:F65)</f>
        <v>75910.080000000002</v>
      </c>
    </row>
    <row r="64" spans="1:6" s="10" customFormat="1" x14ac:dyDescent="0.2">
      <c r="B64" s="10" t="s">
        <v>919</v>
      </c>
      <c r="C64" s="32" t="s">
        <v>618</v>
      </c>
      <c r="D64" s="32">
        <v>0.35</v>
      </c>
      <c r="E64" s="15">
        <f>MO!F$58</f>
        <v>127983.67</v>
      </c>
      <c r="F64" s="192">
        <f>E64*D64</f>
        <v>44794.28</v>
      </c>
    </row>
    <row r="65" spans="1:6" ht="13.5" thickBot="1" x14ac:dyDescent="0.25">
      <c r="B65" s="9" t="s">
        <v>920</v>
      </c>
      <c r="C65" s="42" t="s">
        <v>618</v>
      </c>
      <c r="D65" s="42">
        <v>0.35</v>
      </c>
      <c r="E65" s="16">
        <f>MO!F$31</f>
        <v>88902.28</v>
      </c>
      <c r="F65" s="186">
        <f>E65*D65</f>
        <v>31115.8</v>
      </c>
    </row>
    <row r="66" spans="1:6" ht="13.5" thickTop="1" x14ac:dyDescent="0.2"/>
    <row r="67" spans="1:6" x14ac:dyDescent="0.2">
      <c r="C67" s="582" t="s">
        <v>921</v>
      </c>
      <c r="D67" s="582"/>
      <c r="E67" s="582"/>
      <c r="F67" s="175">
        <f>ROUND(F63+F59+F52,0)</f>
        <v>481010</v>
      </c>
    </row>
    <row r="70" spans="1:6" x14ac:dyDescent="0.2">
      <c r="B70" s="33" t="s">
        <v>626</v>
      </c>
      <c r="C70" s="180"/>
      <c r="D70" s="180"/>
      <c r="E70" s="34" t="s">
        <v>22</v>
      </c>
      <c r="F70" s="36" t="s">
        <v>957</v>
      </c>
    </row>
    <row r="72" spans="1:6" ht="13.5" thickBot="1" x14ac:dyDescent="0.25">
      <c r="A72" s="5"/>
      <c r="B72" s="7" t="s">
        <v>564</v>
      </c>
      <c r="C72" s="74" t="s">
        <v>608</v>
      </c>
      <c r="D72" s="74" t="s">
        <v>615</v>
      </c>
      <c r="E72" s="14" t="s">
        <v>613</v>
      </c>
      <c r="F72" s="173" t="s">
        <v>614</v>
      </c>
    </row>
    <row r="73" spans="1:6" ht="13.5" thickTop="1" x14ac:dyDescent="0.2">
      <c r="A73" s="5"/>
      <c r="B73" s="5" t="s">
        <v>628</v>
      </c>
      <c r="C73" s="82"/>
      <c r="D73" s="82"/>
      <c r="E73" s="17"/>
      <c r="F73" s="175">
        <f>SUM(F74:F77)</f>
        <v>333150</v>
      </c>
    </row>
    <row r="74" spans="1:6" x14ac:dyDescent="0.2">
      <c r="B74" t="s">
        <v>683</v>
      </c>
      <c r="C74" s="1" t="s">
        <v>609</v>
      </c>
      <c r="D74" s="1">
        <v>210</v>
      </c>
      <c r="E74" s="13">
        <f>+'LISTADO DE MATERIALES'!D90</f>
        <v>800</v>
      </c>
      <c r="F74" s="185">
        <f>E74*D74</f>
        <v>168000</v>
      </c>
    </row>
    <row r="75" spans="1:6" x14ac:dyDescent="0.2">
      <c r="B75" t="s">
        <v>915</v>
      </c>
      <c r="C75" s="1" t="s">
        <v>957</v>
      </c>
      <c r="D75" s="162">
        <v>0.51</v>
      </c>
      <c r="E75" s="13">
        <f>E33</f>
        <v>75000</v>
      </c>
      <c r="F75" s="185">
        <f>E75*D75</f>
        <v>38250</v>
      </c>
    </row>
    <row r="76" spans="1:6" x14ac:dyDescent="0.2">
      <c r="B76" t="s">
        <v>916</v>
      </c>
      <c r="C76" s="1" t="s">
        <v>957</v>
      </c>
      <c r="D76" s="162">
        <v>1</v>
      </c>
      <c r="E76" s="13">
        <f>E34</f>
        <v>110000</v>
      </c>
      <c r="F76" s="185">
        <f>E76*D76</f>
        <v>110000</v>
      </c>
    </row>
    <row r="77" spans="1:6" x14ac:dyDescent="0.2">
      <c r="B77" t="s">
        <v>630</v>
      </c>
      <c r="C77" s="1" t="s">
        <v>631</v>
      </c>
      <c r="D77" s="1">
        <v>169</v>
      </c>
      <c r="E77" s="13">
        <f>E56</f>
        <v>100</v>
      </c>
      <c r="F77" s="185">
        <f>E77*D77</f>
        <v>16900</v>
      </c>
    </row>
    <row r="79" spans="1:6" x14ac:dyDescent="0.2">
      <c r="A79" s="5"/>
      <c r="B79" s="5" t="s">
        <v>571</v>
      </c>
      <c r="C79" s="82"/>
      <c r="D79" s="82"/>
      <c r="E79" s="17"/>
      <c r="F79" s="175">
        <f>SUM(F80:F81)</f>
        <v>11000</v>
      </c>
    </row>
    <row r="80" spans="1:6" x14ac:dyDescent="0.2">
      <c r="B80" t="s">
        <v>572</v>
      </c>
      <c r="C80" s="81" t="s">
        <v>611</v>
      </c>
      <c r="D80" s="1">
        <v>1</v>
      </c>
      <c r="E80" s="13">
        <f>'LISTADO DE MATERIALES'!D170</f>
        <v>3000</v>
      </c>
      <c r="F80" s="185">
        <f>E80*D80</f>
        <v>3000</v>
      </c>
    </row>
    <row r="81" spans="1:6" x14ac:dyDescent="0.2">
      <c r="B81" t="s">
        <v>918</v>
      </c>
      <c r="C81" s="1" t="s">
        <v>618</v>
      </c>
      <c r="D81" s="1">
        <v>0.1</v>
      </c>
      <c r="E81" s="13">
        <f>+'LISTADO DE MATERIALES'!D215</f>
        <v>80000</v>
      </c>
      <c r="F81" s="185">
        <f>E81*D81</f>
        <v>8000</v>
      </c>
    </row>
    <row r="83" spans="1:6" x14ac:dyDescent="0.2">
      <c r="A83" s="5"/>
      <c r="B83" s="5" t="s">
        <v>596</v>
      </c>
      <c r="C83" s="82"/>
      <c r="D83" s="82"/>
      <c r="E83" s="17"/>
      <c r="F83" s="175">
        <f>SUM(F84:F85)</f>
        <v>75910.080000000002</v>
      </c>
    </row>
    <row r="84" spans="1:6" s="10" customFormat="1" x14ac:dyDescent="0.2">
      <c r="B84" s="10" t="s">
        <v>919</v>
      </c>
      <c r="C84" s="32" t="s">
        <v>618</v>
      </c>
      <c r="D84" s="32">
        <v>0.35</v>
      </c>
      <c r="E84" s="15">
        <f>MO!F$58</f>
        <v>127983.67</v>
      </c>
      <c r="F84" s="192">
        <f>E84*D84</f>
        <v>44794.28</v>
      </c>
    </row>
    <row r="85" spans="1:6" ht="13.5" thickBot="1" x14ac:dyDescent="0.25">
      <c r="B85" s="9" t="s">
        <v>920</v>
      </c>
      <c r="C85" s="42" t="s">
        <v>618</v>
      </c>
      <c r="D85" s="42">
        <v>0.35</v>
      </c>
      <c r="E85" s="16">
        <f>MO!F$31</f>
        <v>88902.28</v>
      </c>
      <c r="F85" s="186">
        <f>E85*D85</f>
        <v>31115.8</v>
      </c>
    </row>
    <row r="86" spans="1:6" ht="13.5" thickTop="1" x14ac:dyDescent="0.2"/>
    <row r="87" spans="1:6" x14ac:dyDescent="0.2">
      <c r="C87" s="582" t="s">
        <v>888</v>
      </c>
      <c r="D87" s="582"/>
      <c r="E87" s="582"/>
      <c r="F87" s="175">
        <f>ROUND(F83+F79+F73,0)</f>
        <v>420060</v>
      </c>
    </row>
    <row r="89" spans="1:6" x14ac:dyDescent="0.2">
      <c r="B89" s="33" t="s">
        <v>620</v>
      </c>
      <c r="C89" s="180"/>
      <c r="D89" s="180"/>
      <c r="E89" s="34" t="s">
        <v>22</v>
      </c>
      <c r="F89" s="36" t="s">
        <v>957</v>
      </c>
    </row>
    <row r="91" spans="1:6" ht="13.5" thickBot="1" x14ac:dyDescent="0.25">
      <c r="A91" s="5"/>
      <c r="B91" s="7" t="s">
        <v>564</v>
      </c>
      <c r="C91" s="74" t="s">
        <v>608</v>
      </c>
      <c r="D91" s="74" t="s">
        <v>615</v>
      </c>
      <c r="E91" s="14" t="s">
        <v>613</v>
      </c>
      <c r="F91" s="173" t="s">
        <v>614</v>
      </c>
    </row>
    <row r="92" spans="1:6" ht="13.5" thickTop="1" x14ac:dyDescent="0.2">
      <c r="A92" s="5"/>
      <c r="B92" s="5" t="s">
        <v>628</v>
      </c>
      <c r="C92" s="82"/>
      <c r="D92" s="82"/>
      <c r="E92" s="17"/>
      <c r="F92" s="175">
        <f>SUM(F93:F94)</f>
        <v>316606</v>
      </c>
    </row>
    <row r="93" spans="1:6" x14ac:dyDescent="0.2">
      <c r="B93" s="40" t="s">
        <v>700</v>
      </c>
      <c r="C93" s="1" t="s">
        <v>957</v>
      </c>
      <c r="D93" s="162">
        <v>0.4</v>
      </c>
      <c r="E93" s="13">
        <f>+'LISTADO DE MATERIALES'!D237</f>
        <v>70000</v>
      </c>
      <c r="F93" s="185">
        <f>E93*D93</f>
        <v>28000</v>
      </c>
    </row>
    <row r="94" spans="1:6" x14ac:dyDescent="0.2">
      <c r="B94" t="s">
        <v>623</v>
      </c>
      <c r="C94" s="1" t="s">
        <v>957</v>
      </c>
      <c r="D94" s="162">
        <v>0.6</v>
      </c>
      <c r="E94" s="13">
        <f>+F67</f>
        <v>481010</v>
      </c>
      <c r="F94" s="185">
        <f>E94*D94</f>
        <v>288606</v>
      </c>
    </row>
    <row r="96" spans="1:6" x14ac:dyDescent="0.2">
      <c r="A96" s="5"/>
      <c r="B96" s="5" t="s">
        <v>571</v>
      </c>
      <c r="C96" s="82"/>
      <c r="D96" s="82"/>
      <c r="E96" s="17"/>
      <c r="F96" s="175">
        <f>SUM(F97:F98)</f>
        <v>9800</v>
      </c>
    </row>
    <row r="97" spans="1:6" x14ac:dyDescent="0.2">
      <c r="B97" t="s">
        <v>572</v>
      </c>
      <c r="C97" s="81" t="s">
        <v>611</v>
      </c>
      <c r="D97" s="160">
        <v>0.6</v>
      </c>
      <c r="E97" s="13">
        <f>'LISTADO DE MATERIALES'!D170</f>
        <v>3000</v>
      </c>
      <c r="F97" s="185">
        <f>E97*D97</f>
        <v>1800</v>
      </c>
    </row>
    <row r="98" spans="1:6" x14ac:dyDescent="0.2">
      <c r="B98" t="s">
        <v>918</v>
      </c>
      <c r="C98" s="1" t="s">
        <v>618</v>
      </c>
      <c r="D98" s="1">
        <v>0.1</v>
      </c>
      <c r="E98" s="13">
        <f>+'LISTADO DE MATERIALES'!D215</f>
        <v>80000</v>
      </c>
      <c r="F98" s="185">
        <f>E98*D98</f>
        <v>8000</v>
      </c>
    </row>
    <row r="100" spans="1:6" x14ac:dyDescent="0.2">
      <c r="A100" s="5"/>
      <c r="B100" s="5" t="s">
        <v>596</v>
      </c>
      <c r="C100" s="82"/>
      <c r="D100" s="82"/>
      <c r="E100" s="17"/>
      <c r="F100" s="175">
        <f>SUM(F101:F102)</f>
        <v>119287.27</v>
      </c>
    </row>
    <row r="101" spans="1:6" s="10" customFormat="1" x14ac:dyDescent="0.2">
      <c r="B101" s="10" t="s">
        <v>919</v>
      </c>
      <c r="C101" s="32" t="s">
        <v>618</v>
      </c>
      <c r="D101" s="32">
        <v>0.55000000000000004</v>
      </c>
      <c r="E101" s="15">
        <f>MO!F$58</f>
        <v>127983.67</v>
      </c>
      <c r="F101" s="192">
        <f>E101*D101</f>
        <v>70391.02</v>
      </c>
    </row>
    <row r="102" spans="1:6" ht="13.5" thickBot="1" x14ac:dyDescent="0.25">
      <c r="B102" s="9" t="s">
        <v>920</v>
      </c>
      <c r="C102" s="42" t="s">
        <v>618</v>
      </c>
      <c r="D102" s="42">
        <v>0.55000000000000004</v>
      </c>
      <c r="E102" s="16">
        <f>MO!F$31</f>
        <v>88902.28</v>
      </c>
      <c r="F102" s="186">
        <f>E102*D102</f>
        <v>48896.25</v>
      </c>
    </row>
    <row r="103" spans="1:6" ht="13.5" thickTop="1" x14ac:dyDescent="0.2"/>
    <row r="104" spans="1:6" x14ac:dyDescent="0.2">
      <c r="C104" s="582" t="s">
        <v>888</v>
      </c>
      <c r="D104" s="582"/>
      <c r="E104" s="582"/>
      <c r="F104" s="175">
        <f>ROUND(F100+F96+F92,0)</f>
        <v>445693</v>
      </c>
    </row>
    <row r="106" spans="1:6" x14ac:dyDescent="0.2">
      <c r="B106" s="33" t="s">
        <v>636</v>
      </c>
      <c r="C106" s="142"/>
      <c r="D106" s="142"/>
      <c r="E106" s="45" t="s">
        <v>22</v>
      </c>
      <c r="F106" s="35" t="s">
        <v>957</v>
      </c>
    </row>
    <row r="108" spans="1:6" ht="13.5" thickBot="1" x14ac:dyDescent="0.25">
      <c r="A108" s="5"/>
      <c r="B108" s="7" t="s">
        <v>564</v>
      </c>
      <c r="C108" s="74" t="s">
        <v>608</v>
      </c>
      <c r="D108" s="74" t="s">
        <v>615</v>
      </c>
      <c r="E108" s="14" t="s">
        <v>613</v>
      </c>
      <c r="F108" s="173" t="s">
        <v>614</v>
      </c>
    </row>
    <row r="109" spans="1:6" ht="13.5" thickTop="1" x14ac:dyDescent="0.2">
      <c r="A109" s="5"/>
      <c r="B109" s="5" t="s">
        <v>628</v>
      </c>
      <c r="C109" s="82"/>
      <c r="D109" s="82"/>
      <c r="E109" s="17"/>
      <c r="F109" s="175">
        <f>SUM(F110:F112)</f>
        <v>461250</v>
      </c>
    </row>
    <row r="110" spans="1:6" x14ac:dyDescent="0.2">
      <c r="B110" t="s">
        <v>683</v>
      </c>
      <c r="C110" s="1" t="s">
        <v>957</v>
      </c>
      <c r="D110" s="1">
        <v>454</v>
      </c>
      <c r="E110" s="13">
        <f>+'LISTADO DE MATERIALES'!D90</f>
        <v>800</v>
      </c>
      <c r="F110" s="185">
        <f>E110*D110</f>
        <v>363200</v>
      </c>
    </row>
    <row r="111" spans="1:6" x14ac:dyDescent="0.2">
      <c r="B111" t="s">
        <v>924</v>
      </c>
      <c r="C111" s="1" t="s">
        <v>957</v>
      </c>
      <c r="D111" s="1">
        <v>1.05</v>
      </c>
      <c r="E111" s="13">
        <f>'LISTADO DE MATERIALES'!D44</f>
        <v>75000</v>
      </c>
      <c r="F111" s="185">
        <f>E111*D111</f>
        <v>78750</v>
      </c>
    </row>
    <row r="112" spans="1:6" x14ac:dyDescent="0.2">
      <c r="B112" t="s">
        <v>630</v>
      </c>
      <c r="C112" s="1" t="s">
        <v>631</v>
      </c>
      <c r="D112" s="1">
        <v>193</v>
      </c>
      <c r="E112" s="13">
        <f>E77</f>
        <v>100</v>
      </c>
      <c r="F112" s="185">
        <f>E112*D112</f>
        <v>19300</v>
      </c>
    </row>
    <row r="114" spans="1:6" x14ac:dyDescent="0.2">
      <c r="A114" s="5"/>
      <c r="B114" s="5" t="s">
        <v>571</v>
      </c>
      <c r="C114" s="82"/>
      <c r="D114" s="82"/>
      <c r="E114" s="17"/>
      <c r="F114" s="175">
        <f>SUM(F115:F115)</f>
        <v>3000</v>
      </c>
    </row>
    <row r="115" spans="1:6" x14ac:dyDescent="0.2">
      <c r="B115" t="s">
        <v>572</v>
      </c>
      <c r="C115" s="81" t="s">
        <v>611</v>
      </c>
      <c r="D115" s="1">
        <v>1</v>
      </c>
      <c r="E115" s="13">
        <f>'LISTADO DE MATERIALES'!D170</f>
        <v>3000</v>
      </c>
      <c r="F115" s="185">
        <f>E115*D115</f>
        <v>3000</v>
      </c>
    </row>
    <row r="117" spans="1:6" x14ac:dyDescent="0.2">
      <c r="A117" s="5"/>
      <c r="B117" s="5" t="s">
        <v>596</v>
      </c>
      <c r="C117" s="82"/>
      <c r="D117" s="82"/>
      <c r="E117" s="17"/>
      <c r="F117" s="175">
        <f>SUM(F118:F118)</f>
        <v>88902.28</v>
      </c>
    </row>
    <row r="118" spans="1:6" ht="13.5" thickBot="1" x14ac:dyDescent="0.25">
      <c r="B118" s="44" t="s">
        <v>891</v>
      </c>
      <c r="C118" s="42" t="s">
        <v>618</v>
      </c>
      <c r="D118" s="42">
        <v>1</v>
      </c>
      <c r="E118" s="16">
        <f>MO!F$31</f>
        <v>88902.28</v>
      </c>
      <c r="F118" s="186">
        <f>E118*D118</f>
        <v>88902.28</v>
      </c>
    </row>
    <row r="119" spans="1:6" ht="13.5" thickTop="1" x14ac:dyDescent="0.2"/>
    <row r="120" spans="1:6" x14ac:dyDescent="0.2">
      <c r="C120" s="582" t="s">
        <v>670</v>
      </c>
      <c r="D120" s="582"/>
      <c r="E120" s="582"/>
      <c r="F120" s="175">
        <f>ROUND(F117+F114+F109,0)</f>
        <v>553152</v>
      </c>
    </row>
    <row r="122" spans="1:6" x14ac:dyDescent="0.2">
      <c r="B122" s="181" t="s">
        <v>720</v>
      </c>
      <c r="C122" s="182"/>
      <c r="D122" s="182"/>
      <c r="E122" s="45" t="s">
        <v>22</v>
      </c>
      <c r="F122" s="35" t="s">
        <v>957</v>
      </c>
    </row>
    <row r="124" spans="1:6" ht="13.5" thickBot="1" x14ac:dyDescent="0.25">
      <c r="A124" s="5"/>
      <c r="B124" s="7" t="s">
        <v>564</v>
      </c>
      <c r="C124" s="74" t="s">
        <v>608</v>
      </c>
      <c r="D124" s="74" t="s">
        <v>615</v>
      </c>
      <c r="E124" s="14" t="s">
        <v>613</v>
      </c>
      <c r="F124" s="173" t="s">
        <v>614</v>
      </c>
    </row>
    <row r="125" spans="1:6" ht="13.5" thickTop="1" x14ac:dyDescent="0.2">
      <c r="A125" s="5"/>
      <c r="B125" s="5" t="s">
        <v>628</v>
      </c>
      <c r="C125" s="82"/>
      <c r="D125" s="82"/>
      <c r="E125" s="17"/>
      <c r="F125" s="175">
        <f>SUM(F126:F129)</f>
        <v>826020</v>
      </c>
    </row>
    <row r="126" spans="1:6" x14ac:dyDescent="0.2">
      <c r="B126" t="s">
        <v>683</v>
      </c>
      <c r="C126" s="1" t="s">
        <v>957</v>
      </c>
      <c r="D126" s="1">
        <v>454</v>
      </c>
      <c r="E126" s="13">
        <f>+'LISTADO DE MATERIALES'!D90</f>
        <v>800</v>
      </c>
      <c r="F126" s="185">
        <f>E126*D126</f>
        <v>363200</v>
      </c>
    </row>
    <row r="127" spans="1:6" x14ac:dyDescent="0.2">
      <c r="B127" t="s">
        <v>922</v>
      </c>
      <c r="C127" s="1" t="s">
        <v>957</v>
      </c>
      <c r="D127" s="1">
        <v>1.05</v>
      </c>
      <c r="E127" s="13">
        <f>'LISTADO DE MATERIALES'!D44</f>
        <v>75000</v>
      </c>
      <c r="F127" s="185">
        <f>E127*D127</f>
        <v>78750</v>
      </c>
    </row>
    <row r="128" spans="1:6" x14ac:dyDescent="0.2">
      <c r="B128" t="s">
        <v>923</v>
      </c>
      <c r="C128" s="1" t="s">
        <v>609</v>
      </c>
      <c r="D128" s="1">
        <v>19.3</v>
      </c>
      <c r="E128" s="13">
        <f>'LISTADO DE MATERIALES'!D276</f>
        <v>18900</v>
      </c>
      <c r="F128" s="185">
        <f>E128*D128</f>
        <v>364770</v>
      </c>
    </row>
    <row r="129" spans="1:6" x14ac:dyDescent="0.2">
      <c r="B129" t="s">
        <v>630</v>
      </c>
      <c r="C129" s="1" t="s">
        <v>631</v>
      </c>
      <c r="D129" s="1">
        <v>193</v>
      </c>
      <c r="E129" s="13">
        <f>E112</f>
        <v>100</v>
      </c>
      <c r="F129" s="185">
        <f>E129*D129</f>
        <v>19300</v>
      </c>
    </row>
    <row r="131" spans="1:6" x14ac:dyDescent="0.2">
      <c r="A131" s="5"/>
      <c r="B131" s="5" t="s">
        <v>571</v>
      </c>
      <c r="C131" s="82"/>
      <c r="D131" s="82"/>
      <c r="E131" s="17"/>
      <c r="F131" s="175">
        <f>SUM(F132:F132)</f>
        <v>3000</v>
      </c>
    </row>
    <row r="132" spans="1:6" x14ac:dyDescent="0.2">
      <c r="B132" t="s">
        <v>572</v>
      </c>
      <c r="C132" s="81" t="s">
        <v>611</v>
      </c>
      <c r="D132" s="1">
        <v>1</v>
      </c>
      <c r="E132" s="13">
        <f>'LISTADO DE MATERIALES'!D170</f>
        <v>3000</v>
      </c>
      <c r="F132" s="185">
        <f>E132*D132</f>
        <v>3000</v>
      </c>
    </row>
    <row r="134" spans="1:6" x14ac:dyDescent="0.2">
      <c r="A134" s="5"/>
      <c r="B134" s="5" t="s">
        <v>596</v>
      </c>
      <c r="C134" s="82"/>
      <c r="D134" s="82"/>
      <c r="E134" s="17"/>
      <c r="F134" s="175">
        <f>SUM(F135:F135)</f>
        <v>88902.28</v>
      </c>
    </row>
    <row r="135" spans="1:6" ht="13.5" thickBot="1" x14ac:dyDescent="0.25">
      <c r="B135" s="9" t="s">
        <v>920</v>
      </c>
      <c r="C135" s="42" t="s">
        <v>618</v>
      </c>
      <c r="D135" s="42">
        <v>1</v>
      </c>
      <c r="E135" s="16">
        <f>MO!F$31</f>
        <v>88902.28</v>
      </c>
      <c r="F135" s="186">
        <f>E135*D135</f>
        <v>88902.28</v>
      </c>
    </row>
    <row r="136" spans="1:6" ht="13.5" thickTop="1" x14ac:dyDescent="0.2"/>
    <row r="137" spans="1:6" x14ac:dyDescent="0.2">
      <c r="C137" s="582" t="s">
        <v>888</v>
      </c>
      <c r="D137" s="582"/>
      <c r="E137" s="582"/>
      <c r="F137" s="175">
        <f>ROUND(F134+F131+F125,0)</f>
        <v>917922</v>
      </c>
    </row>
    <row r="139" spans="1:6" x14ac:dyDescent="0.2">
      <c r="B139" s="181" t="s">
        <v>763</v>
      </c>
      <c r="C139" s="182"/>
      <c r="D139" s="182"/>
      <c r="E139" s="45" t="s">
        <v>22</v>
      </c>
      <c r="F139" s="35" t="s">
        <v>957</v>
      </c>
    </row>
    <row r="141" spans="1:6" ht="13.5" thickBot="1" x14ac:dyDescent="0.25">
      <c r="A141" s="5"/>
      <c r="B141" s="7" t="s">
        <v>564</v>
      </c>
      <c r="C141" s="74" t="s">
        <v>608</v>
      </c>
      <c r="D141" s="74" t="s">
        <v>615</v>
      </c>
      <c r="E141" s="14" t="s">
        <v>613</v>
      </c>
      <c r="F141" s="173" t="s">
        <v>614</v>
      </c>
    </row>
    <row r="142" spans="1:6" ht="13.5" thickTop="1" x14ac:dyDescent="0.2">
      <c r="A142" s="5"/>
      <c r="B142" s="5" t="s">
        <v>628</v>
      </c>
      <c r="C142" s="82"/>
      <c r="D142" s="82"/>
      <c r="E142" s="17"/>
      <c r="F142" s="175">
        <f>SUM(F143:F145)</f>
        <v>387750</v>
      </c>
    </row>
    <row r="143" spans="1:6" x14ac:dyDescent="0.2">
      <c r="B143" t="s">
        <v>683</v>
      </c>
      <c r="C143" s="1" t="s">
        <v>957</v>
      </c>
      <c r="D143" s="1">
        <v>364</v>
      </c>
      <c r="E143" s="13">
        <f>+'LISTADO DE MATERIALES'!D90</f>
        <v>800</v>
      </c>
      <c r="F143" s="185">
        <f>E143*D143</f>
        <v>291200</v>
      </c>
    </row>
    <row r="144" spans="1:6" x14ac:dyDescent="0.2">
      <c r="B144" t="s">
        <v>924</v>
      </c>
      <c r="C144" s="1" t="s">
        <v>957</v>
      </c>
      <c r="D144" s="1">
        <v>1.05</v>
      </c>
      <c r="E144" s="13">
        <f>'LISTADO DE MATERIALES'!D44</f>
        <v>75000</v>
      </c>
      <c r="F144" s="185">
        <f>E144*D144</f>
        <v>78750</v>
      </c>
    </row>
    <row r="145" spans="1:6" x14ac:dyDescent="0.2">
      <c r="B145" t="s">
        <v>630</v>
      </c>
      <c r="C145" s="1" t="s">
        <v>631</v>
      </c>
      <c r="D145" s="1">
        <v>178</v>
      </c>
      <c r="E145" s="13">
        <f>E129</f>
        <v>100</v>
      </c>
      <c r="F145" s="185">
        <f>E145*D145</f>
        <v>17800</v>
      </c>
    </row>
    <row r="147" spans="1:6" x14ac:dyDescent="0.2">
      <c r="A147" s="5"/>
      <c r="B147" s="5" t="s">
        <v>571</v>
      </c>
      <c r="C147" s="82"/>
      <c r="D147" s="82"/>
      <c r="E147" s="17"/>
      <c r="F147" s="175">
        <f>SUM(F148:F148)</f>
        <v>3000</v>
      </c>
    </row>
    <row r="148" spans="1:6" x14ac:dyDescent="0.2">
      <c r="B148" t="s">
        <v>572</v>
      </c>
      <c r="C148" s="81" t="s">
        <v>611</v>
      </c>
      <c r="D148" s="1">
        <v>1</v>
      </c>
      <c r="E148" s="13">
        <f>'LISTADO DE MATERIALES'!D170</f>
        <v>3000</v>
      </c>
      <c r="F148" s="185">
        <f>E148*D148</f>
        <v>3000</v>
      </c>
    </row>
    <row r="150" spans="1:6" x14ac:dyDescent="0.2">
      <c r="A150" s="5"/>
      <c r="B150" s="5" t="s">
        <v>596</v>
      </c>
      <c r="C150" s="82"/>
      <c r="D150" s="82"/>
      <c r="E150" s="17"/>
      <c r="F150" s="175">
        <f>SUM(F151:F151)</f>
        <v>66676.710000000006</v>
      </c>
    </row>
    <row r="151" spans="1:6" ht="13.5" thickBot="1" x14ac:dyDescent="0.25">
      <c r="B151" s="9" t="s">
        <v>920</v>
      </c>
      <c r="C151" s="42" t="s">
        <v>618</v>
      </c>
      <c r="D151" s="42">
        <v>0.75</v>
      </c>
      <c r="E151" s="16">
        <f>MO!F$31</f>
        <v>88902.28</v>
      </c>
      <c r="F151" s="186">
        <f>E151*D151</f>
        <v>66676.710000000006</v>
      </c>
    </row>
    <row r="152" spans="1:6" ht="13.5" thickTop="1" x14ac:dyDescent="0.2"/>
    <row r="153" spans="1:6" x14ac:dyDescent="0.2">
      <c r="C153" s="582" t="s">
        <v>888</v>
      </c>
      <c r="D153" s="582"/>
      <c r="E153" s="582"/>
      <c r="F153" s="175">
        <f>ROUND(F150+F147+F142,0)</f>
        <v>457427</v>
      </c>
    </row>
    <row r="156" spans="1:6" x14ac:dyDescent="0.2">
      <c r="B156" s="181" t="s">
        <v>708</v>
      </c>
      <c r="C156" s="182"/>
      <c r="D156" s="182"/>
      <c r="E156" s="45" t="s">
        <v>22</v>
      </c>
      <c r="F156" s="35" t="s">
        <v>957</v>
      </c>
    </row>
    <row r="158" spans="1:6" ht="13.5" thickBot="1" x14ac:dyDescent="0.25">
      <c r="A158" s="5"/>
      <c r="B158" s="7" t="s">
        <v>564</v>
      </c>
      <c r="C158" s="74" t="s">
        <v>608</v>
      </c>
      <c r="D158" s="74" t="s">
        <v>615</v>
      </c>
      <c r="E158" s="14" t="s">
        <v>613</v>
      </c>
      <c r="F158" s="173" t="s">
        <v>614</v>
      </c>
    </row>
    <row r="159" spans="1:6" ht="13.5" thickTop="1" x14ac:dyDescent="0.2">
      <c r="A159" s="5"/>
      <c r="B159" s="5" t="s">
        <v>628</v>
      </c>
      <c r="C159" s="82"/>
      <c r="D159" s="82"/>
      <c r="E159" s="17"/>
      <c r="F159" s="175">
        <f>SUM(F160:F163)</f>
        <v>752520</v>
      </c>
    </row>
    <row r="160" spans="1:6" x14ac:dyDescent="0.2">
      <c r="B160" t="s">
        <v>683</v>
      </c>
      <c r="C160" s="1" t="s">
        <v>957</v>
      </c>
      <c r="D160" s="1">
        <v>364</v>
      </c>
      <c r="E160" s="13">
        <f>+'LISTADO DE MATERIALES'!D90</f>
        <v>800</v>
      </c>
      <c r="F160" s="185">
        <f>E160*D160</f>
        <v>291200</v>
      </c>
    </row>
    <row r="161" spans="1:6" x14ac:dyDescent="0.2">
      <c r="B161" t="s">
        <v>924</v>
      </c>
      <c r="C161" s="1" t="s">
        <v>957</v>
      </c>
      <c r="D161" s="1">
        <v>1.05</v>
      </c>
      <c r="E161" s="13">
        <f>'LISTADO DE MATERIALES'!D44</f>
        <v>75000</v>
      </c>
      <c r="F161" s="185">
        <f>E161*D161</f>
        <v>78750</v>
      </c>
    </row>
    <row r="162" spans="1:6" x14ac:dyDescent="0.2">
      <c r="B162" t="s">
        <v>923</v>
      </c>
      <c r="C162" s="1" t="s">
        <v>609</v>
      </c>
      <c r="D162" s="1">
        <v>19.3</v>
      </c>
      <c r="E162" s="13">
        <f>'LISTADO DE MATERIALES'!D276</f>
        <v>18900</v>
      </c>
      <c r="F162" s="185">
        <f>E162*D162</f>
        <v>364770</v>
      </c>
    </row>
    <row r="163" spans="1:6" x14ac:dyDescent="0.2">
      <c r="B163" t="s">
        <v>630</v>
      </c>
      <c r="C163" s="1" t="s">
        <v>631</v>
      </c>
      <c r="D163" s="1">
        <v>178</v>
      </c>
      <c r="E163" s="13">
        <f>E145</f>
        <v>100</v>
      </c>
      <c r="F163" s="185">
        <f>E163*D163</f>
        <v>17800</v>
      </c>
    </row>
    <row r="165" spans="1:6" x14ac:dyDescent="0.2">
      <c r="A165" s="5"/>
      <c r="B165" s="5" t="s">
        <v>571</v>
      </c>
      <c r="C165" s="82"/>
      <c r="D165" s="82"/>
      <c r="E165" s="17"/>
      <c r="F165" s="175">
        <f>SUM(F166:F166)</f>
        <v>3000</v>
      </c>
    </row>
    <row r="166" spans="1:6" x14ac:dyDescent="0.2">
      <c r="B166" t="s">
        <v>572</v>
      </c>
      <c r="C166" s="81" t="s">
        <v>611</v>
      </c>
      <c r="D166" s="1">
        <v>1</v>
      </c>
      <c r="E166" s="13">
        <f>'LISTADO DE MATERIALES'!D170</f>
        <v>3000</v>
      </c>
      <c r="F166" s="185">
        <f>E166*D166</f>
        <v>3000</v>
      </c>
    </row>
    <row r="168" spans="1:6" x14ac:dyDescent="0.2">
      <c r="A168" s="5"/>
      <c r="B168" s="5" t="s">
        <v>596</v>
      </c>
      <c r="C168" s="82"/>
      <c r="D168" s="82"/>
      <c r="E168" s="17"/>
      <c r="F168" s="175">
        <f>SUM(F169:F169)</f>
        <v>66676.710000000006</v>
      </c>
    </row>
    <row r="169" spans="1:6" ht="13.5" thickBot="1" x14ac:dyDescent="0.25">
      <c r="B169" s="9" t="s">
        <v>920</v>
      </c>
      <c r="C169" s="42" t="s">
        <v>618</v>
      </c>
      <c r="D169" s="42">
        <v>0.75</v>
      </c>
      <c r="E169" s="16">
        <f>MO!F$31</f>
        <v>88902.28</v>
      </c>
      <c r="F169" s="186">
        <f>E169*D169</f>
        <v>66676.710000000006</v>
      </c>
    </row>
    <row r="170" spans="1:6" ht="13.5" thickTop="1" x14ac:dyDescent="0.2"/>
    <row r="171" spans="1:6" x14ac:dyDescent="0.2">
      <c r="C171" s="582" t="s">
        <v>888</v>
      </c>
      <c r="D171" s="582"/>
      <c r="E171" s="582"/>
      <c r="F171" s="175">
        <f>ROUND(F168+F165+F159,0)</f>
        <v>822197</v>
      </c>
    </row>
    <row r="173" spans="1:6" x14ac:dyDescent="0.2">
      <c r="B173" s="43" t="s">
        <v>925</v>
      </c>
      <c r="C173" s="180"/>
      <c r="D173" s="180"/>
      <c r="E173" s="35" t="s">
        <v>22</v>
      </c>
      <c r="F173" s="35" t="s">
        <v>954</v>
      </c>
    </row>
    <row r="175" spans="1:6" ht="13.5" thickBot="1" x14ac:dyDescent="0.25">
      <c r="A175" s="5"/>
      <c r="B175" s="7" t="s">
        <v>564</v>
      </c>
      <c r="C175" s="74" t="s">
        <v>608</v>
      </c>
      <c r="D175" s="74" t="s">
        <v>615</v>
      </c>
      <c r="E175" s="14" t="s">
        <v>613</v>
      </c>
      <c r="F175" s="173" t="s">
        <v>614</v>
      </c>
    </row>
    <row r="176" spans="1:6" ht="13.5" thickTop="1" x14ac:dyDescent="0.2">
      <c r="A176" s="5"/>
      <c r="B176" s="5" t="s">
        <v>628</v>
      </c>
      <c r="C176" s="82"/>
      <c r="D176" s="82"/>
      <c r="E176" s="17"/>
      <c r="F176" s="175">
        <f>SUM(F177:F180)</f>
        <v>29077.4</v>
      </c>
    </row>
    <row r="177" spans="1:6" x14ac:dyDescent="0.2">
      <c r="B177" t="s">
        <v>718</v>
      </c>
      <c r="C177" s="1" t="s">
        <v>8</v>
      </c>
      <c r="D177" s="1">
        <v>2.82</v>
      </c>
      <c r="E177" s="13">
        <f>'LISTADO DE MATERIALES'!D141</f>
        <v>4320</v>
      </c>
      <c r="F177" s="185">
        <f>E177*D177</f>
        <v>12182.4</v>
      </c>
    </row>
    <row r="178" spans="1:6" x14ac:dyDescent="0.2">
      <c r="B178" t="s">
        <v>743</v>
      </c>
      <c r="C178" s="1" t="s">
        <v>955</v>
      </c>
      <c r="D178" s="1">
        <v>5.5</v>
      </c>
      <c r="E178" s="13">
        <f>+'LISTADO DE MATERIALES'!D377</f>
        <v>2500</v>
      </c>
      <c r="F178" s="185">
        <f>E178*D178</f>
        <v>13750</v>
      </c>
    </row>
    <row r="179" spans="1:6" x14ac:dyDescent="0.2">
      <c r="B179" t="s">
        <v>719</v>
      </c>
      <c r="C179" s="1" t="s">
        <v>570</v>
      </c>
      <c r="D179" s="1">
        <v>0.25</v>
      </c>
      <c r="E179" s="13">
        <f>'LISTADO DE MATERIALES'!D257</f>
        <v>7900</v>
      </c>
      <c r="F179" s="185">
        <f>E179*D179</f>
        <v>1975</v>
      </c>
    </row>
    <row r="180" spans="1:6" x14ac:dyDescent="0.2">
      <c r="B180" t="s">
        <v>635</v>
      </c>
      <c r="C180" s="1" t="s">
        <v>609</v>
      </c>
      <c r="D180" s="1">
        <v>0.15</v>
      </c>
      <c r="E180" s="13">
        <f>'LISTADO DE MATERIALES'!D24</f>
        <v>7800</v>
      </c>
      <c r="F180" s="185">
        <f>E180*D180</f>
        <v>1170</v>
      </c>
    </row>
    <row r="182" spans="1:6" x14ac:dyDescent="0.2">
      <c r="A182" s="5"/>
      <c r="B182" s="5" t="s">
        <v>571</v>
      </c>
      <c r="C182" s="82"/>
      <c r="D182" s="82"/>
      <c r="E182" s="17"/>
      <c r="F182" s="175">
        <f>SUM(F183:F183)</f>
        <v>1500</v>
      </c>
    </row>
    <row r="183" spans="1:6" x14ac:dyDescent="0.2">
      <c r="B183" t="s">
        <v>572</v>
      </c>
      <c r="C183" s="81" t="s">
        <v>611</v>
      </c>
      <c r="D183" s="1">
        <v>0.5</v>
      </c>
      <c r="E183" s="13">
        <f>'LISTADO DE MATERIALES'!D170</f>
        <v>3000</v>
      </c>
      <c r="F183" s="185">
        <f>E183*D183</f>
        <v>1500</v>
      </c>
    </row>
    <row r="185" spans="1:6" x14ac:dyDescent="0.2">
      <c r="A185" s="5"/>
      <c r="B185" s="5" t="s">
        <v>596</v>
      </c>
      <c r="C185" s="82"/>
      <c r="D185" s="82"/>
      <c r="E185" s="17"/>
      <c r="F185" s="175">
        <f>SUM(F186:F186)</f>
        <v>16266.6</v>
      </c>
    </row>
    <row r="186" spans="1:6" ht="13.5" thickBot="1" x14ac:dyDescent="0.25">
      <c r="B186" s="9" t="s">
        <v>596</v>
      </c>
      <c r="C186" s="42" t="s">
        <v>598</v>
      </c>
      <c r="D186" s="42">
        <v>0.6</v>
      </c>
      <c r="E186" s="16">
        <f>MO!F68</f>
        <v>27111</v>
      </c>
      <c r="F186" s="186">
        <f>E186*D186</f>
        <v>16266.6</v>
      </c>
    </row>
    <row r="187" spans="1:6" ht="13.5" thickTop="1" x14ac:dyDescent="0.2"/>
    <row r="188" spans="1:6" x14ac:dyDescent="0.2">
      <c r="C188" s="582" t="s">
        <v>707</v>
      </c>
      <c r="D188" s="582"/>
      <c r="E188" s="582"/>
      <c r="F188" s="175">
        <f>ROUND(F185+F182+F176,0)</f>
        <v>46844</v>
      </c>
    </row>
    <row r="190" spans="1:6" x14ac:dyDescent="0.2">
      <c r="B190" s="41" t="s">
        <v>905</v>
      </c>
      <c r="C190" s="142"/>
      <c r="D190" s="142"/>
      <c r="E190" s="35" t="s">
        <v>750</v>
      </c>
      <c r="F190" s="35" t="s">
        <v>954</v>
      </c>
    </row>
    <row r="192" spans="1:6" ht="13.5" thickBot="1" x14ac:dyDescent="0.25">
      <c r="A192" s="5"/>
      <c r="B192" s="7" t="s">
        <v>564</v>
      </c>
      <c r="C192" s="74" t="s">
        <v>608</v>
      </c>
      <c r="D192" s="74" t="s">
        <v>615</v>
      </c>
      <c r="E192" s="14" t="s">
        <v>613</v>
      </c>
      <c r="F192" s="173" t="s">
        <v>614</v>
      </c>
    </row>
    <row r="193" spans="1:6" ht="13.5" thickTop="1" x14ac:dyDescent="0.2">
      <c r="A193" s="5"/>
      <c r="B193" s="5" t="s">
        <v>628</v>
      </c>
      <c r="C193" s="82"/>
      <c r="D193" s="82"/>
      <c r="E193" s="17"/>
      <c r="F193" s="175">
        <f>SUM(F194:F197)</f>
        <v>67247.5</v>
      </c>
    </row>
    <row r="194" spans="1:6" x14ac:dyDescent="0.2">
      <c r="B194" t="s">
        <v>926</v>
      </c>
      <c r="C194" s="1" t="s">
        <v>955</v>
      </c>
      <c r="D194" s="1">
        <v>4</v>
      </c>
      <c r="E194" s="13">
        <f>+'LISTADO DE MATERIALES'!D451</f>
        <v>6500</v>
      </c>
      <c r="F194" s="185">
        <f>E194*D194</f>
        <v>26000</v>
      </c>
    </row>
    <row r="195" spans="1:6" x14ac:dyDescent="0.2">
      <c r="B195" t="s">
        <v>743</v>
      </c>
      <c r="C195" s="1" t="s">
        <v>955</v>
      </c>
      <c r="D195" s="1">
        <v>5</v>
      </c>
      <c r="E195" s="13">
        <f>+'LISTADO DE MATERIALES'!D377</f>
        <v>2500</v>
      </c>
      <c r="F195" s="185">
        <f>E195*D195</f>
        <v>12500</v>
      </c>
    </row>
    <row r="196" spans="1:6" x14ac:dyDescent="0.2">
      <c r="B196" t="str">
        <f>+'LISTADO DE MATERIALES'!B124</f>
        <v>cerco de madera ( 5x10)</v>
      </c>
      <c r="C196" s="1" t="s">
        <v>955</v>
      </c>
      <c r="D196" s="1">
        <v>3.5</v>
      </c>
      <c r="E196" s="13">
        <f>'LISTADO DE MATERIALES'!D124</f>
        <v>7085</v>
      </c>
      <c r="F196" s="185">
        <f>E196*D196</f>
        <v>24797.5</v>
      </c>
    </row>
    <row r="197" spans="1:6" x14ac:dyDescent="0.2">
      <c r="B197" t="s">
        <v>771</v>
      </c>
      <c r="C197" s="1" t="s">
        <v>570</v>
      </c>
      <c r="D197" s="1">
        <v>0.5</v>
      </c>
      <c r="E197" s="13">
        <f>+'LISTADO DE MATERIALES'!D257</f>
        <v>7900</v>
      </c>
      <c r="F197" s="185">
        <f>E197*D197</f>
        <v>3950</v>
      </c>
    </row>
    <row r="199" spans="1:6" x14ac:dyDescent="0.2">
      <c r="A199" s="5"/>
      <c r="B199" s="5" t="s">
        <v>571</v>
      </c>
      <c r="C199" s="82"/>
      <c r="D199" s="82"/>
      <c r="E199" s="17"/>
      <c r="F199" s="175">
        <f>SUM(F200:F200)</f>
        <v>1500</v>
      </c>
    </row>
    <row r="200" spans="1:6" x14ac:dyDescent="0.2">
      <c r="B200" t="s">
        <v>572</v>
      </c>
      <c r="C200" s="81" t="s">
        <v>611</v>
      </c>
      <c r="D200" s="1">
        <v>0.5</v>
      </c>
      <c r="E200" s="13">
        <f>'LISTADO DE MATERIALES'!D170</f>
        <v>3000</v>
      </c>
      <c r="F200" s="185">
        <f>E200*D200</f>
        <v>1500</v>
      </c>
    </row>
    <row r="202" spans="1:6" x14ac:dyDescent="0.2">
      <c r="A202" s="5"/>
      <c r="B202" s="5" t="s">
        <v>596</v>
      </c>
      <c r="C202" s="82"/>
      <c r="D202" s="82"/>
      <c r="E202" s="17"/>
      <c r="F202" s="175">
        <f>SUM(F203:F203)</f>
        <v>13555.5</v>
      </c>
    </row>
    <row r="203" spans="1:6" ht="13.5" thickBot="1" x14ac:dyDescent="0.25">
      <c r="B203" s="9" t="s">
        <v>596</v>
      </c>
      <c r="C203" s="42" t="s">
        <v>598</v>
      </c>
      <c r="D203" s="42">
        <v>0.5</v>
      </c>
      <c r="E203" s="16">
        <f>MO!F68</f>
        <v>27111</v>
      </c>
      <c r="F203" s="186">
        <f>E203*D203</f>
        <v>13555.5</v>
      </c>
    </row>
    <row r="204" spans="1:6" ht="13.5" thickTop="1" x14ac:dyDescent="0.2"/>
    <row r="205" spans="1:6" x14ac:dyDescent="0.2">
      <c r="C205" s="582" t="s">
        <v>715</v>
      </c>
      <c r="D205" s="582"/>
      <c r="E205" s="582"/>
      <c r="F205" s="175">
        <f>ROUND(F202+F199+F193,0)</f>
        <v>82303</v>
      </c>
    </row>
    <row r="206" spans="1:6" x14ac:dyDescent="0.2">
      <c r="B206" s="5" t="s">
        <v>1105</v>
      </c>
    </row>
    <row r="210" spans="2:2" x14ac:dyDescent="0.2">
      <c r="B210" s="10"/>
    </row>
    <row r="211" spans="2:2" x14ac:dyDescent="0.2">
      <c r="B211" s="5" t="str">
        <f>ROTULOS!$C$11</f>
        <v>ING. YOALVETH LOZANO LOSADA</v>
      </c>
    </row>
    <row r="212" spans="2:2" x14ac:dyDescent="0.2">
      <c r="B212" s="10" t="str">
        <f>ROTULOS!$C$12</f>
        <v>Profesional Universitario de Apoyo Técnico</v>
      </c>
    </row>
    <row r="213" spans="2:2" x14ac:dyDescent="0.2">
      <c r="B213" s="10" t="str">
        <f>ROTULOS!$C$13</f>
        <v>M.P 70202-137680 TLM</v>
      </c>
    </row>
    <row r="214" spans="2:2" x14ac:dyDescent="0.2">
      <c r="B214" s="10"/>
    </row>
    <row r="215" spans="2:2" x14ac:dyDescent="0.2">
      <c r="B215" s="10"/>
    </row>
    <row r="216" spans="2:2" x14ac:dyDescent="0.2">
      <c r="B216" s="5"/>
    </row>
    <row r="217" spans="2:2" x14ac:dyDescent="0.2">
      <c r="B217" s="10"/>
    </row>
    <row r="218" spans="2:2" x14ac:dyDescent="0.2">
      <c r="B218" s="10"/>
    </row>
  </sheetData>
  <mergeCells count="15">
    <mergeCell ref="B1:F1"/>
    <mergeCell ref="B2:F2"/>
    <mergeCell ref="B3:F3"/>
    <mergeCell ref="B5:F5"/>
    <mergeCell ref="C46:E46"/>
    <mergeCell ref="C67:E67"/>
    <mergeCell ref="C205:E205"/>
    <mergeCell ref="C25:E25"/>
    <mergeCell ref="C171:E171"/>
    <mergeCell ref="C188:E188"/>
    <mergeCell ref="C104:E104"/>
    <mergeCell ref="C87:E87"/>
    <mergeCell ref="C120:E120"/>
    <mergeCell ref="C137:E137"/>
    <mergeCell ref="C153:E153"/>
  </mergeCells>
  <phoneticPr fontId="7" type="noConversion"/>
  <printOptions horizontalCentered="1"/>
  <pageMargins left="0.78740157480314965" right="0.78740157480314965" top="0.36" bottom="0.37" header="0" footer="0.19685039370078741"/>
  <pageSetup scale="89" fitToHeight="0" orientation="portrait" r:id="rId1"/>
  <headerFooter alignWithMargins="0"/>
  <rowBreaks count="3" manualBreakCount="3">
    <brk id="47" max="6" man="1"/>
    <brk id="104" max="6" man="1"/>
    <brk id="154" max="6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Hoja8">
    <tabColor rgb="FFFFFF00"/>
    <pageSetUpPr fitToPage="1"/>
  </sheetPr>
  <dimension ref="A1:I70"/>
  <sheetViews>
    <sheetView view="pageBreakPreview" topLeftCell="A40" zoomScaleNormal="100" zoomScaleSheetLayoutView="100" workbookViewId="0">
      <selection activeCell="J19" sqref="J19"/>
    </sheetView>
  </sheetViews>
  <sheetFormatPr baseColWidth="10" defaultColWidth="11.42578125" defaultRowHeight="12.75" x14ac:dyDescent="0.2"/>
  <cols>
    <col min="1" max="1" width="4.7109375" customWidth="1"/>
    <col min="2" max="2" width="41.28515625" style="67" customWidth="1"/>
    <col min="3" max="3" width="7.85546875" style="1" customWidth="1"/>
    <col min="4" max="4" width="10.28515625" style="1" customWidth="1"/>
    <col min="5" max="5" width="15.28515625" style="4" customWidth="1"/>
    <col min="6" max="6" width="19.7109375" style="11" customWidth="1"/>
    <col min="7" max="7" width="2.28515625" customWidth="1"/>
    <col min="10" max="10" width="11.85546875" bestFit="1" customWidth="1"/>
  </cols>
  <sheetData>
    <row r="1" spans="1:6" x14ac:dyDescent="0.2">
      <c r="B1" s="504" t="str">
        <f>ROTULOS!B2</f>
        <v>DEPARTAMENTO DEL HUILA</v>
      </c>
      <c r="C1" s="504"/>
      <c r="D1" s="504"/>
      <c r="E1" s="504"/>
      <c r="F1" s="504"/>
    </row>
    <row r="2" spans="1:6" x14ac:dyDescent="0.2">
      <c r="B2" s="588" t="str">
        <f>ROTULOS!B3</f>
        <v>MUNICIPIO DE PALERMO</v>
      </c>
      <c r="C2" s="504"/>
      <c r="D2" s="504"/>
      <c r="E2" s="504"/>
      <c r="F2" s="504"/>
    </row>
    <row r="3" spans="1:6" s="48" customFormat="1" ht="34.15" customHeight="1" x14ac:dyDescent="0.2">
      <c r="B3" s="589" t="str">
        <f>ROTULOS!C10</f>
        <v>AMPLIACIÓN DE LA SEDE PRINCIPAL DE LA INSTITUCIÓN EDUCATIVA JOSÉ REINEL CERQUERA DEL MUNICIPIO DE PALERMO HUILA</v>
      </c>
      <c r="C3" s="589"/>
      <c r="D3" s="589"/>
      <c r="E3" s="589"/>
      <c r="F3" s="589"/>
    </row>
    <row r="4" spans="1:6" ht="12.75" customHeight="1" x14ac:dyDescent="0.2">
      <c r="B4" s="135"/>
      <c r="C4" s="2"/>
      <c r="D4" s="2"/>
      <c r="E4" s="3"/>
      <c r="F4" s="12"/>
    </row>
    <row r="5" spans="1:6" x14ac:dyDescent="0.2">
      <c r="B5" s="590" t="s">
        <v>563</v>
      </c>
      <c r="C5" s="590"/>
      <c r="D5" s="590"/>
      <c r="E5" s="590"/>
      <c r="F5" s="590"/>
    </row>
    <row r="6" spans="1:6" x14ac:dyDescent="0.2">
      <c r="B6" s="81"/>
    </row>
    <row r="7" spans="1:6" x14ac:dyDescent="0.2">
      <c r="B7" s="5" t="s">
        <v>1925</v>
      </c>
      <c r="C7"/>
      <c r="D7"/>
      <c r="E7"/>
      <c r="F7"/>
    </row>
    <row r="8" spans="1:6" x14ac:dyDescent="0.2">
      <c r="B8" s="81"/>
    </row>
    <row r="9" spans="1:6" x14ac:dyDescent="0.2">
      <c r="A9" s="309" t="str">
        <f>'PPTO I.E JOSE REINEL'!B7</f>
        <v>1.1</v>
      </c>
      <c r="B9" s="169" t="str">
        <f>'PPTO I.E JOSE REINEL'!C7</f>
        <v>Suministro e instalación de cerca en lona verde h=2.10 m</v>
      </c>
      <c r="C9" s="170"/>
      <c r="D9" s="170"/>
      <c r="E9" s="73" t="s">
        <v>22</v>
      </c>
      <c r="F9" s="301" t="str">
        <f>'PPTO I.E JOSE REINEL'!D7</f>
        <v>ML</v>
      </c>
    </row>
    <row r="11" spans="1:6" ht="13.5" thickBot="1" x14ac:dyDescent="0.25">
      <c r="B11" s="7" t="s">
        <v>564</v>
      </c>
      <c r="C11" s="74" t="s">
        <v>608</v>
      </c>
      <c r="D11" s="74" t="s">
        <v>615</v>
      </c>
      <c r="E11" s="8" t="s">
        <v>613</v>
      </c>
      <c r="F11" s="14" t="s">
        <v>614</v>
      </c>
    </row>
    <row r="12" spans="1:6" ht="13.5" thickTop="1" x14ac:dyDescent="0.2"/>
    <row r="13" spans="1:6" x14ac:dyDescent="0.2">
      <c r="B13" s="5" t="s">
        <v>569</v>
      </c>
      <c r="C13" s="82"/>
      <c r="D13" s="82"/>
      <c r="E13" s="6"/>
      <c r="F13" s="302">
        <f>ROUND(SUM(F14:F17),0)</f>
        <v>21904</v>
      </c>
    </row>
    <row r="14" spans="1:6" x14ac:dyDescent="0.2">
      <c r="B14" s="67" t="s">
        <v>600</v>
      </c>
      <c r="C14" s="81" t="str">
        <f>+'LISTADO DE MATERIALES'!C165</f>
        <v>UND</v>
      </c>
      <c r="D14" s="1">
        <v>2</v>
      </c>
      <c r="E14" s="159">
        <f>'LISTADO DE MATERIALES'!D$165</f>
        <v>7150</v>
      </c>
      <c r="F14" s="11">
        <f>E14*D14</f>
        <v>14300</v>
      </c>
    </row>
    <row r="15" spans="1:6" x14ac:dyDescent="0.2">
      <c r="B15" s="67" t="str">
        <f>+'LISTADO DE MATERIALES'!B257</f>
        <v>puntilla 1 1/2" a 3"</v>
      </c>
      <c r="C15" s="81" t="str">
        <f>+'LISTADO DE MATERIALES'!C257</f>
        <v>LB</v>
      </c>
      <c r="D15" s="1">
        <v>0.06</v>
      </c>
      <c r="E15" s="159">
        <f>+'LISTADO DE MATERIALES'!D$257</f>
        <v>7900</v>
      </c>
      <c r="F15" s="11">
        <f t="shared" ref="F15:F17" si="0">E15*D15</f>
        <v>474</v>
      </c>
    </row>
    <row r="16" spans="1:6" x14ac:dyDescent="0.2">
      <c r="B16" s="67" t="str">
        <f>'LISTADO DE MATERIALES'!B24</f>
        <v>Alambre Negro No 18</v>
      </c>
      <c r="C16" s="81" t="s">
        <v>609</v>
      </c>
      <c r="D16" s="1">
        <v>0.15</v>
      </c>
      <c r="E16" s="159">
        <f>'LISTADO DE MATERIALES'!D$24</f>
        <v>7800</v>
      </c>
      <c r="F16" s="11">
        <f t="shared" si="0"/>
        <v>1170</v>
      </c>
    </row>
    <row r="17" spans="1:6" x14ac:dyDescent="0.2">
      <c r="B17" s="67" t="str">
        <f>+'LISTADO DE MATERIALES'!B206</f>
        <v>lona verde</v>
      </c>
      <c r="C17" s="81" t="str">
        <f>+'LISTADO DE MATERIALES'!C206</f>
        <v>ML</v>
      </c>
      <c r="D17" s="1">
        <v>1</v>
      </c>
      <c r="E17" s="159">
        <f>'LISTADO DE MATERIALES'!D$206</f>
        <v>5960</v>
      </c>
      <c r="F17" s="11">
        <f t="shared" si="0"/>
        <v>5960</v>
      </c>
    </row>
    <row r="19" spans="1:6" x14ac:dyDescent="0.2">
      <c r="B19" s="5" t="s">
        <v>571</v>
      </c>
      <c r="C19" s="82"/>
      <c r="D19" s="82"/>
      <c r="E19" s="6"/>
      <c r="F19" s="302">
        <f>ROUND(SUM(F20),0)</f>
        <v>300</v>
      </c>
    </row>
    <row r="20" spans="1:6" x14ac:dyDescent="0.2">
      <c r="B20" s="67" t="s">
        <v>572</v>
      </c>
      <c r="C20" s="1" t="s">
        <v>8</v>
      </c>
      <c r="D20" s="1">
        <v>0.1</v>
      </c>
      <c r="E20" s="23">
        <f>+'LISTADO DE MATERIALES'!D$170</f>
        <v>3000</v>
      </c>
      <c r="F20" s="11">
        <f>E20*D20</f>
        <v>300</v>
      </c>
    </row>
    <row r="21" spans="1:6" x14ac:dyDescent="0.2">
      <c r="E21" s="23"/>
    </row>
    <row r="22" spans="1:6" x14ac:dyDescent="0.2">
      <c r="B22" s="5" t="s">
        <v>596</v>
      </c>
      <c r="C22" s="82"/>
      <c r="D22" s="82"/>
      <c r="E22" s="6"/>
      <c r="F22" s="302">
        <f>ROUND(SUM(F23),0)</f>
        <v>6507</v>
      </c>
    </row>
    <row r="23" spans="1:6" ht="13.5" thickBot="1" x14ac:dyDescent="0.25">
      <c r="B23" s="131" t="s">
        <v>596</v>
      </c>
      <c r="C23" s="42" t="s">
        <v>598</v>
      </c>
      <c r="D23" s="42">
        <v>0.24</v>
      </c>
      <c r="E23" s="24">
        <f>MO!F$68</f>
        <v>27111</v>
      </c>
      <c r="F23" s="25">
        <f>E23*D23</f>
        <v>6506.64</v>
      </c>
    </row>
    <row r="24" spans="1:6" ht="13.5" thickTop="1" x14ac:dyDescent="0.2"/>
    <row r="25" spans="1:6" x14ac:dyDescent="0.2">
      <c r="C25" s="582" t="s">
        <v>599</v>
      </c>
      <c r="D25" s="582"/>
      <c r="E25" s="582"/>
      <c r="F25" s="21">
        <f>ROUND(F22+F19+F13,0)</f>
        <v>28711</v>
      </c>
    </row>
    <row r="26" spans="1:6" x14ac:dyDescent="0.2">
      <c r="E26"/>
      <c r="F26" s="13"/>
    </row>
    <row r="27" spans="1:6" x14ac:dyDescent="0.2">
      <c r="A27" s="309" t="str">
        <f>'PPTO I.E JOSE REINEL'!B8</f>
        <v>1.2</v>
      </c>
      <c r="B27" s="169" t="str">
        <f>'PPTO I.E JOSE REINEL'!C8</f>
        <v>Desmonte de manto zetal existene</v>
      </c>
      <c r="C27" s="170"/>
      <c r="D27" s="170"/>
      <c r="E27" s="73" t="s">
        <v>22</v>
      </c>
      <c r="F27" s="301" t="str">
        <f>'PPTO I.E JOSE REINEL'!D8</f>
        <v>M2</v>
      </c>
    </row>
    <row r="29" spans="1:6" ht="13.5" thickBot="1" x14ac:dyDescent="0.25">
      <c r="B29" s="7" t="s">
        <v>564</v>
      </c>
      <c r="C29" s="74" t="s">
        <v>608</v>
      </c>
      <c r="D29" s="74" t="s">
        <v>615</v>
      </c>
      <c r="E29" s="8" t="s">
        <v>613</v>
      </c>
      <c r="F29" s="14" t="s">
        <v>614</v>
      </c>
    </row>
    <row r="30" spans="1:6" ht="13.5" thickTop="1" x14ac:dyDescent="0.2"/>
    <row r="31" spans="1:6" x14ac:dyDescent="0.2">
      <c r="B31" s="5" t="s">
        <v>569</v>
      </c>
      <c r="C31" s="82"/>
      <c r="D31" s="82"/>
      <c r="E31" s="6"/>
      <c r="F31" s="302">
        <f>ROUND(SUM(F32),0)</f>
        <v>0</v>
      </c>
    </row>
    <row r="32" spans="1:6" x14ac:dyDescent="0.2">
      <c r="C32" s="81"/>
      <c r="E32" s="159"/>
      <c r="F32" s="11">
        <f>E32*D32</f>
        <v>0</v>
      </c>
    </row>
    <row r="34" spans="1:9" x14ac:dyDescent="0.2">
      <c r="B34" s="5" t="s">
        <v>571</v>
      </c>
      <c r="C34" s="82"/>
      <c r="D34" s="82"/>
      <c r="E34" s="6"/>
      <c r="F34" s="302">
        <f>ROUND(SUM(F35),0)</f>
        <v>1156</v>
      </c>
    </row>
    <row r="35" spans="1:9" x14ac:dyDescent="0.2">
      <c r="B35" s="67" t="s">
        <v>572</v>
      </c>
      <c r="C35" s="1" t="s">
        <v>8</v>
      </c>
      <c r="D35" s="1">
        <v>0.38540000000000002</v>
      </c>
      <c r="E35" s="23">
        <f>+'LISTADO DE MATERIALES'!D$170</f>
        <v>3000</v>
      </c>
      <c r="F35" s="11">
        <f>E35*D35</f>
        <v>1156.2</v>
      </c>
      <c r="I35" s="304"/>
    </row>
    <row r="36" spans="1:9" x14ac:dyDescent="0.2">
      <c r="E36" s="23"/>
    </row>
    <row r="37" spans="1:9" x14ac:dyDescent="0.2">
      <c r="B37" s="5" t="s">
        <v>596</v>
      </c>
      <c r="C37" s="82"/>
      <c r="D37" s="82"/>
      <c r="E37" s="6"/>
      <c r="F37" s="302">
        <f>ROUND(SUM(F38),0)</f>
        <v>10844</v>
      </c>
    </row>
    <row r="38" spans="1:9" ht="13.5" thickBot="1" x14ac:dyDescent="0.25">
      <c r="B38" s="131" t="s">
        <v>596</v>
      </c>
      <c r="C38" s="42" t="s">
        <v>598</v>
      </c>
      <c r="D38" s="42">
        <v>0.4</v>
      </c>
      <c r="E38" s="24">
        <f>MO!F$68</f>
        <v>27111</v>
      </c>
      <c r="F38" s="25">
        <f>E38*D38</f>
        <v>10844.4</v>
      </c>
    </row>
    <row r="39" spans="1:9" ht="13.5" thickTop="1" x14ac:dyDescent="0.2"/>
    <row r="40" spans="1:9" x14ac:dyDescent="0.2">
      <c r="C40" s="582" t="s">
        <v>599</v>
      </c>
      <c r="D40" s="582"/>
      <c r="E40" s="582"/>
      <c r="F40" s="21">
        <f>ROUND(F37+F34+F31,0)</f>
        <v>12000</v>
      </c>
    </row>
    <row r="41" spans="1:9" x14ac:dyDescent="0.2">
      <c r="E41"/>
      <c r="F41" s="13"/>
    </row>
    <row r="42" spans="1:9" x14ac:dyDescent="0.2">
      <c r="B42" s="5" t="s">
        <v>1926</v>
      </c>
      <c r="E42"/>
      <c r="F42" s="13"/>
    </row>
    <row r="43" spans="1:9" x14ac:dyDescent="0.2">
      <c r="E43"/>
      <c r="F43" s="13"/>
    </row>
    <row r="44" spans="1:9" x14ac:dyDescent="0.2">
      <c r="A44" s="310" t="str">
        <f>'PPTO I.E JOSE REINEL'!B10</f>
        <v>2.1</v>
      </c>
      <c r="B44" s="169" t="str">
        <f>'PPTO I.E JOSE REINEL'!C10</f>
        <v>Demolición muros e-0.15m, con retiro</v>
      </c>
      <c r="C44" s="170"/>
      <c r="D44" s="170"/>
      <c r="E44" s="73" t="s">
        <v>22</v>
      </c>
      <c r="F44" s="171" t="str">
        <f>'PPTO I.E JOSE REINEL'!D10</f>
        <v>M2</v>
      </c>
    </row>
    <row r="45" spans="1:9" x14ac:dyDescent="0.2">
      <c r="E45"/>
      <c r="F45" s="13"/>
    </row>
    <row r="46" spans="1:9" s="5" customFormat="1" ht="13.5" thickBot="1" x14ac:dyDescent="0.25">
      <c r="B46" s="7" t="s">
        <v>564</v>
      </c>
      <c r="C46" s="74" t="s">
        <v>608</v>
      </c>
      <c r="D46" s="74" t="s">
        <v>615</v>
      </c>
      <c r="E46" s="8" t="s">
        <v>613</v>
      </c>
      <c r="F46" s="14" t="s">
        <v>614</v>
      </c>
    </row>
    <row r="47" spans="1:9" ht="13.5" thickTop="1" x14ac:dyDescent="0.2">
      <c r="E47"/>
      <c r="F47" s="13"/>
    </row>
    <row r="48" spans="1:9" s="5" customFormat="1" x14ac:dyDescent="0.2">
      <c r="B48" s="5" t="s">
        <v>571</v>
      </c>
      <c r="C48" s="82"/>
      <c r="D48" s="82"/>
      <c r="F48" s="302">
        <f>ROUND(SUM(F49:F50),0)</f>
        <v>10200</v>
      </c>
    </row>
    <row r="49" spans="1:6" x14ac:dyDescent="0.2">
      <c r="B49" s="67" t="s">
        <v>616</v>
      </c>
      <c r="C49" s="81" t="s">
        <v>8</v>
      </c>
      <c r="D49" s="1">
        <v>0.4</v>
      </c>
      <c r="E49" s="22">
        <f>'LISTADO DE MATERIALES'!D170</f>
        <v>3000</v>
      </c>
      <c r="F49" s="13">
        <f>E49*D49</f>
        <v>1200</v>
      </c>
    </row>
    <row r="50" spans="1:6" x14ac:dyDescent="0.2">
      <c r="B50" s="67" t="str">
        <f>'LISTADO DE MATERIALES'!B388</f>
        <v>volqueta 5 m3</v>
      </c>
      <c r="C50" s="1" t="s">
        <v>612</v>
      </c>
      <c r="D50" s="1">
        <v>0.05</v>
      </c>
      <c r="E50" s="22">
        <f>'LISTADO DE MATERIALES'!D388</f>
        <v>180000</v>
      </c>
      <c r="F50" s="13">
        <f>E50*D50</f>
        <v>9000</v>
      </c>
    </row>
    <row r="51" spans="1:6" x14ac:dyDescent="0.2">
      <c r="E51"/>
      <c r="F51" s="13"/>
    </row>
    <row r="52" spans="1:6" s="5" customFormat="1" x14ac:dyDescent="0.2">
      <c r="B52" s="5" t="s">
        <v>610</v>
      </c>
      <c r="C52" s="82"/>
      <c r="D52" s="82"/>
      <c r="F52" s="302">
        <f>ROUND(SUM(F53),0)</f>
        <v>16267</v>
      </c>
    </row>
    <row r="53" spans="1:6" ht="13.5" thickBot="1" x14ac:dyDescent="0.25">
      <c r="B53" s="131" t="s">
        <v>610</v>
      </c>
      <c r="C53" s="42" t="s">
        <v>598</v>
      </c>
      <c r="D53" s="42">
        <v>0.6</v>
      </c>
      <c r="E53" s="20">
        <f>MO!F68</f>
        <v>27111</v>
      </c>
      <c r="F53" s="16">
        <f>E53*D53</f>
        <v>16266.6</v>
      </c>
    </row>
    <row r="54" spans="1:6" ht="13.5" thickTop="1" x14ac:dyDescent="0.2">
      <c r="E54"/>
      <c r="F54" s="13"/>
    </row>
    <row r="55" spans="1:6" x14ac:dyDescent="0.2">
      <c r="C55" s="582" t="s">
        <v>607</v>
      </c>
      <c r="D55" s="582"/>
      <c r="E55" s="582"/>
      <c r="F55" s="17">
        <f>ROUND(F52+F48,0)</f>
        <v>26467</v>
      </c>
    </row>
    <row r="56" spans="1:6" x14ac:dyDescent="0.2">
      <c r="F56" s="221"/>
    </row>
    <row r="57" spans="1:6" x14ac:dyDescent="0.2">
      <c r="A57" s="310" t="str">
        <f>'PPTO I.E JOSE REINEL'!B11</f>
        <v>2.2</v>
      </c>
      <c r="B57" s="308" t="str">
        <f>'PPTO I.E JOSE REINEL'!C11</f>
        <v>Desmonte de ventanas, ventana-rejas con marco.</v>
      </c>
      <c r="C57" s="305"/>
      <c r="D57" s="305"/>
      <c r="E57" s="306" t="s">
        <v>22</v>
      </c>
      <c r="F57" s="307" t="str">
        <f>'PPTO I.E JOSE REINEL'!D11</f>
        <v>UN</v>
      </c>
    </row>
    <row r="58" spans="1:6" x14ac:dyDescent="0.2">
      <c r="E58"/>
      <c r="F58" s="220"/>
    </row>
    <row r="59" spans="1:6" ht="13.5" thickBot="1" x14ac:dyDescent="0.25">
      <c r="A59" s="5"/>
      <c r="B59" s="7" t="s">
        <v>564</v>
      </c>
      <c r="C59" s="74" t="s">
        <v>608</v>
      </c>
      <c r="D59" s="74" t="s">
        <v>615</v>
      </c>
      <c r="E59" s="8" t="s">
        <v>613</v>
      </c>
      <c r="F59" s="27" t="s">
        <v>614</v>
      </c>
    </row>
    <row r="60" spans="1:6" ht="13.5" thickTop="1" x14ac:dyDescent="0.2">
      <c r="E60"/>
      <c r="F60" s="220"/>
    </row>
    <row r="61" spans="1:6" x14ac:dyDescent="0.2">
      <c r="A61" s="5"/>
      <c r="B61" s="5" t="s">
        <v>571</v>
      </c>
      <c r="C61" s="82"/>
      <c r="D61" s="82"/>
      <c r="E61" s="5"/>
      <c r="F61" s="302">
        <f>ROUND(SUM(F62:F63),0)</f>
        <v>780</v>
      </c>
    </row>
    <row r="62" spans="1:6" x14ac:dyDescent="0.2">
      <c r="B62" s="67" t="s">
        <v>572</v>
      </c>
      <c r="C62" s="1" t="s">
        <v>8</v>
      </c>
      <c r="D62" s="162">
        <v>0.1</v>
      </c>
      <c r="E62" s="22">
        <f>'LISTADO DE MATERIALES'!D$170</f>
        <v>3000</v>
      </c>
      <c r="F62" s="220">
        <f>E62*D62</f>
        <v>300</v>
      </c>
    </row>
    <row r="63" spans="1:6" x14ac:dyDescent="0.2">
      <c r="A63" s="5"/>
      <c r="B63" s="67" t="s">
        <v>617</v>
      </c>
      <c r="C63" s="1" t="s">
        <v>618</v>
      </c>
      <c r="D63" s="162">
        <v>0.1</v>
      </c>
      <c r="E63" s="220">
        <f>'LISTADO DE MATERIALES'!D$27</f>
        <v>4800</v>
      </c>
      <c r="F63" s="220">
        <f t="shared" ref="F63" si="1">E63*D63</f>
        <v>480</v>
      </c>
    </row>
    <row r="64" spans="1:6" x14ac:dyDescent="0.2">
      <c r="E64"/>
      <c r="F64" s="220"/>
    </row>
    <row r="65" spans="2:6" x14ac:dyDescent="0.2">
      <c r="B65" s="5" t="s">
        <v>610</v>
      </c>
      <c r="C65" s="82"/>
      <c r="D65" s="82"/>
      <c r="E65" s="5"/>
      <c r="F65" s="302">
        <f>ROUND(SUM(F66),0)</f>
        <v>13556</v>
      </c>
    </row>
    <row r="66" spans="2:6" ht="13.5" thickBot="1" x14ac:dyDescent="0.25">
      <c r="B66" s="131" t="s">
        <v>610</v>
      </c>
      <c r="C66" s="42" t="s">
        <v>598</v>
      </c>
      <c r="D66" s="42">
        <v>0.5</v>
      </c>
      <c r="E66" s="20">
        <f>MO!F$68</f>
        <v>27111</v>
      </c>
      <c r="F66" s="222">
        <f>E66*D66</f>
        <v>13555.5</v>
      </c>
    </row>
    <row r="67" spans="2:6" ht="13.5" thickTop="1" x14ac:dyDescent="0.2">
      <c r="E67"/>
      <c r="F67" s="221"/>
    </row>
    <row r="68" spans="2:6" x14ac:dyDescent="0.2">
      <c r="C68" s="587" t="s">
        <v>622</v>
      </c>
      <c r="D68" s="587"/>
      <c r="E68" s="587"/>
      <c r="F68" s="51">
        <f>ROUND((F61+F65),0)</f>
        <v>14336</v>
      </c>
    </row>
    <row r="69" spans="2:6" x14ac:dyDescent="0.2">
      <c r="F69" s="221"/>
    </row>
    <row r="70" spans="2:6" x14ac:dyDescent="0.2">
      <c r="F70" s="221"/>
    </row>
  </sheetData>
  <mergeCells count="8">
    <mergeCell ref="C68:E68"/>
    <mergeCell ref="C55:E55"/>
    <mergeCell ref="C40:E40"/>
    <mergeCell ref="C25:E25"/>
    <mergeCell ref="B1:F1"/>
    <mergeCell ref="B2:F2"/>
    <mergeCell ref="B3:F3"/>
    <mergeCell ref="B5:F5"/>
  </mergeCells>
  <phoneticPr fontId="7" type="noConversion"/>
  <printOptions horizontalCentered="1"/>
  <pageMargins left="0.55000000000000004" right="0.56000000000000005" top="0.62" bottom="0.74" header="0" footer="0.19685039370078741"/>
  <pageSetup scale="94" fitToHeight="0" orientation="portrait" r:id="rId1"/>
  <headerFooter alignWithMargins="0"/>
  <rowBreaks count="1" manualBreakCount="1">
    <brk id="41" max="6" man="1"/>
  </row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Hoja10">
    <tabColor rgb="FFFFFF00"/>
    <pageSetUpPr fitToPage="1"/>
  </sheetPr>
  <dimension ref="A1:F76"/>
  <sheetViews>
    <sheetView view="pageBreakPreview" topLeftCell="A49" zoomScaleNormal="75" zoomScaleSheetLayoutView="100" workbookViewId="0">
      <selection activeCell="I71" sqref="I71"/>
    </sheetView>
  </sheetViews>
  <sheetFormatPr baseColWidth="10" defaultColWidth="11.42578125" defaultRowHeight="12.75" x14ac:dyDescent="0.2"/>
  <cols>
    <col min="1" max="1" width="6.85546875" customWidth="1"/>
    <col min="2" max="2" width="38.7109375" customWidth="1"/>
    <col min="3" max="3" width="8.5703125" style="1" customWidth="1"/>
    <col min="4" max="4" width="8.85546875" style="1" customWidth="1"/>
    <col min="5" max="5" width="14.42578125" customWidth="1"/>
    <col min="6" max="6" width="19.5703125" style="185" customWidth="1"/>
    <col min="7" max="7" width="1.7109375" customWidth="1"/>
    <col min="10" max="10" width="12.85546875" bestFit="1" customWidth="1"/>
  </cols>
  <sheetData>
    <row r="1" spans="1:6" x14ac:dyDescent="0.2">
      <c r="B1" s="583" t="str">
        <f>ROTULOS!B2</f>
        <v>DEPARTAMENTO DEL HUILA</v>
      </c>
      <c r="C1" s="583"/>
      <c r="D1" s="583"/>
      <c r="E1" s="583"/>
      <c r="F1" s="583"/>
    </row>
    <row r="2" spans="1:6" x14ac:dyDescent="0.2">
      <c r="B2" s="583" t="str">
        <f>'1-2 PRELIMINARES-DEMOLICION'!B2:F2</f>
        <v>MUNICIPIO DE PALERMO</v>
      </c>
      <c r="C2" s="583"/>
      <c r="D2" s="583"/>
      <c r="E2" s="583"/>
      <c r="F2" s="583"/>
    </row>
    <row r="3" spans="1:6" ht="27.75" customHeight="1" x14ac:dyDescent="0.2">
      <c r="B3" s="584" t="str">
        <f>ROTULOS!B4</f>
        <v>AMPLIACIÓN DE LA SEDE PRINCIPAL DE LA INSTITUCION EDUCATIVA JOSÉ REINEL DEL MUNICIPIO DE PALERMO HUILA</v>
      </c>
      <c r="C3" s="585"/>
      <c r="D3" s="585"/>
      <c r="E3" s="585"/>
      <c r="F3" s="585"/>
    </row>
    <row r="4" spans="1:6" ht="13.5" customHeight="1" x14ac:dyDescent="0.2">
      <c r="B4" s="2"/>
      <c r="C4" s="2"/>
      <c r="D4" s="2"/>
      <c r="E4" s="3"/>
      <c r="F4" s="184"/>
    </row>
    <row r="5" spans="1:6" x14ac:dyDescent="0.2">
      <c r="B5" s="586" t="s">
        <v>563</v>
      </c>
      <c r="C5" s="586"/>
      <c r="D5" s="586"/>
      <c r="E5" s="586"/>
      <c r="F5" s="586"/>
    </row>
    <row r="6" spans="1:6" x14ac:dyDescent="0.2">
      <c r="B6" s="1"/>
      <c r="E6" s="4"/>
    </row>
    <row r="7" spans="1:6" x14ac:dyDescent="0.2">
      <c r="B7" s="5" t="s">
        <v>1927</v>
      </c>
      <c r="C7"/>
      <c r="D7"/>
      <c r="F7"/>
    </row>
    <row r="8" spans="1:6" x14ac:dyDescent="0.2">
      <c r="B8" s="81"/>
      <c r="E8" s="4"/>
      <c r="F8" s="11"/>
    </row>
    <row r="9" spans="1:6" ht="35.450000000000003" customHeight="1" x14ac:dyDescent="0.2">
      <c r="A9" s="310" t="str">
        <f>'PPTO I.E JOSE REINEL'!B13</f>
        <v>3.1</v>
      </c>
      <c r="B9" s="592" t="str">
        <f>'PPTO I.E JOSE REINEL'!C13</f>
        <v>Construcción de Muro en ladrillo igual al existente de 30x10 de e=0.15m</v>
      </c>
      <c r="C9" s="592"/>
      <c r="D9" s="592"/>
      <c r="E9" s="73" t="s">
        <v>22</v>
      </c>
      <c r="F9" s="171" t="str">
        <f>'PPTO I.E JOSE REINEL'!D13</f>
        <v>M2</v>
      </c>
    </row>
    <row r="11" spans="1:6" s="5" customFormat="1" ht="13.5" thickBot="1" x14ac:dyDescent="0.25">
      <c r="B11" s="7" t="s">
        <v>564</v>
      </c>
      <c r="C11" s="74" t="s">
        <v>608</v>
      </c>
      <c r="D11" s="74" t="s">
        <v>615</v>
      </c>
      <c r="E11" s="8" t="s">
        <v>613</v>
      </c>
      <c r="F11" s="173" t="s">
        <v>614</v>
      </c>
    </row>
    <row r="12" spans="1:6" s="5" customFormat="1" ht="13.5" thickTop="1" x14ac:dyDescent="0.2">
      <c r="B12" s="5" t="s">
        <v>628</v>
      </c>
      <c r="C12" s="82"/>
      <c r="D12" s="82"/>
      <c r="F12" s="175">
        <f>ROUND(SUM(F13:F14),0)</f>
        <v>56536</v>
      </c>
    </row>
    <row r="13" spans="1:6" x14ac:dyDescent="0.2">
      <c r="B13" t="s">
        <v>632</v>
      </c>
      <c r="C13" s="1" t="s">
        <v>8</v>
      </c>
      <c r="D13" s="1">
        <v>41</v>
      </c>
      <c r="E13" s="22">
        <f>'LISTADO DE MATERIALES'!D$188</f>
        <v>1100</v>
      </c>
      <c r="F13" s="185">
        <f>E13*D13</f>
        <v>45100</v>
      </c>
    </row>
    <row r="14" spans="1:6" x14ac:dyDescent="0.2">
      <c r="B14" t="s">
        <v>633</v>
      </c>
      <c r="C14" s="1" t="s">
        <v>957</v>
      </c>
      <c r="D14" s="1">
        <v>2.5000000000000001E-2</v>
      </c>
      <c r="E14" s="22">
        <f>'ANALISIS BASICOS'!F$153</f>
        <v>457427</v>
      </c>
      <c r="F14" s="185">
        <f>E14*D14</f>
        <v>11435.68</v>
      </c>
    </row>
    <row r="16" spans="1:6" s="5" customFormat="1" x14ac:dyDescent="0.2">
      <c r="B16" s="5" t="s">
        <v>571</v>
      </c>
      <c r="C16" s="82"/>
      <c r="D16" s="82"/>
      <c r="F16" s="175">
        <f>ROUND(SUM(F17:F18),0)</f>
        <v>2460</v>
      </c>
    </row>
    <row r="17" spans="1:6" s="10" customFormat="1" x14ac:dyDescent="0.2">
      <c r="B17" s="10" t="s">
        <v>617</v>
      </c>
      <c r="C17" s="32" t="s">
        <v>618</v>
      </c>
      <c r="D17" s="32">
        <v>0.2</v>
      </c>
      <c r="E17" s="19">
        <f>'LISTADO DE MATERIALES'!D$27</f>
        <v>4800</v>
      </c>
      <c r="F17" s="185">
        <f>E17*D17</f>
        <v>960</v>
      </c>
    </row>
    <row r="18" spans="1:6" x14ac:dyDescent="0.2">
      <c r="B18" t="s">
        <v>572</v>
      </c>
      <c r="C18" s="81" t="s">
        <v>8</v>
      </c>
      <c r="D18" s="1">
        <v>0.5</v>
      </c>
      <c r="E18" s="22">
        <f>'LISTADO DE MATERIALES'!D$170</f>
        <v>3000</v>
      </c>
      <c r="F18" s="185">
        <f>E18*D18</f>
        <v>1500</v>
      </c>
    </row>
    <row r="20" spans="1:6" s="5" customFormat="1" x14ac:dyDescent="0.2">
      <c r="B20" s="5" t="s">
        <v>596</v>
      </c>
      <c r="C20" s="82"/>
      <c r="D20" s="82"/>
      <c r="F20" s="175">
        <f>ROUND(SUM(F21),0)</f>
        <v>20333</v>
      </c>
    </row>
    <row r="21" spans="1:6" ht="13.5" thickBot="1" x14ac:dyDescent="0.25">
      <c r="B21" s="9" t="s">
        <v>596</v>
      </c>
      <c r="C21" s="42" t="s">
        <v>598</v>
      </c>
      <c r="D21" s="42">
        <v>0.75</v>
      </c>
      <c r="E21" s="20">
        <f>MO!F$68</f>
        <v>27111</v>
      </c>
      <c r="F21" s="186">
        <f>E21*D21</f>
        <v>20333.25</v>
      </c>
    </row>
    <row r="22" spans="1:6" ht="13.5" thickTop="1" x14ac:dyDescent="0.2"/>
    <row r="23" spans="1:6" x14ac:dyDescent="0.2">
      <c r="C23" s="582" t="s">
        <v>599</v>
      </c>
      <c r="D23" s="582"/>
      <c r="E23" s="582"/>
      <c r="F23" s="175">
        <f>ROUND(F20+F16+F12,0)</f>
        <v>79329</v>
      </c>
    </row>
    <row r="25" spans="1:6" ht="42" customHeight="1" x14ac:dyDescent="0.2">
      <c r="A25" s="309" t="str">
        <f>'PPTO I.E JOSE REINEL'!B14</f>
        <v>3.2</v>
      </c>
      <c r="B25" s="592" t="str">
        <f>'PPTO I.E JOSE REINEL'!C14</f>
        <v>Construcción de Alfajía en concreto 3000 psi, e= 0.15x0.25 incluye acero de refuerzo de 60000 p.s.i (2ø3/8" refuerzo y e=ø1/4" c. 0,20 m)</v>
      </c>
      <c r="C25" s="592"/>
      <c r="D25" s="592"/>
      <c r="E25" s="73" t="s">
        <v>22</v>
      </c>
      <c r="F25" s="300" t="str">
        <f>'PPTO I.E JOSE REINEL'!D13</f>
        <v>M2</v>
      </c>
    </row>
    <row r="27" spans="1:6" s="5" customFormat="1" ht="13.5" thickBot="1" x14ac:dyDescent="0.25">
      <c r="B27" s="7" t="s">
        <v>564</v>
      </c>
      <c r="C27" s="74" t="s">
        <v>608</v>
      </c>
      <c r="D27" s="74" t="s">
        <v>615</v>
      </c>
      <c r="E27" s="8" t="s">
        <v>613</v>
      </c>
      <c r="F27" s="173" t="s">
        <v>614</v>
      </c>
    </row>
    <row r="28" spans="1:6" s="5" customFormat="1" ht="13.5" thickTop="1" x14ac:dyDescent="0.2">
      <c r="B28" s="5" t="s">
        <v>628</v>
      </c>
      <c r="C28" s="82"/>
      <c r="D28" s="82"/>
      <c r="F28" s="175">
        <f>ROUND(SUM(F29:F32),0)</f>
        <v>32063</v>
      </c>
    </row>
    <row r="29" spans="1:6" x14ac:dyDescent="0.2">
      <c r="B29" t="s">
        <v>621</v>
      </c>
      <c r="C29" s="1" t="s">
        <v>954</v>
      </c>
      <c r="D29" s="1">
        <v>0.06</v>
      </c>
      <c r="E29" s="22">
        <f>'LISTADO DE MATERIALES'!D$146</f>
        <v>70277</v>
      </c>
      <c r="F29" s="185">
        <f>E29*D29</f>
        <v>4216.62</v>
      </c>
    </row>
    <row r="30" spans="1:6" x14ac:dyDescent="0.2">
      <c r="B30" t="str">
        <f>'LISTADO DE MATERIALES'!B24</f>
        <v>Alambre Negro No 18</v>
      </c>
      <c r="C30" s="1" t="str">
        <f>'LISTADO DE MATERIALES'!C24</f>
        <v>KG</v>
      </c>
      <c r="D30" s="1">
        <v>0.03</v>
      </c>
      <c r="E30" s="22">
        <f>'LISTADO DE MATERIALES'!D$24</f>
        <v>7800</v>
      </c>
      <c r="F30" s="185">
        <f>E30*D30</f>
        <v>234</v>
      </c>
    </row>
    <row r="31" spans="1:6" x14ac:dyDescent="0.2">
      <c r="B31" s="40" t="s">
        <v>301</v>
      </c>
      <c r="C31" s="1" t="s">
        <v>609</v>
      </c>
      <c r="D31" s="1">
        <v>1.46</v>
      </c>
      <c r="E31" s="22">
        <f>'LISTADO DE MATERIALES'!D$6</f>
        <v>6250</v>
      </c>
      <c r="F31" s="185">
        <f>E31*D31</f>
        <v>9125</v>
      </c>
    </row>
    <row r="32" spans="1:6" x14ac:dyDescent="0.2">
      <c r="B32" t="s">
        <v>634</v>
      </c>
      <c r="C32" s="1" t="s">
        <v>957</v>
      </c>
      <c r="D32" s="1">
        <v>3.2000000000000001E-2</v>
      </c>
      <c r="E32" s="22">
        <f>'ANALISIS BASICOS'!F$46</f>
        <v>577732</v>
      </c>
      <c r="F32" s="185">
        <f>E32*D32</f>
        <v>18487.419999999998</v>
      </c>
    </row>
    <row r="34" spans="1:6" s="5" customFormat="1" x14ac:dyDescent="0.2">
      <c r="B34" s="5" t="s">
        <v>571</v>
      </c>
      <c r="C34" s="82"/>
      <c r="D34" s="82"/>
      <c r="F34" s="175">
        <f>ROUND(SUM(F35),0)</f>
        <v>1500</v>
      </c>
    </row>
    <row r="35" spans="1:6" x14ac:dyDescent="0.2">
      <c r="B35" t="s">
        <v>572</v>
      </c>
      <c r="C35" s="81" t="s">
        <v>8</v>
      </c>
      <c r="D35" s="1">
        <v>0.5</v>
      </c>
      <c r="E35" s="22">
        <f>'LISTADO DE MATERIALES'!D$170</f>
        <v>3000</v>
      </c>
      <c r="F35" s="185">
        <f>E35*D35</f>
        <v>1500</v>
      </c>
    </row>
    <row r="37" spans="1:6" s="5" customFormat="1" x14ac:dyDescent="0.2">
      <c r="B37" s="5" t="s">
        <v>596</v>
      </c>
      <c r="C37" s="82"/>
      <c r="D37" s="82"/>
      <c r="F37" s="175">
        <f>ROUND(SUM(F38),0)</f>
        <v>37955</v>
      </c>
    </row>
    <row r="38" spans="1:6" ht="13.5" thickBot="1" x14ac:dyDescent="0.25">
      <c r="B38" s="9" t="s">
        <v>596</v>
      </c>
      <c r="C38" s="42" t="s">
        <v>598</v>
      </c>
      <c r="D38" s="42">
        <v>1.4</v>
      </c>
      <c r="E38" s="20">
        <f>MO!F$68</f>
        <v>27111</v>
      </c>
      <c r="F38" s="186">
        <f>E38*D38</f>
        <v>37955.4</v>
      </c>
    </row>
    <row r="39" spans="1:6" ht="13.5" thickTop="1" x14ac:dyDescent="0.2"/>
    <row r="40" spans="1:6" x14ac:dyDescent="0.2">
      <c r="C40" s="582" t="s">
        <v>629</v>
      </c>
      <c r="D40" s="582"/>
      <c r="E40" s="582"/>
      <c r="F40" s="175">
        <f>ROUND(F37+F34+F28,0)</f>
        <v>71518</v>
      </c>
    </row>
    <row r="42" spans="1:6" x14ac:dyDescent="0.2">
      <c r="B42" s="5" t="s">
        <v>1928</v>
      </c>
      <c r="C42"/>
      <c r="D42"/>
      <c r="F42"/>
    </row>
    <row r="43" spans="1:6" x14ac:dyDescent="0.2">
      <c r="B43" s="81"/>
      <c r="E43" s="4"/>
      <c r="F43" s="11"/>
    </row>
    <row r="44" spans="1:6" ht="18" customHeight="1" x14ac:dyDescent="0.2">
      <c r="A44" s="309" t="str">
        <f>'PPTO I.E JOSE REINEL'!B16</f>
        <v>4.1</v>
      </c>
      <c r="B44" s="591" t="str">
        <f>'PPTO I.E JOSE REINEL'!C16</f>
        <v>Suministro de Acero de refuerzo de 60000 p.s.i</v>
      </c>
      <c r="C44" s="591"/>
      <c r="D44" s="591"/>
      <c r="E44" s="73" t="s">
        <v>22</v>
      </c>
      <c r="F44" s="311" t="str">
        <f>'PPTO I.E JOSE REINEL'!D16</f>
        <v>Kg</v>
      </c>
    </row>
    <row r="46" spans="1:6" s="5" customFormat="1" ht="13.5" thickBot="1" x14ac:dyDescent="0.25">
      <c r="B46" s="7" t="s">
        <v>564</v>
      </c>
      <c r="C46" s="74" t="s">
        <v>608</v>
      </c>
      <c r="D46" s="74" t="s">
        <v>615</v>
      </c>
      <c r="E46" s="8" t="s">
        <v>613</v>
      </c>
      <c r="F46" s="173" t="s">
        <v>614</v>
      </c>
    </row>
    <row r="47" spans="1:6" s="5" customFormat="1" ht="13.5" thickTop="1" x14ac:dyDescent="0.2">
      <c r="B47" s="5" t="s">
        <v>628</v>
      </c>
      <c r="C47" s="82"/>
      <c r="D47" s="82"/>
      <c r="F47" s="175">
        <f>ROUND(SUM(F48:F49),0)</f>
        <v>6406</v>
      </c>
    </row>
    <row r="48" spans="1:6" x14ac:dyDescent="0.2">
      <c r="B48" t="s">
        <v>645</v>
      </c>
      <c r="C48" s="1" t="s">
        <v>609</v>
      </c>
      <c r="D48" s="160">
        <v>1</v>
      </c>
      <c r="E48" s="22">
        <f>'LISTADO DE MATERIALES'!D$7</f>
        <v>6250</v>
      </c>
      <c r="F48" s="185">
        <f>E48*D48</f>
        <v>6250</v>
      </c>
    </row>
    <row r="49" spans="1:6" x14ac:dyDescent="0.2">
      <c r="B49" t="s">
        <v>643</v>
      </c>
      <c r="C49" s="1" t="s">
        <v>609</v>
      </c>
      <c r="D49" s="1">
        <v>0.02</v>
      </c>
      <c r="E49" s="22">
        <f>'LISTADO DE MATERIALES'!D$24</f>
        <v>7800</v>
      </c>
      <c r="F49" s="185">
        <f>E49*D49</f>
        <v>156</v>
      </c>
    </row>
    <row r="51" spans="1:6" s="5" customFormat="1" x14ac:dyDescent="0.2">
      <c r="B51" s="5" t="s">
        <v>571</v>
      </c>
      <c r="C51" s="82"/>
      <c r="D51" s="82"/>
      <c r="F51" s="175">
        <f>ROUND(SUM(F52:F53),0)</f>
        <v>380</v>
      </c>
    </row>
    <row r="52" spans="1:6" x14ac:dyDescent="0.2">
      <c r="B52" t="s">
        <v>572</v>
      </c>
      <c r="C52" s="81" t="s">
        <v>8</v>
      </c>
      <c r="D52" s="1">
        <v>0.01</v>
      </c>
      <c r="E52" s="22">
        <f>'LISTADO DE MATERIALES'!D$170</f>
        <v>3000</v>
      </c>
      <c r="F52" s="185">
        <f>E52*D52</f>
        <v>30</v>
      </c>
    </row>
    <row r="53" spans="1:6" x14ac:dyDescent="0.2">
      <c r="B53" t="s">
        <v>644</v>
      </c>
      <c r="C53" s="1" t="s">
        <v>8</v>
      </c>
      <c r="D53" s="1">
        <v>0.01</v>
      </c>
      <c r="E53" s="22">
        <f>+'LISTADO DE MATERIALES'!D$269</f>
        <v>35000</v>
      </c>
      <c r="F53" s="185">
        <f>E53*D53</f>
        <v>350</v>
      </c>
    </row>
    <row r="55" spans="1:6" s="5" customFormat="1" x14ac:dyDescent="0.2">
      <c r="B55" s="5" t="s">
        <v>596</v>
      </c>
      <c r="C55" s="82"/>
      <c r="D55" s="82"/>
      <c r="F55" s="175">
        <f>ROUND(SUM(F56),0)</f>
        <v>813</v>
      </c>
    </row>
    <row r="56" spans="1:6" ht="13.5" thickBot="1" x14ac:dyDescent="0.25">
      <c r="B56" s="9" t="s">
        <v>596</v>
      </c>
      <c r="C56" s="42" t="s">
        <v>598</v>
      </c>
      <c r="D56" s="42">
        <v>0.03</v>
      </c>
      <c r="E56" s="20">
        <f>MO!F$68</f>
        <v>27111</v>
      </c>
      <c r="F56" s="186">
        <f>E56*D56</f>
        <v>813.33</v>
      </c>
    </row>
    <row r="57" spans="1:6" ht="13.5" thickTop="1" x14ac:dyDescent="0.2"/>
    <row r="58" spans="1:6" x14ac:dyDescent="0.2">
      <c r="C58" s="582" t="s">
        <v>641</v>
      </c>
      <c r="D58" s="582"/>
      <c r="E58" s="582"/>
      <c r="F58" s="175">
        <f>F55+F51+F47</f>
        <v>7599</v>
      </c>
    </row>
    <row r="60" spans="1:6" ht="20.45" customHeight="1" x14ac:dyDescent="0.2">
      <c r="A60" s="309" t="str">
        <f>'PPTO I.E JOSE REINEL'!B17</f>
        <v>4.2</v>
      </c>
      <c r="B60" s="591" t="str">
        <f>'PPTO I.E JOSE REINEL'!C17</f>
        <v>Construcción de Dintel en concreto 0.15x0.12m, incl. Acero</v>
      </c>
      <c r="C60" s="591"/>
      <c r="D60" s="591"/>
      <c r="E60" s="73" t="s">
        <v>22</v>
      </c>
      <c r="F60" s="311" t="str">
        <f>'PPTO I.E JOSE REINEL'!D17</f>
        <v>ML</v>
      </c>
    </row>
    <row r="62" spans="1:6" s="5" customFormat="1" ht="13.5" thickBot="1" x14ac:dyDescent="0.25">
      <c r="B62" s="7" t="s">
        <v>564</v>
      </c>
      <c r="C62" s="74" t="s">
        <v>608</v>
      </c>
      <c r="D62" s="74" t="s">
        <v>615</v>
      </c>
      <c r="E62" s="8" t="s">
        <v>613</v>
      </c>
      <c r="F62" s="173" t="s">
        <v>614</v>
      </c>
    </row>
    <row r="63" spans="1:6" s="5" customFormat="1" ht="13.5" thickTop="1" x14ac:dyDescent="0.2">
      <c r="B63" s="5" t="s">
        <v>628</v>
      </c>
      <c r="C63" s="82"/>
      <c r="D63" s="82"/>
      <c r="F63" s="175">
        <f>ROUND(SUM(F64:F67),0)</f>
        <v>29751</v>
      </c>
    </row>
    <row r="64" spans="1:6" x14ac:dyDescent="0.2">
      <c r="B64" t="s">
        <v>549</v>
      </c>
      <c r="C64" s="1" t="s">
        <v>954</v>
      </c>
      <c r="D64" s="1">
        <v>0.03</v>
      </c>
      <c r="E64" s="22">
        <f>'LISTADO DE MATERIALES'!D$146</f>
        <v>70277</v>
      </c>
      <c r="F64" s="185">
        <f>E64*D64</f>
        <v>2108.31</v>
      </c>
    </row>
    <row r="65" spans="2:6" x14ac:dyDescent="0.2">
      <c r="B65" t="str">
        <f>'LISTADO DE MATERIALES'!B$24</f>
        <v>Alambre Negro No 18</v>
      </c>
      <c r="C65" s="1" t="str">
        <f>'LISTADO DE MATERIALES'!C24</f>
        <v>KG</v>
      </c>
      <c r="D65" s="1">
        <v>0.12</v>
      </c>
      <c r="E65" s="22">
        <f>'LISTADO DE MATERIALES'!D$24</f>
        <v>7800</v>
      </c>
      <c r="F65" s="185">
        <f>E65*D65</f>
        <v>936</v>
      </c>
    </row>
    <row r="66" spans="2:6" x14ac:dyDescent="0.2">
      <c r="B66" t="s">
        <v>642</v>
      </c>
      <c r="C66" s="1" t="s">
        <v>609</v>
      </c>
      <c r="D66" s="1">
        <v>1.5</v>
      </c>
      <c r="E66" s="22">
        <f>'LISTADO DE MATERIALES'!D$6</f>
        <v>6250</v>
      </c>
      <c r="F66" s="185">
        <f>E66*D66</f>
        <v>9375</v>
      </c>
    </row>
    <row r="67" spans="2:6" x14ac:dyDescent="0.2">
      <c r="B67" t="s">
        <v>627</v>
      </c>
      <c r="C67" s="1" t="s">
        <v>957</v>
      </c>
      <c r="D67" s="1">
        <v>0.03</v>
      </c>
      <c r="E67" s="22">
        <f>'ANALISIS BASICOS'!F$46</f>
        <v>577732</v>
      </c>
      <c r="F67" s="185">
        <f>E67*D67</f>
        <v>17331.96</v>
      </c>
    </row>
    <row r="69" spans="2:6" s="5" customFormat="1" x14ac:dyDescent="0.2">
      <c r="B69" s="5" t="s">
        <v>571</v>
      </c>
      <c r="C69" s="82"/>
      <c r="D69" s="82"/>
      <c r="F69" s="175">
        <f>ROUND(SUM(F70),0)</f>
        <v>900</v>
      </c>
    </row>
    <row r="70" spans="2:6" x14ac:dyDescent="0.2">
      <c r="B70" t="s">
        <v>572</v>
      </c>
      <c r="C70" s="81" t="s">
        <v>8</v>
      </c>
      <c r="D70" s="1">
        <v>0.3</v>
      </c>
      <c r="E70" s="22">
        <f>'LISTADO DE MATERIALES'!D$170</f>
        <v>3000</v>
      </c>
      <c r="F70" s="185">
        <f>E70*D70</f>
        <v>900</v>
      </c>
    </row>
    <row r="72" spans="2:6" s="5" customFormat="1" x14ac:dyDescent="0.2">
      <c r="B72" s="5" t="s">
        <v>596</v>
      </c>
      <c r="C72" s="82"/>
      <c r="D72" s="82"/>
      <c r="F72" s="175">
        <f>ROUND(SUM(F73),0)</f>
        <v>32533</v>
      </c>
    </row>
    <row r="73" spans="2:6" ht="13.5" thickBot="1" x14ac:dyDescent="0.25">
      <c r="B73" s="9" t="s">
        <v>610</v>
      </c>
      <c r="C73" s="42" t="s">
        <v>598</v>
      </c>
      <c r="D73" s="42">
        <v>1.2</v>
      </c>
      <c r="E73" s="20">
        <f>MO!F$68</f>
        <v>27111</v>
      </c>
      <c r="F73" s="186">
        <f>E73*D73</f>
        <v>32533.200000000001</v>
      </c>
    </row>
    <row r="74" spans="2:6" ht="13.5" thickTop="1" x14ac:dyDescent="0.2"/>
    <row r="75" spans="2:6" x14ac:dyDescent="0.2">
      <c r="C75" s="582" t="s">
        <v>646</v>
      </c>
      <c r="D75" s="582"/>
      <c r="E75" s="582"/>
      <c r="F75" s="175">
        <f>ROUND(F63+F69+F72,0)</f>
        <v>63184</v>
      </c>
    </row>
    <row r="76" spans="2:6" x14ac:dyDescent="0.2">
      <c r="E76" s="4"/>
    </row>
  </sheetData>
  <mergeCells count="12">
    <mergeCell ref="B25:D25"/>
    <mergeCell ref="B1:F1"/>
    <mergeCell ref="B2:F2"/>
    <mergeCell ref="B3:F3"/>
    <mergeCell ref="B5:F5"/>
    <mergeCell ref="C23:E23"/>
    <mergeCell ref="B9:D9"/>
    <mergeCell ref="B60:D60"/>
    <mergeCell ref="C75:E75"/>
    <mergeCell ref="C58:E58"/>
    <mergeCell ref="B44:D44"/>
    <mergeCell ref="C40:E40"/>
  </mergeCells>
  <phoneticPr fontId="7" type="noConversion"/>
  <printOptions horizontalCentered="1"/>
  <pageMargins left="0.48" right="0.55000000000000004" top="0.39" bottom="0.4" header="0" footer="0.19685039370078741"/>
  <pageSetup scale="98" fitToHeight="0" orientation="portrait" r:id="rId1"/>
  <headerFooter alignWithMargins="0"/>
  <rowBreaks count="1" manualBreakCount="1">
    <brk id="41" max="6" man="1"/>
  </row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Hoja11">
    <tabColor rgb="FFFFFF00"/>
    <pageSetUpPr fitToPage="1"/>
  </sheetPr>
  <dimension ref="A1:F210"/>
  <sheetViews>
    <sheetView view="pageBreakPreview" topLeftCell="A184" zoomScale="90" zoomScaleNormal="100" zoomScaleSheetLayoutView="90" workbookViewId="0">
      <selection activeCell="I210" sqref="I210"/>
    </sheetView>
  </sheetViews>
  <sheetFormatPr baseColWidth="10" defaultColWidth="11.42578125" defaultRowHeight="12.75" x14ac:dyDescent="0.2"/>
  <cols>
    <col min="1" max="1" width="5.42578125" customWidth="1"/>
    <col min="2" max="2" width="39.7109375" style="67" customWidth="1"/>
    <col min="3" max="3" width="8.28515625" style="81" customWidth="1"/>
    <col min="4" max="4" width="11.140625" style="81" customWidth="1"/>
    <col min="5" max="5" width="18.42578125" style="174" customWidth="1"/>
    <col min="6" max="6" width="18.28515625" style="174" customWidth="1"/>
    <col min="7" max="7" width="3.7109375" customWidth="1"/>
  </cols>
  <sheetData>
    <row r="1" spans="1:6" x14ac:dyDescent="0.2">
      <c r="B1" s="583" t="str">
        <f>ROTULOS!B2</f>
        <v>DEPARTAMENTO DEL HUILA</v>
      </c>
      <c r="C1" s="583"/>
      <c r="D1" s="583"/>
      <c r="E1" s="583"/>
      <c r="F1" s="583"/>
    </row>
    <row r="2" spans="1:6" x14ac:dyDescent="0.2">
      <c r="B2" s="583" t="str">
        <f>ROTULOS!B3</f>
        <v>MUNICIPIO DE PALERMO</v>
      </c>
      <c r="C2" s="583"/>
      <c r="D2" s="583"/>
      <c r="E2" s="583"/>
      <c r="F2" s="583"/>
    </row>
    <row r="3" spans="1:6" ht="30.75" customHeight="1" x14ac:dyDescent="0.2">
      <c r="B3" s="584" t="str">
        <f>ROTULOS!B4</f>
        <v>AMPLIACIÓN DE LA SEDE PRINCIPAL DE LA INSTITUCION EDUCATIVA JOSÉ REINEL DEL MUNICIPIO DE PALERMO HUILA</v>
      </c>
      <c r="C3" s="585"/>
      <c r="D3" s="585"/>
      <c r="E3" s="585"/>
      <c r="F3" s="585"/>
    </row>
    <row r="4" spans="1:6" ht="14.25" customHeight="1" x14ac:dyDescent="0.2">
      <c r="B4" s="135"/>
      <c r="C4" s="135"/>
      <c r="D4" s="135"/>
      <c r="E4" s="193"/>
      <c r="F4" s="193"/>
    </row>
    <row r="5" spans="1:6" x14ac:dyDescent="0.2">
      <c r="B5" s="504" t="s">
        <v>563</v>
      </c>
      <c r="C5" s="504"/>
      <c r="D5" s="504"/>
      <c r="E5" s="504"/>
      <c r="F5" s="504"/>
    </row>
    <row r="6" spans="1:6" x14ac:dyDescent="0.2">
      <c r="B6" s="82"/>
      <c r="C6" s="82"/>
      <c r="D6" s="82"/>
      <c r="E6" s="82"/>
      <c r="F6" s="82"/>
    </row>
    <row r="7" spans="1:6" x14ac:dyDescent="0.2">
      <c r="B7" s="5" t="s">
        <v>1929</v>
      </c>
      <c r="C7"/>
      <c r="D7"/>
      <c r="E7"/>
      <c r="F7"/>
    </row>
    <row r="8" spans="1:6" x14ac:dyDescent="0.2">
      <c r="B8" s="81"/>
      <c r="C8" s="1"/>
      <c r="D8" s="1"/>
      <c r="E8" s="4"/>
      <c r="F8" s="11"/>
    </row>
    <row r="9" spans="1:6" ht="31.15" customHeight="1" x14ac:dyDescent="0.2">
      <c r="A9" s="312" t="str">
        <f>'PPTO I.E JOSE REINEL'!B19</f>
        <v>5.1</v>
      </c>
      <c r="B9" s="593" t="str">
        <f>'PPTO I.E JOSE REINEL'!C19</f>
        <v>Suministro e Instalación de Tablero de automáticos 12 circuitos.Incluye Tacos.</v>
      </c>
      <c r="C9" s="593"/>
      <c r="D9" s="593"/>
      <c r="E9" s="311" t="s">
        <v>750</v>
      </c>
      <c r="F9" s="311" t="str">
        <f>'PPTO I.E JOSE REINEL'!D19</f>
        <v>UN</v>
      </c>
    </row>
    <row r="11" spans="1:6" s="5" customFormat="1" ht="13.5" thickBot="1" x14ac:dyDescent="0.25">
      <c r="B11" s="7" t="s">
        <v>564</v>
      </c>
      <c r="C11" s="74" t="s">
        <v>608</v>
      </c>
      <c r="D11" s="74" t="s">
        <v>615</v>
      </c>
      <c r="E11" s="173" t="s">
        <v>613</v>
      </c>
      <c r="F11" s="173" t="s">
        <v>614</v>
      </c>
    </row>
    <row r="12" spans="1:6" s="5" customFormat="1" ht="13.5" thickTop="1" x14ac:dyDescent="0.2">
      <c r="B12" s="5" t="s">
        <v>628</v>
      </c>
      <c r="C12" s="82"/>
      <c r="D12" s="82"/>
      <c r="E12" s="175"/>
      <c r="F12" s="175">
        <f>ROUND(SUM(F13:F14),0)</f>
        <v>410000</v>
      </c>
    </row>
    <row r="13" spans="1:6" x14ac:dyDescent="0.2">
      <c r="B13" s="67" t="s">
        <v>659</v>
      </c>
      <c r="C13" s="81" t="s">
        <v>8</v>
      </c>
      <c r="D13" s="81">
        <v>1</v>
      </c>
      <c r="E13" s="174">
        <f>'LISTADO DE MATERIALES'!D$285</f>
        <v>200000</v>
      </c>
      <c r="F13" s="174">
        <f>E13*D13</f>
        <v>200000</v>
      </c>
    </row>
    <row r="14" spans="1:6" x14ac:dyDescent="0.2">
      <c r="B14" s="67" t="s">
        <v>660</v>
      </c>
      <c r="C14" s="81" t="s">
        <v>8</v>
      </c>
      <c r="D14" s="81">
        <v>12</v>
      </c>
      <c r="E14" s="174">
        <f>'LISTADO DE MATERIALES'!D$63</f>
        <v>17500</v>
      </c>
      <c r="F14" s="174">
        <f>E14*D14</f>
        <v>210000</v>
      </c>
    </row>
    <row r="16" spans="1:6" s="5" customFormat="1" x14ac:dyDescent="0.2">
      <c r="B16" s="5" t="s">
        <v>571</v>
      </c>
      <c r="C16" s="82"/>
      <c r="D16" s="82"/>
      <c r="E16" s="175"/>
      <c r="F16" s="175">
        <f>ROUND(SUM(F17),0)</f>
        <v>18000</v>
      </c>
    </row>
    <row r="17" spans="1:6" x14ac:dyDescent="0.2">
      <c r="B17" s="67" t="s">
        <v>572</v>
      </c>
      <c r="C17" s="81" t="s">
        <v>8</v>
      </c>
      <c r="D17" s="81">
        <v>6</v>
      </c>
      <c r="E17" s="174">
        <f>'LISTADO DE MATERIALES'!D$170</f>
        <v>3000</v>
      </c>
      <c r="F17" s="174">
        <f>E17*D17</f>
        <v>18000</v>
      </c>
    </row>
    <row r="19" spans="1:6" s="5" customFormat="1" x14ac:dyDescent="0.2">
      <c r="B19" s="5" t="s">
        <v>596</v>
      </c>
      <c r="C19" s="82"/>
      <c r="D19" s="82"/>
      <c r="E19" s="175"/>
      <c r="F19" s="175">
        <f>ROUND(SUM(F20),0)</f>
        <v>203358</v>
      </c>
    </row>
    <row r="20" spans="1:6" ht="13.5" thickBot="1" x14ac:dyDescent="0.25">
      <c r="B20" s="131" t="s">
        <v>914</v>
      </c>
      <c r="C20" s="137" t="s">
        <v>598</v>
      </c>
      <c r="D20" s="137">
        <v>5.77</v>
      </c>
      <c r="E20" s="176">
        <f>MO!F$131</f>
        <v>35244</v>
      </c>
      <c r="F20" s="176">
        <f>E20*D20</f>
        <v>203357.88</v>
      </c>
    </row>
    <row r="21" spans="1:6" ht="13.5" thickTop="1" x14ac:dyDescent="0.2"/>
    <row r="22" spans="1:6" x14ac:dyDescent="0.2">
      <c r="C22" s="594" t="s">
        <v>656</v>
      </c>
      <c r="D22" s="594"/>
      <c r="E22" s="594"/>
      <c r="F22" s="189">
        <f>ROUND(F19+F16+F12,0)</f>
        <v>631358</v>
      </c>
    </row>
    <row r="24" spans="1:6" ht="20.45" customHeight="1" x14ac:dyDescent="0.2">
      <c r="A24" s="313" t="str">
        <f>'PPTO I.E JOSE REINEL'!B20</f>
        <v>5.2</v>
      </c>
      <c r="B24" s="593" t="str">
        <f>'PPTO I.E JOSE REINEL'!C20</f>
        <v>Suministro e Instalación de Salida bifásica</v>
      </c>
      <c r="C24" s="593"/>
      <c r="D24" s="593"/>
      <c r="E24" s="47" t="s">
        <v>750</v>
      </c>
      <c r="F24" s="47" t="str">
        <f>'PPTO I.E JOSE REINEL'!D20</f>
        <v>UN</v>
      </c>
    </row>
    <row r="26" spans="1:6" s="5" customFormat="1" ht="13.5" thickBot="1" x14ac:dyDescent="0.25">
      <c r="B26" s="7" t="s">
        <v>564</v>
      </c>
      <c r="C26" s="74" t="s">
        <v>608</v>
      </c>
      <c r="D26" s="74" t="s">
        <v>615</v>
      </c>
      <c r="E26" s="173" t="s">
        <v>613</v>
      </c>
      <c r="F26" s="173" t="s">
        <v>614</v>
      </c>
    </row>
    <row r="27" spans="1:6" s="5" customFormat="1" ht="13.5" thickTop="1" x14ac:dyDescent="0.2">
      <c r="B27" s="5" t="s">
        <v>628</v>
      </c>
      <c r="C27" s="82"/>
      <c r="D27" s="82"/>
      <c r="E27" s="175"/>
      <c r="F27" s="175">
        <f>ROUND(SUM(F28:F33),0)</f>
        <v>89198</v>
      </c>
    </row>
    <row r="28" spans="1:6" x14ac:dyDescent="0.2">
      <c r="B28" s="67" t="s">
        <v>657</v>
      </c>
      <c r="C28" s="81" t="s">
        <v>955</v>
      </c>
      <c r="D28" s="81">
        <v>4.3600000000000003</v>
      </c>
      <c r="E28" s="174">
        <f>'LISTADO DE MATERIALES'!D$345</f>
        <v>4000</v>
      </c>
      <c r="F28" s="174">
        <f t="shared" ref="F28:F33" si="0">E28*D28</f>
        <v>17440</v>
      </c>
    </row>
    <row r="29" spans="1:6" x14ac:dyDescent="0.2">
      <c r="B29" s="67" t="s">
        <v>661</v>
      </c>
      <c r="C29" s="81" t="s">
        <v>955</v>
      </c>
      <c r="D29" s="81">
        <v>6.16</v>
      </c>
      <c r="E29" s="174">
        <f>'LISTADO DE MATERIALES'!D$41</f>
        <v>6717</v>
      </c>
      <c r="F29" s="174">
        <f t="shared" si="0"/>
        <v>41376.720000000001</v>
      </c>
    </row>
    <row r="30" spans="1:6" x14ac:dyDescent="0.2">
      <c r="B30" s="67" t="s">
        <v>662</v>
      </c>
      <c r="C30" s="81" t="s">
        <v>8</v>
      </c>
      <c r="D30" s="81">
        <v>2</v>
      </c>
      <c r="E30" s="174">
        <f>'LISTADO DE MATERIALES'!D$16</f>
        <v>1200</v>
      </c>
      <c r="F30" s="174">
        <f t="shared" si="0"/>
        <v>2400</v>
      </c>
    </row>
    <row r="31" spans="1:6" x14ac:dyDescent="0.2">
      <c r="B31" s="67" t="s">
        <v>663</v>
      </c>
      <c r="C31" s="81" t="s">
        <v>8</v>
      </c>
      <c r="D31" s="81">
        <v>0.05</v>
      </c>
      <c r="E31" s="174">
        <f>'LISTADO DE MATERIALES'!D$96</f>
        <v>28500</v>
      </c>
      <c r="F31" s="174">
        <f t="shared" si="0"/>
        <v>1425</v>
      </c>
    </row>
    <row r="32" spans="1:6" x14ac:dyDescent="0.2">
      <c r="B32" s="67" t="s">
        <v>664</v>
      </c>
      <c r="C32" s="81" t="s">
        <v>8</v>
      </c>
      <c r="D32" s="81">
        <v>1</v>
      </c>
      <c r="E32" s="174">
        <f>+'LISTADO DE MATERIALES'!D$69</f>
        <v>956</v>
      </c>
      <c r="F32" s="174">
        <f t="shared" si="0"/>
        <v>956</v>
      </c>
    </row>
    <row r="33" spans="1:6" x14ac:dyDescent="0.2">
      <c r="B33" s="67" t="s">
        <v>665</v>
      </c>
      <c r="C33" s="81" t="s">
        <v>8</v>
      </c>
      <c r="D33" s="81">
        <v>1</v>
      </c>
      <c r="E33" s="174">
        <f>+'LISTADO DE MATERIALES'!D$317</f>
        <v>25600</v>
      </c>
      <c r="F33" s="174">
        <f t="shared" si="0"/>
        <v>25600</v>
      </c>
    </row>
    <row r="35" spans="1:6" s="5" customFormat="1" x14ac:dyDescent="0.2">
      <c r="B35" s="5" t="s">
        <v>571</v>
      </c>
      <c r="C35" s="82"/>
      <c r="D35" s="82"/>
      <c r="E35" s="175"/>
      <c r="F35" s="175">
        <f>ROUND(SUM(F36),0)</f>
        <v>900</v>
      </c>
    </row>
    <row r="36" spans="1:6" x14ac:dyDescent="0.2">
      <c r="B36" s="67" t="s">
        <v>572</v>
      </c>
      <c r="C36" s="81" t="s">
        <v>8</v>
      </c>
      <c r="D36" s="81">
        <v>0.3</v>
      </c>
      <c r="E36" s="174">
        <f>'LISTADO DE MATERIALES'!D$170</f>
        <v>3000</v>
      </c>
      <c r="F36" s="174">
        <f>E36*D36</f>
        <v>900</v>
      </c>
    </row>
    <row r="38" spans="1:6" s="5" customFormat="1" x14ac:dyDescent="0.2">
      <c r="B38" s="5" t="s">
        <v>596</v>
      </c>
      <c r="C38" s="82"/>
      <c r="D38" s="82"/>
      <c r="E38" s="175"/>
      <c r="F38" s="175">
        <f>ROUND(SUM(F39),0)</f>
        <v>28195</v>
      </c>
    </row>
    <row r="39" spans="1:6" ht="13.5" thickBot="1" x14ac:dyDescent="0.25">
      <c r="B39" s="131" t="s">
        <v>914</v>
      </c>
      <c r="C39" s="137" t="s">
        <v>598</v>
      </c>
      <c r="D39" s="137">
        <v>0.8</v>
      </c>
      <c r="E39" s="176">
        <f>MO!F$131</f>
        <v>35244</v>
      </c>
      <c r="F39" s="176">
        <f>E39*D39</f>
        <v>28195.200000000001</v>
      </c>
    </row>
    <row r="40" spans="1:6" ht="13.5" thickTop="1" x14ac:dyDescent="0.2"/>
    <row r="41" spans="1:6" x14ac:dyDescent="0.2">
      <c r="C41" s="594" t="s">
        <v>656</v>
      </c>
      <c r="D41" s="594"/>
      <c r="E41" s="594"/>
      <c r="F41" s="189">
        <f>ROUND(F38+F35+F27,0)</f>
        <v>118293</v>
      </c>
    </row>
    <row r="42" spans="1:6" x14ac:dyDescent="0.2">
      <c r="C42" s="217"/>
      <c r="D42" s="217"/>
      <c r="E42" s="217"/>
      <c r="F42" s="189"/>
    </row>
    <row r="44" spans="1:6" x14ac:dyDescent="0.2">
      <c r="A44" s="312" t="str">
        <f>'PPTO I.E JOSE REINEL'!B21</f>
        <v>5.3</v>
      </c>
      <c r="B44" s="593" t="str">
        <f>'PPTO I.E JOSE REINEL'!C21</f>
        <v>Suministro e Instalación de Salida toma corriente doble 110v</v>
      </c>
      <c r="C44" s="593"/>
      <c r="D44" s="593"/>
      <c r="E44" s="311" t="s">
        <v>750</v>
      </c>
      <c r="F44" s="311" t="str">
        <f>'PPTO I.E JOSE REINEL'!D21</f>
        <v>UN</v>
      </c>
    </row>
    <row r="46" spans="1:6" s="5" customFormat="1" ht="13.5" thickBot="1" x14ac:dyDescent="0.25">
      <c r="B46" s="7" t="s">
        <v>564</v>
      </c>
      <c r="C46" s="74" t="s">
        <v>608</v>
      </c>
      <c r="D46" s="74" t="s">
        <v>615</v>
      </c>
      <c r="E46" s="173" t="s">
        <v>613</v>
      </c>
      <c r="F46" s="173" t="s">
        <v>614</v>
      </c>
    </row>
    <row r="47" spans="1:6" s="5" customFormat="1" ht="13.5" thickTop="1" x14ac:dyDescent="0.2">
      <c r="B47" s="5" t="s">
        <v>628</v>
      </c>
      <c r="C47" s="82"/>
      <c r="D47" s="82"/>
      <c r="E47" s="175"/>
      <c r="F47" s="175">
        <f>ROUND(SUM(F48:F56),0)</f>
        <v>42325</v>
      </c>
    </row>
    <row r="48" spans="1:6" x14ac:dyDescent="0.2">
      <c r="B48" s="67" t="s">
        <v>657</v>
      </c>
      <c r="C48" s="81" t="s">
        <v>955</v>
      </c>
      <c r="D48" s="81">
        <v>0.5</v>
      </c>
      <c r="E48" s="174">
        <f>+'LISTADO DE MATERIALES'!D$345</f>
        <v>4000</v>
      </c>
      <c r="F48" s="174">
        <f t="shared" ref="F48:F56" si="1">E48*D48</f>
        <v>2000</v>
      </c>
    </row>
    <row r="49" spans="2:6" x14ac:dyDescent="0.2">
      <c r="B49" s="140" t="s">
        <v>658</v>
      </c>
      <c r="C49" s="81" t="s">
        <v>955</v>
      </c>
      <c r="D49" s="81">
        <v>1.03</v>
      </c>
      <c r="E49" s="174">
        <f>'LISTADO DE MATERIALES'!D$40</f>
        <v>6880</v>
      </c>
      <c r="F49" s="174">
        <f t="shared" si="1"/>
        <v>7086.4</v>
      </c>
    </row>
    <row r="50" spans="2:6" x14ac:dyDescent="0.2">
      <c r="B50" s="140" t="s">
        <v>666</v>
      </c>
      <c r="C50" s="81" t="s">
        <v>955</v>
      </c>
      <c r="D50" s="81">
        <v>1.03</v>
      </c>
      <c r="E50" s="174">
        <f>'LISTADO DE MATERIALES'!D$42</f>
        <v>6000</v>
      </c>
      <c r="F50" s="174">
        <f>E50*D50</f>
        <v>6180</v>
      </c>
    </row>
    <row r="51" spans="2:6" x14ac:dyDescent="0.2">
      <c r="B51" s="67" t="s">
        <v>662</v>
      </c>
      <c r="C51" s="81" t="s">
        <v>8</v>
      </c>
      <c r="D51" s="81">
        <v>2</v>
      </c>
      <c r="E51" s="174">
        <f>+'LISTADO DE MATERIALES'!D$16</f>
        <v>1200</v>
      </c>
      <c r="F51" s="174">
        <f t="shared" si="1"/>
        <v>2400</v>
      </c>
    </row>
    <row r="52" spans="2:6" x14ac:dyDescent="0.2">
      <c r="B52" s="67" t="s">
        <v>663</v>
      </c>
      <c r="C52" s="81" t="s">
        <v>8</v>
      </c>
      <c r="D52" s="81">
        <v>0.05</v>
      </c>
      <c r="E52" s="174">
        <f>+'LISTADO DE MATERIALES'!D$96</f>
        <v>28500</v>
      </c>
      <c r="F52" s="174">
        <f t="shared" si="1"/>
        <v>1425</v>
      </c>
    </row>
    <row r="53" spans="2:6" x14ac:dyDescent="0.2">
      <c r="B53" s="67" t="s">
        <v>664</v>
      </c>
      <c r="C53" s="81" t="s">
        <v>8</v>
      </c>
      <c r="D53" s="81">
        <v>1</v>
      </c>
      <c r="E53" s="174">
        <f>+'LISTADO DE MATERIALES'!D$69</f>
        <v>956</v>
      </c>
      <c r="F53" s="174">
        <f t="shared" si="1"/>
        <v>956</v>
      </c>
    </row>
    <row r="54" spans="2:6" x14ac:dyDescent="0.2">
      <c r="B54" s="140" t="s">
        <v>760</v>
      </c>
      <c r="C54" s="81" t="s">
        <v>8</v>
      </c>
      <c r="D54" s="81">
        <v>0.01</v>
      </c>
      <c r="E54" s="174">
        <f>'LISTADO DE MATERIALES'!D$280</f>
        <v>88900</v>
      </c>
      <c r="F54" s="174">
        <f t="shared" si="1"/>
        <v>889</v>
      </c>
    </row>
    <row r="55" spans="2:6" x14ac:dyDescent="0.2">
      <c r="B55" s="140" t="s">
        <v>709</v>
      </c>
      <c r="C55" s="81" t="s">
        <v>8</v>
      </c>
      <c r="D55" s="81">
        <v>0.01</v>
      </c>
      <c r="E55" s="174">
        <f>'LISTADO DE MATERIALES'!D$204</f>
        <v>38900</v>
      </c>
      <c r="F55" s="174">
        <f t="shared" si="1"/>
        <v>389</v>
      </c>
    </row>
    <row r="56" spans="2:6" x14ac:dyDescent="0.2">
      <c r="B56" s="140" t="s">
        <v>836</v>
      </c>
      <c r="C56" s="81" t="s">
        <v>8</v>
      </c>
      <c r="D56" s="81">
        <v>1</v>
      </c>
      <c r="E56" s="174">
        <f>'LISTADO DE MATERIALES'!D$321</f>
        <v>21000</v>
      </c>
      <c r="F56" s="174">
        <f t="shared" si="1"/>
        <v>21000</v>
      </c>
    </row>
    <row r="58" spans="2:6" s="5" customFormat="1" x14ac:dyDescent="0.2">
      <c r="B58" s="5" t="s">
        <v>571</v>
      </c>
      <c r="C58" s="82"/>
      <c r="D58" s="82"/>
      <c r="E58" s="175"/>
      <c r="F58" s="175">
        <f>ROUND(SUM(F59),0)</f>
        <v>600</v>
      </c>
    </row>
    <row r="59" spans="2:6" x14ac:dyDescent="0.2">
      <c r="B59" s="67" t="s">
        <v>572</v>
      </c>
      <c r="C59" s="81" t="s">
        <v>8</v>
      </c>
      <c r="D59" s="81">
        <v>0.2</v>
      </c>
      <c r="E59" s="174">
        <f>'LISTADO DE MATERIALES'!D170</f>
        <v>3000</v>
      </c>
      <c r="F59" s="174">
        <f>E59*D59</f>
        <v>600</v>
      </c>
    </row>
    <row r="61" spans="2:6" s="5" customFormat="1" x14ac:dyDescent="0.2">
      <c r="B61" s="5" t="s">
        <v>596</v>
      </c>
      <c r="C61" s="82"/>
      <c r="D61" s="82"/>
      <c r="E61" s="175"/>
      <c r="F61" s="175">
        <f>ROUND(SUM(F62),0)</f>
        <v>24671</v>
      </c>
    </row>
    <row r="62" spans="2:6" ht="13.5" thickBot="1" x14ac:dyDescent="0.25">
      <c r="B62" s="131" t="s">
        <v>914</v>
      </c>
      <c r="C62" s="137" t="s">
        <v>598</v>
      </c>
      <c r="D62" s="137">
        <v>0.7</v>
      </c>
      <c r="E62" s="176">
        <f>MO!F$131</f>
        <v>35244</v>
      </c>
      <c r="F62" s="176">
        <f>E62*D62</f>
        <v>24670.799999999999</v>
      </c>
    </row>
    <row r="63" spans="2:6" ht="13.5" thickTop="1" x14ac:dyDescent="0.2"/>
    <row r="64" spans="2:6" x14ac:dyDescent="0.2">
      <c r="C64" s="594" t="s">
        <v>656</v>
      </c>
      <c r="D64" s="594"/>
      <c r="E64" s="594"/>
      <c r="F64" s="189">
        <f>ROUND(F61+F58+F47,0)</f>
        <v>67596</v>
      </c>
    </row>
    <row r="66" spans="1:6" ht="25.5" customHeight="1" x14ac:dyDescent="0.2">
      <c r="A66" s="312" t="str">
        <f>'PPTO I.E JOSE REINEL'!B22</f>
        <v>5.4</v>
      </c>
      <c r="B66" s="593" t="str">
        <f>'PPTO I.E JOSE REINEL'!C22</f>
        <v>Suministro e Instalación de luminaria panel LED de 0.6x0.6 incluye conectores de resorte cinta, accesorios de fijaciòn y soporte, instalado según reglamento NTC 2050</v>
      </c>
      <c r="C66" s="593"/>
      <c r="D66" s="593"/>
      <c r="E66" s="311" t="s">
        <v>750</v>
      </c>
      <c r="F66" s="311" t="str">
        <f>'PPTO I.E JOSE REINEL'!D22</f>
        <v>UN</v>
      </c>
    </row>
    <row r="68" spans="1:6" s="5" customFormat="1" ht="13.5" thickBot="1" x14ac:dyDescent="0.25">
      <c r="B68" s="7" t="s">
        <v>564</v>
      </c>
      <c r="C68" s="74" t="s">
        <v>608</v>
      </c>
      <c r="D68" s="74" t="s">
        <v>615</v>
      </c>
      <c r="E68" s="173" t="s">
        <v>613</v>
      </c>
      <c r="F68" s="173" t="s">
        <v>614</v>
      </c>
    </row>
    <row r="69" spans="1:6" s="5" customFormat="1" ht="13.5" thickTop="1" x14ac:dyDescent="0.2">
      <c r="B69" s="5" t="s">
        <v>628</v>
      </c>
      <c r="C69" s="82"/>
      <c r="D69" s="82"/>
      <c r="E69" s="175"/>
      <c r="F69" s="175">
        <f>ROUND(SUM(F70:F74),0)</f>
        <v>113169</v>
      </c>
    </row>
    <row r="70" spans="1:6" x14ac:dyDescent="0.2">
      <c r="B70" s="67" t="s">
        <v>657</v>
      </c>
      <c r="C70" s="81" t="s">
        <v>955</v>
      </c>
      <c r="D70" s="81">
        <v>0.5</v>
      </c>
      <c r="E70" s="174">
        <f>+'LISTADO DE MATERIALES'!D$345</f>
        <v>4000</v>
      </c>
      <c r="F70" s="174">
        <f>E70*D70</f>
        <v>2000</v>
      </c>
    </row>
    <row r="71" spans="1:6" x14ac:dyDescent="0.2">
      <c r="B71" s="67" t="s">
        <v>661</v>
      </c>
      <c r="C71" s="81" t="s">
        <v>955</v>
      </c>
      <c r="D71" s="81">
        <v>1.03</v>
      </c>
      <c r="E71" s="201">
        <f>+'LISTADO DE MATERIALES'!D$41</f>
        <v>6717</v>
      </c>
      <c r="F71" s="174">
        <f>E71*D71</f>
        <v>6918.51</v>
      </c>
    </row>
    <row r="72" spans="1:6" x14ac:dyDescent="0.2">
      <c r="B72" s="67" t="s">
        <v>663</v>
      </c>
      <c r="C72" s="81" t="s">
        <v>8</v>
      </c>
      <c r="D72" s="81">
        <v>0.5</v>
      </c>
      <c r="E72" s="174">
        <f>+'LISTADO DE MATERIALES'!D$96</f>
        <v>28500</v>
      </c>
      <c r="F72" s="174">
        <f>E72*D72</f>
        <v>14250</v>
      </c>
    </row>
    <row r="73" spans="1:6" x14ac:dyDescent="0.2">
      <c r="B73" s="148" t="s">
        <v>1214</v>
      </c>
      <c r="C73" s="81" t="s">
        <v>8</v>
      </c>
      <c r="D73" s="81">
        <v>1</v>
      </c>
      <c r="E73" s="174">
        <v>55000</v>
      </c>
      <c r="F73" s="174">
        <f>E73*D73</f>
        <v>55000</v>
      </c>
    </row>
    <row r="74" spans="1:6" ht="25.5" x14ac:dyDescent="0.2">
      <c r="B74" s="148" t="s">
        <v>1215</v>
      </c>
      <c r="C74" s="81" t="s">
        <v>8</v>
      </c>
      <c r="D74" s="81">
        <v>1</v>
      </c>
      <c r="E74" s="174">
        <v>35000</v>
      </c>
      <c r="F74" s="174">
        <f>E74*D74</f>
        <v>35000</v>
      </c>
    </row>
    <row r="76" spans="1:6" s="5" customFormat="1" x14ac:dyDescent="0.2">
      <c r="B76" s="5" t="s">
        <v>571</v>
      </c>
      <c r="C76" s="82"/>
      <c r="D76" s="82"/>
      <c r="E76" s="175"/>
      <c r="F76" s="175">
        <f>ROUND(SUM(F77),0)</f>
        <v>900</v>
      </c>
    </row>
    <row r="77" spans="1:6" x14ac:dyDescent="0.2">
      <c r="B77" s="67" t="s">
        <v>572</v>
      </c>
      <c r="C77" s="81" t="s">
        <v>8</v>
      </c>
      <c r="D77" s="81">
        <v>0.3</v>
      </c>
      <c r="E77" s="174">
        <f>'LISTADO DE MATERIALES'!D$170</f>
        <v>3000</v>
      </c>
      <c r="F77" s="174">
        <f>E77*D77</f>
        <v>900</v>
      </c>
    </row>
    <row r="79" spans="1:6" s="5" customFormat="1" x14ac:dyDescent="0.2">
      <c r="B79" s="5" t="s">
        <v>596</v>
      </c>
      <c r="C79" s="82"/>
      <c r="D79" s="82"/>
      <c r="E79" s="175"/>
      <c r="F79" s="175">
        <f>ROUND(SUM(F80),0)</f>
        <v>59915</v>
      </c>
    </row>
    <row r="80" spans="1:6" ht="13.5" thickBot="1" x14ac:dyDescent="0.25">
      <c r="B80" s="131" t="s">
        <v>914</v>
      </c>
      <c r="C80" s="137" t="s">
        <v>598</v>
      </c>
      <c r="D80" s="137">
        <v>1.7</v>
      </c>
      <c r="E80" s="176">
        <f>MO!F$131</f>
        <v>35244</v>
      </c>
      <c r="F80" s="176">
        <f>E80*D80</f>
        <v>59914.8</v>
      </c>
    </row>
    <row r="81" spans="1:6" ht="13.5" thickTop="1" x14ac:dyDescent="0.2"/>
    <row r="82" spans="1:6" x14ac:dyDescent="0.2">
      <c r="C82" s="594" t="s">
        <v>656</v>
      </c>
      <c r="D82" s="594"/>
      <c r="E82" s="594"/>
      <c r="F82" s="189">
        <f>ROUND(F79+F76+F69,0)</f>
        <v>173984</v>
      </c>
    </row>
    <row r="85" spans="1:6" ht="32.450000000000003" customHeight="1" x14ac:dyDescent="0.2">
      <c r="A85" s="312" t="str">
        <f>'PPTO I.E JOSE REINEL'!B23</f>
        <v>5.5</v>
      </c>
      <c r="B85" s="593" t="str">
        <f>'PPTO I.E JOSE REINEL'!C23</f>
        <v>Suministro e instalación de Puesta a tierra de tablero de distribución, polo a tierra, varilla c. W. 2,40 ml</v>
      </c>
      <c r="C85" s="593"/>
      <c r="D85" s="593"/>
      <c r="E85" s="311" t="s">
        <v>750</v>
      </c>
      <c r="F85" s="311" t="str">
        <f>'PPTO I.E JOSE REINEL'!D23</f>
        <v>UN</v>
      </c>
    </row>
    <row r="87" spans="1:6" s="5" customFormat="1" ht="13.5" thickBot="1" x14ac:dyDescent="0.25">
      <c r="B87" s="7" t="s">
        <v>564</v>
      </c>
      <c r="C87" s="74" t="s">
        <v>608</v>
      </c>
      <c r="D87" s="74" t="s">
        <v>615</v>
      </c>
      <c r="E87" s="173" t="s">
        <v>613</v>
      </c>
      <c r="F87" s="173" t="s">
        <v>614</v>
      </c>
    </row>
    <row r="88" spans="1:6" s="5" customFormat="1" ht="13.5" thickTop="1" x14ac:dyDescent="0.2">
      <c r="B88" s="5" t="s">
        <v>628</v>
      </c>
      <c r="C88" s="82"/>
      <c r="D88" s="82"/>
      <c r="E88" s="175"/>
      <c r="F88" s="175">
        <f>ROUND(SUM(F89:F92),0)</f>
        <v>115738</v>
      </c>
    </row>
    <row r="89" spans="1:6" x14ac:dyDescent="0.2">
      <c r="B89" s="67" t="s">
        <v>697</v>
      </c>
      <c r="C89" s="81" t="s">
        <v>8</v>
      </c>
      <c r="D89" s="139">
        <v>1</v>
      </c>
      <c r="E89" s="174">
        <f>'LISTADO DE MATERIALES'!D$368</f>
        <v>58136</v>
      </c>
      <c r="F89" s="174">
        <f>E89*D89</f>
        <v>58136</v>
      </c>
    </row>
    <row r="90" spans="1:6" x14ac:dyDescent="0.2">
      <c r="B90" s="67" t="s">
        <v>698</v>
      </c>
      <c r="C90" s="81" t="s">
        <v>8</v>
      </c>
      <c r="D90" s="139">
        <v>1</v>
      </c>
      <c r="E90" s="174">
        <f>'LISTADO DE MATERIALES'!D$9</f>
        <v>11200</v>
      </c>
      <c r="F90" s="174">
        <f>E90*D90</f>
        <v>11200</v>
      </c>
    </row>
    <row r="91" spans="1:6" x14ac:dyDescent="0.2">
      <c r="B91" s="140" t="s">
        <v>837</v>
      </c>
      <c r="C91" s="81" t="s">
        <v>955</v>
      </c>
      <c r="D91" s="139">
        <v>6</v>
      </c>
      <c r="E91" s="174">
        <f>'LISTADO DE MATERIALES'!D$41</f>
        <v>6717</v>
      </c>
      <c r="F91" s="174">
        <f>E91*D91</f>
        <v>40302</v>
      </c>
    </row>
    <row r="92" spans="1:6" x14ac:dyDescent="0.2">
      <c r="B92" s="67" t="s">
        <v>696</v>
      </c>
      <c r="C92" s="81" t="s">
        <v>609</v>
      </c>
      <c r="D92" s="139">
        <v>1</v>
      </c>
      <c r="E92" s="174">
        <f>'LISTADO DE MATERIALES'!D$171</f>
        <v>6100</v>
      </c>
      <c r="F92" s="174">
        <f>E92*D92</f>
        <v>6100</v>
      </c>
    </row>
    <row r="93" spans="1:6" x14ac:dyDescent="0.2">
      <c r="D93" s="139"/>
    </row>
    <row r="94" spans="1:6" s="5" customFormat="1" x14ac:dyDescent="0.2">
      <c r="B94" s="5" t="s">
        <v>571</v>
      </c>
      <c r="C94" s="82"/>
      <c r="D94" s="134"/>
      <c r="E94" s="175"/>
      <c r="F94" s="175">
        <f>ROUND(SUM(F95),0)</f>
        <v>3000</v>
      </c>
    </row>
    <row r="95" spans="1:6" x14ac:dyDescent="0.2">
      <c r="B95" s="67" t="s">
        <v>572</v>
      </c>
      <c r="C95" s="81" t="s">
        <v>8</v>
      </c>
      <c r="D95" s="139">
        <v>1</v>
      </c>
      <c r="E95" s="174">
        <f>'LISTADO DE MATERIALES'!D$170</f>
        <v>3000</v>
      </c>
      <c r="F95" s="174">
        <f>E95*D95</f>
        <v>3000</v>
      </c>
    </row>
    <row r="96" spans="1:6" x14ac:dyDescent="0.2">
      <c r="D96" s="139"/>
    </row>
    <row r="97" spans="1:6" s="5" customFormat="1" x14ac:dyDescent="0.2">
      <c r="B97" s="5" t="s">
        <v>596</v>
      </c>
      <c r="C97" s="82"/>
      <c r="D97" s="134"/>
      <c r="E97" s="175"/>
      <c r="F97" s="175">
        <f>ROUND(SUM(F98),0)</f>
        <v>77537</v>
      </c>
    </row>
    <row r="98" spans="1:6" ht="13.5" thickBot="1" x14ac:dyDescent="0.25">
      <c r="B98" s="131" t="s">
        <v>914</v>
      </c>
      <c r="C98" s="137" t="s">
        <v>598</v>
      </c>
      <c r="D98" s="141">
        <v>2.2000000000000002</v>
      </c>
      <c r="E98" s="176">
        <f>MO!F$131</f>
        <v>35244</v>
      </c>
      <c r="F98" s="176">
        <f>E98*D98</f>
        <v>77536.800000000003</v>
      </c>
    </row>
    <row r="99" spans="1:6" ht="13.5" thickTop="1" x14ac:dyDescent="0.2"/>
    <row r="100" spans="1:6" x14ac:dyDescent="0.2">
      <c r="C100" s="594" t="s">
        <v>656</v>
      </c>
      <c r="D100" s="594"/>
      <c r="E100" s="594"/>
      <c r="F100" s="189">
        <f>ROUND(F97+F94+F88,0)</f>
        <v>196275</v>
      </c>
    </row>
    <row r="102" spans="1:6" ht="27.75" customHeight="1" x14ac:dyDescent="0.2">
      <c r="A102" s="313" t="str">
        <f>'PPTO I.E JOSE REINEL'!B24</f>
        <v>5.6</v>
      </c>
      <c r="B102" s="593" t="str">
        <f>'PPTO I.E JOSE REINEL'!C24</f>
        <v>Red electrica en tuberia pvc de 1/2", incluye 2 No 12 , para
luminarias</v>
      </c>
      <c r="C102" s="593"/>
      <c r="D102" s="593"/>
      <c r="E102" s="47" t="s">
        <v>750</v>
      </c>
      <c r="F102" s="47" t="str">
        <f>'PPTO I.E JOSE REINEL'!D24</f>
        <v>ML</v>
      </c>
    </row>
    <row r="104" spans="1:6" s="5" customFormat="1" ht="13.5" thickBot="1" x14ac:dyDescent="0.25">
      <c r="B104" s="7" t="s">
        <v>564</v>
      </c>
      <c r="C104" s="7" t="s">
        <v>608</v>
      </c>
      <c r="D104" s="8" t="s">
        <v>615</v>
      </c>
      <c r="E104" s="8" t="s">
        <v>613</v>
      </c>
      <c r="F104" s="14" t="s">
        <v>614</v>
      </c>
    </row>
    <row r="105" spans="1:6" s="5" customFormat="1" ht="13.5" thickTop="1" x14ac:dyDescent="0.2">
      <c r="B105" s="5" t="s">
        <v>628</v>
      </c>
      <c r="F105" s="175">
        <f>ROUND(SUM(F106:F112),0)</f>
        <v>26275</v>
      </c>
    </row>
    <row r="106" spans="1:6" x14ac:dyDescent="0.2">
      <c r="B106" s="67" t="s">
        <v>657</v>
      </c>
      <c r="C106" s="67" t="s">
        <v>955</v>
      </c>
      <c r="D106" s="67">
        <v>1.03</v>
      </c>
      <c r="E106" s="174">
        <f>'LISTADO DE MATERIALES'!D$345</f>
        <v>4000</v>
      </c>
      <c r="F106" s="218">
        <f t="shared" ref="F106:F112" si="2">E106*D106</f>
        <v>4120</v>
      </c>
    </row>
    <row r="107" spans="1:6" x14ac:dyDescent="0.2">
      <c r="B107" s="67" t="s">
        <v>1204</v>
      </c>
      <c r="C107" s="67" t="s">
        <v>955</v>
      </c>
      <c r="D107" s="67">
        <v>2.0299999999999998</v>
      </c>
      <c r="E107" s="174">
        <f>'LISTADO DE MATERIALES'!D$40</f>
        <v>6880</v>
      </c>
      <c r="F107" s="218">
        <f t="shared" si="2"/>
        <v>13966.4</v>
      </c>
    </row>
    <row r="108" spans="1:6" x14ac:dyDescent="0.2">
      <c r="B108" s="67" t="s">
        <v>1205</v>
      </c>
      <c r="C108" s="67" t="s">
        <v>955</v>
      </c>
      <c r="D108" s="67">
        <v>1.03</v>
      </c>
      <c r="E108" s="174">
        <f>'LISTADO DE MATERIALES'!D$42</f>
        <v>6000</v>
      </c>
      <c r="F108" s="218">
        <f t="shared" si="2"/>
        <v>6180</v>
      </c>
    </row>
    <row r="109" spans="1:6" x14ac:dyDescent="0.2">
      <c r="B109" s="67" t="s">
        <v>1206</v>
      </c>
      <c r="C109" s="67" t="s">
        <v>8</v>
      </c>
      <c r="D109" s="67">
        <v>0.25</v>
      </c>
      <c r="E109" s="174">
        <f>'LISTADO DE MATERIALES'!D$119</f>
        <v>800</v>
      </c>
      <c r="F109" s="218">
        <f t="shared" si="2"/>
        <v>200</v>
      </c>
    </row>
    <row r="110" spans="1:6" x14ac:dyDescent="0.2">
      <c r="B110" s="67" t="s">
        <v>1207</v>
      </c>
      <c r="C110" s="67" t="s">
        <v>8</v>
      </c>
      <c r="D110" s="67">
        <v>0.05</v>
      </c>
      <c r="E110" s="174">
        <f>'LISTADO DE MATERIALES'!D$96</f>
        <v>28500</v>
      </c>
      <c r="F110" s="218">
        <f t="shared" si="2"/>
        <v>1425</v>
      </c>
    </row>
    <row r="111" spans="1:6" s="5" customFormat="1" x14ac:dyDescent="0.2">
      <c r="B111" s="67" t="s">
        <v>831</v>
      </c>
      <c r="C111" s="67" t="s">
        <v>8</v>
      </c>
      <c r="D111" s="67">
        <v>3.0000000000000001E-3</v>
      </c>
      <c r="E111" s="174">
        <f>'LISTADO DE MATERIALES'!D$280</f>
        <v>88900</v>
      </c>
      <c r="F111" s="218">
        <f t="shared" si="2"/>
        <v>266.7</v>
      </c>
    </row>
    <row r="112" spans="1:6" x14ac:dyDescent="0.2">
      <c r="B112" s="67" t="s">
        <v>1208</v>
      </c>
      <c r="C112" s="67" t="s">
        <v>8</v>
      </c>
      <c r="D112" s="67">
        <v>3.0000000000000001E-3</v>
      </c>
      <c r="E112" s="174">
        <f>'LISTADO DE MATERIALES'!D$204</f>
        <v>38900</v>
      </c>
      <c r="F112" s="218">
        <f t="shared" si="2"/>
        <v>116.7</v>
      </c>
    </row>
    <row r="113" spans="1:6" x14ac:dyDescent="0.2">
      <c r="C113" s="67"/>
      <c r="D113" s="67"/>
      <c r="E113" s="67"/>
      <c r="F113" s="218"/>
    </row>
    <row r="114" spans="1:6" s="5" customFormat="1" x14ac:dyDescent="0.2">
      <c r="B114" s="5" t="s">
        <v>571</v>
      </c>
      <c r="F114" s="175">
        <f>ROUND(SUM(F115),0)</f>
        <v>900</v>
      </c>
    </row>
    <row r="115" spans="1:6" x14ac:dyDescent="0.2">
      <c r="B115" s="67" t="s">
        <v>572</v>
      </c>
      <c r="C115" s="67" t="s">
        <v>8</v>
      </c>
      <c r="D115" s="67">
        <v>0.3</v>
      </c>
      <c r="E115" s="174">
        <f>'LISTADO DE MATERIALES'!D$170</f>
        <v>3000</v>
      </c>
      <c r="F115" s="218">
        <f>E115*D115</f>
        <v>900</v>
      </c>
    </row>
    <row r="116" spans="1:6" x14ac:dyDescent="0.2">
      <c r="C116" s="67"/>
      <c r="D116" s="67"/>
      <c r="E116" s="67"/>
      <c r="F116" s="218"/>
    </row>
    <row r="117" spans="1:6" x14ac:dyDescent="0.2">
      <c r="B117" s="5" t="s">
        <v>596</v>
      </c>
      <c r="C117" s="5"/>
      <c r="D117" s="5"/>
      <c r="E117" s="5"/>
      <c r="F117" s="175">
        <f>ROUND(SUM(F118),0)</f>
        <v>16776</v>
      </c>
    </row>
    <row r="118" spans="1:6" ht="13.5" thickBot="1" x14ac:dyDescent="0.25">
      <c r="B118" s="131" t="s">
        <v>914</v>
      </c>
      <c r="C118" s="131" t="s">
        <v>598</v>
      </c>
      <c r="D118" s="131">
        <v>0.47599999999999998</v>
      </c>
      <c r="E118" s="176">
        <f>MO!F$131</f>
        <v>35244</v>
      </c>
      <c r="F118" s="219">
        <f>E118*D118</f>
        <v>16776.14</v>
      </c>
    </row>
    <row r="119" spans="1:6" ht="13.5" thickTop="1" x14ac:dyDescent="0.2">
      <c r="C119" s="67"/>
      <c r="D119" s="67"/>
      <c r="E119" s="67"/>
      <c r="F119" s="218"/>
    </row>
    <row r="120" spans="1:6" x14ac:dyDescent="0.2">
      <c r="C120" s="587" t="s">
        <v>1209</v>
      </c>
      <c r="D120" s="587"/>
      <c r="E120" s="587"/>
      <c r="F120" s="51">
        <f>ROUND(F117+F114+F105,0)</f>
        <v>43951</v>
      </c>
    </row>
    <row r="121" spans="1:6" x14ac:dyDescent="0.2">
      <c r="B121" s="200"/>
      <c r="C121" s="217"/>
      <c r="D121" s="217"/>
      <c r="E121" s="217"/>
      <c r="F121" s="175"/>
    </row>
    <row r="123" spans="1:6" ht="27.75" customHeight="1" x14ac:dyDescent="0.2">
      <c r="A123" s="313" t="str">
        <f>'PPTO I.E JOSE REINEL'!B25</f>
        <v>5.7</v>
      </c>
      <c r="B123" s="593" t="str">
        <f>'PPTO I.E JOSE REINEL'!C25</f>
        <v>Instalacion salida interruptor doble 110 V</v>
      </c>
      <c r="C123" s="593"/>
      <c r="D123" s="593"/>
      <c r="E123" s="47" t="s">
        <v>750</v>
      </c>
      <c r="F123" s="47" t="str">
        <f>'PPTO I.E JOSE REINEL'!D25</f>
        <v>UN</v>
      </c>
    </row>
    <row r="125" spans="1:6" s="5" customFormat="1" ht="13.5" thickBot="1" x14ac:dyDescent="0.25">
      <c r="B125" s="7" t="s">
        <v>564</v>
      </c>
      <c r="C125" s="7" t="s">
        <v>608</v>
      </c>
      <c r="D125" s="8" t="s">
        <v>615</v>
      </c>
      <c r="E125" s="8" t="s">
        <v>613</v>
      </c>
      <c r="F125" s="14" t="s">
        <v>614</v>
      </c>
    </row>
    <row r="126" spans="1:6" s="5" customFormat="1" ht="13.5" thickTop="1" x14ac:dyDescent="0.2">
      <c r="B126" s="5" t="s">
        <v>628</v>
      </c>
      <c r="F126" s="175">
        <f>ROUND(SUM(F127:F134),0)</f>
        <v>49486</v>
      </c>
    </row>
    <row r="127" spans="1:6" x14ac:dyDescent="0.2">
      <c r="B127" s="67" t="s">
        <v>657</v>
      </c>
      <c r="C127" s="67" t="s">
        <v>955</v>
      </c>
      <c r="D127" s="67">
        <v>1.1000000000000001</v>
      </c>
      <c r="E127" s="174">
        <f>'LISTADO DE MATERIALES'!D$345</f>
        <v>4000</v>
      </c>
      <c r="F127" s="218">
        <f t="shared" ref="F127:F134" si="3">E127*D127</f>
        <v>4400</v>
      </c>
    </row>
    <row r="128" spans="1:6" x14ac:dyDescent="0.2">
      <c r="B128" s="67" t="s">
        <v>1210</v>
      </c>
      <c r="C128" s="67" t="s">
        <v>955</v>
      </c>
      <c r="D128" s="67">
        <v>2</v>
      </c>
      <c r="E128" s="174">
        <f>'LISTADO DE MATERIALES'!D$41</f>
        <v>6717</v>
      </c>
      <c r="F128" s="218">
        <f t="shared" si="3"/>
        <v>13434</v>
      </c>
    </row>
    <row r="129" spans="1:6" x14ac:dyDescent="0.2">
      <c r="B129" s="67" t="s">
        <v>662</v>
      </c>
      <c r="C129" s="67" t="s">
        <v>8</v>
      </c>
      <c r="D129" s="67">
        <v>2</v>
      </c>
      <c r="E129" s="174">
        <f>'LISTADO DE MATERIALES'!D$16</f>
        <v>1200</v>
      </c>
      <c r="F129" s="218">
        <f t="shared" si="3"/>
        <v>2400</v>
      </c>
    </row>
    <row r="130" spans="1:6" x14ac:dyDescent="0.2">
      <c r="B130" s="67" t="s">
        <v>1207</v>
      </c>
      <c r="C130" s="67" t="s">
        <v>8</v>
      </c>
      <c r="D130" s="67">
        <v>0.04</v>
      </c>
      <c r="E130" s="174">
        <f>'LISTADO DE MATERIALES'!D$96</f>
        <v>28500</v>
      </c>
      <c r="F130" s="218">
        <f t="shared" si="3"/>
        <v>1140</v>
      </c>
    </row>
    <row r="131" spans="1:6" x14ac:dyDescent="0.2">
      <c r="B131" s="67" t="s">
        <v>1211</v>
      </c>
      <c r="C131" s="67" t="s">
        <v>8</v>
      </c>
      <c r="D131" s="67">
        <v>1</v>
      </c>
      <c r="E131" s="174">
        <f>'LISTADO DE MATERIALES'!D$69</f>
        <v>956</v>
      </c>
      <c r="F131" s="218">
        <f t="shared" si="3"/>
        <v>956</v>
      </c>
    </row>
    <row r="132" spans="1:6" s="5" customFormat="1" x14ac:dyDescent="0.2">
      <c r="B132" s="67" t="s">
        <v>1212</v>
      </c>
      <c r="C132" s="67" t="s">
        <v>8</v>
      </c>
      <c r="D132" s="67">
        <v>1</v>
      </c>
      <c r="E132" s="174">
        <f>'LISTADO DE MATERIALES'!D$176</f>
        <v>26900</v>
      </c>
      <c r="F132" s="218">
        <f t="shared" si="3"/>
        <v>26900</v>
      </c>
    </row>
    <row r="133" spans="1:6" x14ac:dyDescent="0.2">
      <c r="B133" s="67" t="s">
        <v>831</v>
      </c>
      <c r="C133" s="67" t="s">
        <v>8</v>
      </c>
      <c r="D133" s="67">
        <v>2E-3</v>
      </c>
      <c r="E133" s="174">
        <f>'LISTADO DE MATERIALES'!D$280</f>
        <v>88900</v>
      </c>
      <c r="F133" s="218">
        <f t="shared" si="3"/>
        <v>177.8</v>
      </c>
    </row>
    <row r="134" spans="1:6" x14ac:dyDescent="0.2">
      <c r="B134" s="67" t="s">
        <v>1208</v>
      </c>
      <c r="C134" s="67" t="s">
        <v>8</v>
      </c>
      <c r="D134" s="67">
        <v>2E-3</v>
      </c>
      <c r="E134" s="174">
        <f>'LISTADO DE MATERIALES'!D$204</f>
        <v>38900</v>
      </c>
      <c r="F134" s="218">
        <f t="shared" si="3"/>
        <v>77.8</v>
      </c>
    </row>
    <row r="135" spans="1:6" s="5" customFormat="1" x14ac:dyDescent="0.2">
      <c r="B135" s="67"/>
      <c r="C135" s="67"/>
      <c r="D135" s="67"/>
      <c r="E135" s="67"/>
      <c r="F135" s="218"/>
    </row>
    <row r="136" spans="1:6" x14ac:dyDescent="0.2">
      <c r="B136" s="5" t="s">
        <v>571</v>
      </c>
      <c r="C136" s="5"/>
      <c r="D136" s="5"/>
      <c r="E136" s="5"/>
      <c r="F136" s="175">
        <f>ROUND(SUM(F137),0)</f>
        <v>600</v>
      </c>
    </row>
    <row r="137" spans="1:6" x14ac:dyDescent="0.2">
      <c r="B137" s="67" t="s">
        <v>572</v>
      </c>
      <c r="C137" s="67" t="s">
        <v>8</v>
      </c>
      <c r="D137" s="67">
        <v>0.2</v>
      </c>
      <c r="E137" s="174">
        <f>'LISTADO DE MATERIALES'!D$170</f>
        <v>3000</v>
      </c>
      <c r="F137" s="218">
        <f>E137*D137</f>
        <v>600</v>
      </c>
    </row>
    <row r="138" spans="1:6" x14ac:dyDescent="0.2">
      <c r="C138" s="67"/>
      <c r="D138" s="67"/>
      <c r="E138" s="67"/>
      <c r="F138" s="218"/>
    </row>
    <row r="139" spans="1:6" x14ac:dyDescent="0.2">
      <c r="B139" s="5" t="s">
        <v>596</v>
      </c>
      <c r="C139" s="5"/>
      <c r="D139" s="5"/>
      <c r="E139" s="5"/>
      <c r="F139" s="175">
        <f>ROUND(SUM(F140),0)</f>
        <v>12342</v>
      </c>
    </row>
    <row r="140" spans="1:6" ht="13.5" thickBot="1" x14ac:dyDescent="0.25">
      <c r="B140" s="131" t="s">
        <v>914</v>
      </c>
      <c r="C140" s="131" t="s">
        <v>598</v>
      </c>
      <c r="D140" s="131">
        <v>0.35020000000000001</v>
      </c>
      <c r="E140" s="176">
        <f>MO!F$131</f>
        <v>35244</v>
      </c>
      <c r="F140" s="219">
        <f>E140*D140</f>
        <v>12342.45</v>
      </c>
    </row>
    <row r="141" spans="1:6" ht="13.5" thickTop="1" x14ac:dyDescent="0.2">
      <c r="C141" s="67"/>
      <c r="D141" s="67"/>
      <c r="E141" s="67"/>
      <c r="F141" s="218"/>
    </row>
    <row r="142" spans="1:6" x14ac:dyDescent="0.2">
      <c r="C142" s="587" t="s">
        <v>656</v>
      </c>
      <c r="D142" s="587"/>
      <c r="E142" s="587"/>
      <c r="F142" s="51">
        <f>ROUND(F139+F136+F126,0)</f>
        <v>62428</v>
      </c>
    </row>
    <row r="143" spans="1:6" x14ac:dyDescent="0.2">
      <c r="B143" s="200"/>
      <c r="C143" s="217"/>
      <c r="D143" s="217"/>
      <c r="E143" s="217"/>
      <c r="F143" s="175"/>
    </row>
    <row r="144" spans="1:6" ht="33.6" customHeight="1" x14ac:dyDescent="0.2">
      <c r="A144" s="313" t="str">
        <f>'PPTO I.E JOSE REINEL'!B26</f>
        <v>5.8</v>
      </c>
      <c r="B144" s="593" t="str">
        <f>'PPTO I.E JOSE REINEL'!C26</f>
        <v>Red electrica en tuberia pvc de 1/2", incluye 1 linea No 12 + 1 neutro No 12 + 1 Linea No 12</v>
      </c>
      <c r="C144" s="593"/>
      <c r="D144" s="593"/>
      <c r="E144" s="47" t="s">
        <v>750</v>
      </c>
      <c r="F144" s="47" t="str">
        <f>'PPTO I.E JOSE REINEL'!D26</f>
        <v>ML</v>
      </c>
    </row>
    <row r="145" spans="1:6" x14ac:dyDescent="0.2">
      <c r="B145" s="5"/>
    </row>
    <row r="146" spans="1:6" ht="13.5" thickBot="1" x14ac:dyDescent="0.25">
      <c r="B146" s="7" t="s">
        <v>564</v>
      </c>
      <c r="C146" s="74" t="s">
        <v>608</v>
      </c>
      <c r="D146" s="74" t="s">
        <v>615</v>
      </c>
      <c r="E146" s="173" t="s">
        <v>613</v>
      </c>
      <c r="F146" s="173" t="s">
        <v>614</v>
      </c>
    </row>
    <row r="147" spans="1:6" ht="13.5" thickTop="1" x14ac:dyDescent="0.2">
      <c r="B147" s="5" t="s">
        <v>628</v>
      </c>
      <c r="F147" s="175">
        <f>ROUND(SUM(F148:F154),0)</f>
        <v>26682</v>
      </c>
    </row>
    <row r="148" spans="1:6" x14ac:dyDescent="0.2">
      <c r="B148" s="67" t="s">
        <v>657</v>
      </c>
      <c r="C148" s="67" t="s">
        <v>955</v>
      </c>
      <c r="D148" s="67">
        <v>1.03</v>
      </c>
      <c r="E148" s="174">
        <f>'LISTADO DE MATERIALES'!D$345</f>
        <v>4000</v>
      </c>
      <c r="F148" s="218">
        <f t="shared" ref="F148:F154" si="4">E148*D148</f>
        <v>4120</v>
      </c>
    </row>
    <row r="149" spans="1:6" x14ac:dyDescent="0.2">
      <c r="B149" s="67" t="s">
        <v>1210</v>
      </c>
      <c r="C149" s="67" t="s">
        <v>955</v>
      </c>
      <c r="D149" s="67">
        <v>2.0299999999999998</v>
      </c>
      <c r="E149" s="174">
        <f>+'LISTADO DE MATERIALES'!D76</f>
        <v>6717</v>
      </c>
      <c r="F149" s="218">
        <f t="shared" si="4"/>
        <v>13635.51</v>
      </c>
    </row>
    <row r="150" spans="1:6" x14ac:dyDescent="0.2">
      <c r="B150" s="67" t="s">
        <v>1210</v>
      </c>
      <c r="C150" s="67" t="s">
        <v>955</v>
      </c>
      <c r="D150" s="67">
        <v>1.03</v>
      </c>
      <c r="E150" s="174">
        <f>+'LISTADO DE MATERIALES'!D76</f>
        <v>6717</v>
      </c>
      <c r="F150" s="218">
        <f t="shared" si="4"/>
        <v>6918.51</v>
      </c>
    </row>
    <row r="151" spans="1:6" x14ac:dyDescent="0.2">
      <c r="B151" s="67" t="s">
        <v>1206</v>
      </c>
      <c r="C151" s="67" t="s">
        <v>8</v>
      </c>
      <c r="D151" s="67">
        <v>0.25</v>
      </c>
      <c r="E151" s="174">
        <f>'LISTADO DE MATERIALES'!D$119</f>
        <v>800</v>
      </c>
      <c r="F151" s="218">
        <f t="shared" si="4"/>
        <v>200</v>
      </c>
    </row>
    <row r="152" spans="1:6" x14ac:dyDescent="0.2">
      <c r="B152" s="67" t="s">
        <v>1207</v>
      </c>
      <c r="C152" s="67" t="s">
        <v>8</v>
      </c>
      <c r="D152" s="67">
        <v>0.05</v>
      </c>
      <c r="E152" s="174">
        <f>'LISTADO DE MATERIALES'!D$96</f>
        <v>28500</v>
      </c>
      <c r="F152" s="218">
        <f t="shared" si="4"/>
        <v>1425</v>
      </c>
    </row>
    <row r="153" spans="1:6" x14ac:dyDescent="0.2">
      <c r="B153" s="67" t="s">
        <v>831</v>
      </c>
      <c r="C153" s="67" t="s">
        <v>8</v>
      </c>
      <c r="D153" s="67">
        <v>3.0000000000000001E-3</v>
      </c>
      <c r="E153" s="174">
        <f>'LISTADO DE MATERIALES'!D$280</f>
        <v>88900</v>
      </c>
      <c r="F153" s="218">
        <f t="shared" si="4"/>
        <v>266.7</v>
      </c>
    </row>
    <row r="154" spans="1:6" x14ac:dyDescent="0.2">
      <c r="B154" s="67" t="s">
        <v>1208</v>
      </c>
      <c r="C154" s="67" t="s">
        <v>8</v>
      </c>
      <c r="D154" s="67">
        <v>3.0000000000000001E-3</v>
      </c>
      <c r="E154" s="174">
        <f>'LISTADO DE MATERIALES'!D$204</f>
        <v>38900</v>
      </c>
      <c r="F154" s="218">
        <f t="shared" si="4"/>
        <v>116.7</v>
      </c>
    </row>
    <row r="155" spans="1:6" x14ac:dyDescent="0.2">
      <c r="B155" s="5"/>
    </row>
    <row r="156" spans="1:6" x14ac:dyDescent="0.2">
      <c r="A156" s="5"/>
      <c r="B156" s="5" t="s">
        <v>571</v>
      </c>
      <c r="C156" s="82"/>
      <c r="D156" s="134"/>
      <c r="E156" s="175"/>
      <c r="F156" s="175">
        <f>ROUND(SUM(F157),0)</f>
        <v>600</v>
      </c>
    </row>
    <row r="157" spans="1:6" x14ac:dyDescent="0.2">
      <c r="B157" s="67" t="s">
        <v>572</v>
      </c>
      <c r="C157" s="81" t="s">
        <v>8</v>
      </c>
      <c r="D157" s="67">
        <v>0.2</v>
      </c>
      <c r="E157" s="174">
        <f>'LISTADO DE MATERIALES'!D$170</f>
        <v>3000</v>
      </c>
      <c r="F157" s="174">
        <f>E157*D157</f>
        <v>600</v>
      </c>
    </row>
    <row r="158" spans="1:6" x14ac:dyDescent="0.2">
      <c r="D158" s="67"/>
    </row>
    <row r="159" spans="1:6" x14ac:dyDescent="0.2">
      <c r="A159" s="5"/>
      <c r="B159" s="5" t="s">
        <v>596</v>
      </c>
      <c r="C159" s="82"/>
      <c r="D159" s="5"/>
      <c r="E159" s="175"/>
      <c r="F159" s="175">
        <f>ROUND(SUM(F160),0)</f>
        <v>19737</v>
      </c>
    </row>
    <row r="160" spans="1:6" ht="13.5" thickBot="1" x14ac:dyDescent="0.25">
      <c r="B160" s="131" t="s">
        <v>914</v>
      </c>
      <c r="C160" s="137" t="s">
        <v>598</v>
      </c>
      <c r="D160" s="131">
        <v>0.56000000000000005</v>
      </c>
      <c r="E160" s="176">
        <f>MO!F$131</f>
        <v>35244</v>
      </c>
      <c r="F160" s="176">
        <f>E160*D160</f>
        <v>19736.64</v>
      </c>
    </row>
    <row r="161" spans="1:6" ht="13.5" thickTop="1" x14ac:dyDescent="0.2"/>
    <row r="162" spans="1:6" x14ac:dyDescent="0.2">
      <c r="C162" s="594" t="s">
        <v>656</v>
      </c>
      <c r="D162" s="594"/>
      <c r="E162" s="594"/>
      <c r="F162" s="189">
        <f>ROUND(F159+F156+F147,0)</f>
        <v>47019</v>
      </c>
    </row>
    <row r="163" spans="1:6" x14ac:dyDescent="0.2">
      <c r="C163" s="217"/>
      <c r="D163" s="217"/>
      <c r="E163" s="217"/>
      <c r="F163" s="175"/>
    </row>
    <row r="164" spans="1:6" x14ac:dyDescent="0.2">
      <c r="C164" s="217"/>
      <c r="D164" s="217"/>
      <c r="E164" s="217"/>
      <c r="F164" s="175"/>
    </row>
    <row r="165" spans="1:6" ht="27.75" customHeight="1" x14ac:dyDescent="0.2">
      <c r="A165" s="313" t="str">
        <f>'PPTO I.E JOSE REINEL'!B27</f>
        <v>5.9</v>
      </c>
      <c r="B165" s="593" t="str">
        <f>'PPTO I.E JOSE REINEL'!C27</f>
        <v>Red electrica en tuberia EMT de 1/2", incluye 1 linea No 12 + 1 neutro No 12 + 1 Linea No 12</v>
      </c>
      <c r="C165" s="593"/>
      <c r="D165" s="593"/>
      <c r="E165" s="47" t="s">
        <v>750</v>
      </c>
      <c r="F165" s="47" t="str">
        <f>'PPTO I.E JOSE REINEL'!D27</f>
        <v>ML</v>
      </c>
    </row>
    <row r="166" spans="1:6" x14ac:dyDescent="0.2">
      <c r="B166" s="5"/>
    </row>
    <row r="167" spans="1:6" ht="13.5" thickBot="1" x14ac:dyDescent="0.25">
      <c r="B167" s="7" t="s">
        <v>564</v>
      </c>
      <c r="C167" s="74" t="s">
        <v>608</v>
      </c>
      <c r="D167" s="74" t="s">
        <v>615</v>
      </c>
      <c r="E167" s="173" t="s">
        <v>613</v>
      </c>
      <c r="F167" s="173" t="s">
        <v>614</v>
      </c>
    </row>
    <row r="168" spans="1:6" ht="13.5" thickTop="1" x14ac:dyDescent="0.2">
      <c r="B168" s="5" t="s">
        <v>628</v>
      </c>
      <c r="F168" s="175">
        <f>ROUND(SUM(F169:F175),0)</f>
        <v>32796</v>
      </c>
    </row>
    <row r="169" spans="1:6" x14ac:dyDescent="0.2">
      <c r="B169" s="67" t="s">
        <v>1216</v>
      </c>
      <c r="C169" s="67" t="s">
        <v>955</v>
      </c>
      <c r="D169" s="67">
        <v>1.03</v>
      </c>
      <c r="E169" s="174">
        <f>+'LISTADO DE MATERIALES'!D346</f>
        <v>9000</v>
      </c>
      <c r="F169" s="218">
        <f t="shared" ref="F169:F175" si="5">E169*D169</f>
        <v>9270</v>
      </c>
    </row>
    <row r="170" spans="1:6" x14ac:dyDescent="0.2">
      <c r="B170" s="67" t="str">
        <f>+'LISTADO DE MATERIALES'!B76</f>
        <v>cable no. 12  libre de halogeno</v>
      </c>
      <c r="C170" s="67" t="s">
        <v>955</v>
      </c>
      <c r="D170" s="67">
        <v>2.0299999999999998</v>
      </c>
      <c r="E170" s="174">
        <f>+'LISTADO DE MATERIALES'!D76</f>
        <v>6717</v>
      </c>
      <c r="F170" s="218">
        <f t="shared" si="5"/>
        <v>13635.51</v>
      </c>
    </row>
    <row r="171" spans="1:6" x14ac:dyDescent="0.2">
      <c r="B171" s="67" t="str">
        <f>+'LISTADO DE MATERIALES'!B76</f>
        <v>cable no. 12  libre de halogeno</v>
      </c>
      <c r="C171" s="67" t="s">
        <v>955</v>
      </c>
      <c r="D171" s="67">
        <v>1.03</v>
      </c>
      <c r="E171" s="174">
        <f>+'LISTADO DE MATERIALES'!D76</f>
        <v>6717</v>
      </c>
      <c r="F171" s="218">
        <f t="shared" si="5"/>
        <v>6918.51</v>
      </c>
    </row>
    <row r="172" spans="1:6" x14ac:dyDescent="0.2">
      <c r="B172" s="67" t="s">
        <v>1218</v>
      </c>
      <c r="C172" s="67" t="s">
        <v>8</v>
      </c>
      <c r="D172" s="67">
        <v>0.25</v>
      </c>
      <c r="E172" s="174">
        <f>+'LISTADO DE MATERIALES'!D120</f>
        <v>10300</v>
      </c>
      <c r="F172" s="218">
        <f t="shared" si="5"/>
        <v>2575</v>
      </c>
    </row>
    <row r="173" spans="1:6" x14ac:dyDescent="0.2">
      <c r="B173" s="67" t="s">
        <v>1217</v>
      </c>
      <c r="C173" s="67" t="s">
        <v>8</v>
      </c>
      <c r="D173" s="67">
        <v>0.05</v>
      </c>
      <c r="E173" s="174">
        <f>+'LISTADO DE MATERIALES'!D552</f>
        <v>950</v>
      </c>
      <c r="F173" s="218">
        <f t="shared" si="5"/>
        <v>47.5</v>
      </c>
    </row>
    <row r="174" spans="1:6" x14ac:dyDescent="0.2">
      <c r="B174" s="67" t="s">
        <v>1219</v>
      </c>
      <c r="C174" s="67" t="s">
        <v>8</v>
      </c>
      <c r="D174" s="67">
        <v>5.0000000000000001E-3</v>
      </c>
      <c r="E174" s="174">
        <f>+'LISTADO DE MATERIALES'!D362</f>
        <v>1000</v>
      </c>
      <c r="F174" s="218">
        <f t="shared" si="5"/>
        <v>5</v>
      </c>
    </row>
    <row r="175" spans="1:6" x14ac:dyDescent="0.2">
      <c r="B175" s="67" t="s">
        <v>1220</v>
      </c>
      <c r="C175" s="67" t="s">
        <v>8</v>
      </c>
      <c r="D175" s="67">
        <v>5.0000000000000001E-3</v>
      </c>
      <c r="E175" s="174">
        <f>+'LISTADO DE MATERIALES'!D17</f>
        <v>68900</v>
      </c>
      <c r="F175" s="218">
        <f t="shared" si="5"/>
        <v>344.5</v>
      </c>
    </row>
    <row r="176" spans="1:6" x14ac:dyDescent="0.2">
      <c r="B176" s="5"/>
    </row>
    <row r="177" spans="1:6" x14ac:dyDescent="0.2">
      <c r="A177" s="5"/>
      <c r="B177" s="5" t="s">
        <v>571</v>
      </c>
      <c r="C177" s="82"/>
      <c r="D177" s="134"/>
      <c r="E177" s="175"/>
      <c r="F177" s="175">
        <f>ROUND(SUM(F178),0)</f>
        <v>600</v>
      </c>
    </row>
    <row r="178" spans="1:6" x14ac:dyDescent="0.2">
      <c r="B178" s="67" t="s">
        <v>572</v>
      </c>
      <c r="C178" s="81" t="s">
        <v>8</v>
      </c>
      <c r="D178" s="67">
        <v>0.2</v>
      </c>
      <c r="E178" s="174">
        <f>'LISTADO DE MATERIALES'!D$170</f>
        <v>3000</v>
      </c>
      <c r="F178" s="174">
        <f>E178*D178</f>
        <v>600</v>
      </c>
    </row>
    <row r="179" spans="1:6" x14ac:dyDescent="0.2">
      <c r="D179" s="67"/>
    </row>
    <row r="180" spans="1:6" x14ac:dyDescent="0.2">
      <c r="A180" s="5"/>
      <c r="B180" s="5" t="s">
        <v>596</v>
      </c>
      <c r="C180" s="82"/>
      <c r="D180" s="5"/>
      <c r="E180" s="175"/>
      <c r="F180" s="175">
        <f>ROUND(SUM(F181),0)</f>
        <v>19737</v>
      </c>
    </row>
    <row r="181" spans="1:6" ht="13.5" thickBot="1" x14ac:dyDescent="0.25">
      <c r="B181" s="131" t="s">
        <v>914</v>
      </c>
      <c r="C181" s="137" t="s">
        <v>598</v>
      </c>
      <c r="D181" s="131">
        <v>0.56000000000000005</v>
      </c>
      <c r="E181" s="176">
        <f>MO!F$131</f>
        <v>35244</v>
      </c>
      <c r="F181" s="176">
        <f>E181*D181</f>
        <v>19736.64</v>
      </c>
    </row>
    <row r="182" spans="1:6" ht="13.5" thickTop="1" x14ac:dyDescent="0.2"/>
    <row r="183" spans="1:6" x14ac:dyDescent="0.2">
      <c r="C183" s="594" t="s">
        <v>656</v>
      </c>
      <c r="D183" s="594"/>
      <c r="E183" s="594"/>
      <c r="F183" s="189">
        <f>ROUND(F180+F177+F168,0)</f>
        <v>53133</v>
      </c>
    </row>
    <row r="184" spans="1:6" x14ac:dyDescent="0.2">
      <c r="C184" s="217"/>
      <c r="D184" s="217"/>
      <c r="E184" s="217"/>
      <c r="F184" s="175"/>
    </row>
    <row r="185" spans="1:6" ht="25.5" x14ac:dyDescent="0.2">
      <c r="A185" s="313" t="str">
        <f>'PPTO I.E JOSE REINEL'!B28</f>
        <v>5.10</v>
      </c>
      <c r="B185" s="197" t="str">
        <f>'PPTO I.E JOSE REINEL'!C28</f>
        <v>Suministro e Instalación de Acometida eléctrica  bifasica trifilar</v>
      </c>
      <c r="C185" s="198"/>
      <c r="D185" s="198"/>
      <c r="E185" s="47" t="s">
        <v>750</v>
      </c>
      <c r="F185" s="47" t="str">
        <f>'PPTO I.E JOSE REINEL'!D28</f>
        <v>UN</v>
      </c>
    </row>
    <row r="186" spans="1:6" x14ac:dyDescent="0.2">
      <c r="E186" s="194"/>
      <c r="F186" s="194"/>
    </row>
    <row r="187" spans="1:6" ht="13.5" thickBot="1" x14ac:dyDescent="0.25">
      <c r="A187" s="5"/>
      <c r="B187" s="7" t="s">
        <v>564</v>
      </c>
      <c r="C187" s="74" t="s">
        <v>608</v>
      </c>
      <c r="D187" s="74" t="s">
        <v>615</v>
      </c>
      <c r="E187" s="188" t="s">
        <v>613</v>
      </c>
      <c r="F187" s="188" t="s">
        <v>614</v>
      </c>
    </row>
    <row r="188" spans="1:6" ht="13.5" thickTop="1" x14ac:dyDescent="0.2">
      <c r="A188" s="5"/>
      <c r="B188" s="5" t="s">
        <v>628</v>
      </c>
      <c r="C188" s="82"/>
      <c r="D188" s="82"/>
      <c r="E188" s="189"/>
      <c r="F188" s="175">
        <f>ROUND(SUM(F189:F201),0)</f>
        <v>1108904</v>
      </c>
    </row>
    <row r="189" spans="1:6" x14ac:dyDescent="0.2">
      <c r="A189" s="5"/>
      <c r="B189" s="67" t="s">
        <v>1222</v>
      </c>
      <c r="C189" s="81" t="s">
        <v>955</v>
      </c>
      <c r="D189" s="81">
        <v>10</v>
      </c>
      <c r="E189" s="194">
        <f>+'LISTADO DE MATERIALES'!D$39</f>
        <v>7372</v>
      </c>
      <c r="F189" s="194">
        <f t="shared" ref="F189:F201" si="6">E189*D189</f>
        <v>73720</v>
      </c>
    </row>
    <row r="190" spans="1:6" x14ac:dyDescent="0.2">
      <c r="A190" s="5"/>
      <c r="B190" s="67" t="s">
        <v>1223</v>
      </c>
      <c r="C190" s="81" t="s">
        <v>955</v>
      </c>
      <c r="D190" s="81">
        <v>6</v>
      </c>
      <c r="E190" s="194">
        <f>+'LISTADO DE MATERIALES'!D$41</f>
        <v>6717</v>
      </c>
      <c r="F190" s="194">
        <f t="shared" si="6"/>
        <v>40302</v>
      </c>
    </row>
    <row r="191" spans="1:6" x14ac:dyDescent="0.2">
      <c r="A191" s="5"/>
      <c r="B191" s="67" t="s">
        <v>1224</v>
      </c>
      <c r="C191" s="81" t="s">
        <v>955</v>
      </c>
      <c r="D191" s="81">
        <v>20</v>
      </c>
      <c r="E191" s="194">
        <f>+'LISTADO DE MATERIALES'!D553</f>
        <v>22450</v>
      </c>
      <c r="F191" s="194">
        <f t="shared" si="6"/>
        <v>449000</v>
      </c>
    </row>
    <row r="192" spans="1:6" x14ac:dyDescent="0.2">
      <c r="B192" s="67" t="s">
        <v>1225</v>
      </c>
      <c r="C192" s="81" t="s">
        <v>8</v>
      </c>
      <c r="D192" s="81">
        <v>1</v>
      </c>
      <c r="E192" s="194">
        <f>+'LISTADO DE MATERIALES'!D554</f>
        <v>82000</v>
      </c>
      <c r="F192" s="194">
        <f t="shared" si="6"/>
        <v>82000</v>
      </c>
    </row>
    <row r="193" spans="1:6" x14ac:dyDescent="0.2">
      <c r="B193" s="67" t="s">
        <v>675</v>
      </c>
      <c r="C193" s="81" t="s">
        <v>8</v>
      </c>
      <c r="D193" s="81">
        <v>1</v>
      </c>
      <c r="E193" s="194">
        <f>+'LISTADO DE MATERIALES'!D$287</f>
        <v>92000</v>
      </c>
      <c r="F193" s="194">
        <f t="shared" si="6"/>
        <v>92000</v>
      </c>
    </row>
    <row r="194" spans="1:6" x14ac:dyDescent="0.2">
      <c r="B194" s="67" t="s">
        <v>676</v>
      </c>
      <c r="C194" s="81" t="s">
        <v>8</v>
      </c>
      <c r="D194" s="81">
        <v>1</v>
      </c>
      <c r="E194" s="194">
        <f>+'LISTADO DE MATERIALES'!D$114</f>
        <v>5460</v>
      </c>
      <c r="F194" s="194">
        <f t="shared" si="6"/>
        <v>5460</v>
      </c>
    </row>
    <row r="195" spans="1:6" x14ac:dyDescent="0.2">
      <c r="B195" s="67" t="s">
        <v>677</v>
      </c>
      <c r="C195" s="81" t="s">
        <v>8</v>
      </c>
      <c r="D195" s="81">
        <v>2</v>
      </c>
      <c r="E195" s="194">
        <f>+'LISTADO DE MATERIALES'!D$106</f>
        <v>3822</v>
      </c>
      <c r="F195" s="194">
        <f t="shared" si="6"/>
        <v>7644</v>
      </c>
    </row>
    <row r="196" spans="1:6" x14ac:dyDescent="0.2">
      <c r="B196" s="67" t="s">
        <v>1226</v>
      </c>
      <c r="C196" s="81" t="s">
        <v>8</v>
      </c>
      <c r="D196" s="81">
        <v>1</v>
      </c>
      <c r="E196" s="194">
        <f>+'LISTADO DE MATERIALES'!D555</f>
        <v>177000</v>
      </c>
      <c r="F196" s="194">
        <f t="shared" si="6"/>
        <v>177000</v>
      </c>
    </row>
    <row r="197" spans="1:6" x14ac:dyDescent="0.2">
      <c r="B197" s="67" t="s">
        <v>678</v>
      </c>
      <c r="C197" s="81" t="s">
        <v>8</v>
      </c>
      <c r="D197" s="81">
        <v>2</v>
      </c>
      <c r="E197" s="194">
        <f>+'LISTADO DE MATERIALES'!D$162</f>
        <v>5320</v>
      </c>
      <c r="F197" s="194">
        <f t="shared" si="6"/>
        <v>10640</v>
      </c>
    </row>
    <row r="198" spans="1:6" x14ac:dyDescent="0.2">
      <c r="B198" s="67" t="s">
        <v>679</v>
      </c>
      <c r="C198" s="81" t="s">
        <v>8</v>
      </c>
      <c r="D198" s="81">
        <v>1</v>
      </c>
      <c r="E198" s="194">
        <f>+'LISTADO DE MATERIALES'!D$179</f>
        <v>15500</v>
      </c>
      <c r="F198" s="194">
        <f t="shared" si="6"/>
        <v>15500</v>
      </c>
    </row>
    <row r="199" spans="1:6" x14ac:dyDescent="0.2">
      <c r="B199" s="67" t="s">
        <v>680</v>
      </c>
      <c r="C199" s="81" t="s">
        <v>8</v>
      </c>
      <c r="D199" s="81">
        <v>1</v>
      </c>
      <c r="E199" s="194">
        <f>+'LISTADO DE MATERIALES'!D$180</f>
        <v>12950</v>
      </c>
      <c r="F199" s="194">
        <f t="shared" si="6"/>
        <v>12950</v>
      </c>
    </row>
    <row r="200" spans="1:6" x14ac:dyDescent="0.2">
      <c r="B200" s="67" t="s">
        <v>341</v>
      </c>
      <c r="C200" s="81" t="s">
        <v>955</v>
      </c>
      <c r="D200" s="81">
        <v>3</v>
      </c>
      <c r="E200" s="194">
        <f>+'LISTADO DE MATERIALES'!D$334</f>
        <v>10896</v>
      </c>
      <c r="F200" s="194">
        <f t="shared" si="6"/>
        <v>32688</v>
      </c>
    </row>
    <row r="201" spans="1:6" x14ac:dyDescent="0.2">
      <c r="B201" s="67" t="s">
        <v>681</v>
      </c>
      <c r="C201" s="81" t="s">
        <v>8</v>
      </c>
      <c r="D201" s="81">
        <v>1</v>
      </c>
      <c r="E201" s="194">
        <f>+'LISTADO DE MATERIALES'!D$379</f>
        <v>110000</v>
      </c>
      <c r="F201" s="194">
        <f t="shared" si="6"/>
        <v>110000</v>
      </c>
    </row>
    <row r="202" spans="1:6" x14ac:dyDescent="0.2">
      <c r="E202" s="194"/>
      <c r="F202" s="194"/>
    </row>
    <row r="203" spans="1:6" x14ac:dyDescent="0.2">
      <c r="A203" s="5"/>
      <c r="B203" s="5" t="s">
        <v>571</v>
      </c>
      <c r="C203" s="82"/>
      <c r="D203" s="82"/>
      <c r="E203" s="189"/>
      <c r="F203" s="175">
        <f>ROUND(SUM(F204),0)</f>
        <v>6000</v>
      </c>
    </row>
    <row r="204" spans="1:6" x14ac:dyDescent="0.2">
      <c r="B204" s="67" t="s">
        <v>572</v>
      </c>
      <c r="C204" s="81" t="s">
        <v>8</v>
      </c>
      <c r="D204" s="81">
        <v>2</v>
      </c>
      <c r="E204" s="194">
        <f>+'LISTADO DE MATERIALES'!D$170</f>
        <v>3000</v>
      </c>
      <c r="F204" s="194">
        <f>E204*D204</f>
        <v>6000</v>
      </c>
    </row>
    <row r="205" spans="1:6" x14ac:dyDescent="0.2">
      <c r="E205" s="194"/>
      <c r="F205" s="194"/>
    </row>
    <row r="206" spans="1:6" x14ac:dyDescent="0.2">
      <c r="A206" s="5"/>
      <c r="B206" s="5" t="s">
        <v>596</v>
      </c>
      <c r="C206" s="82"/>
      <c r="D206" s="82"/>
      <c r="E206" s="189"/>
      <c r="F206" s="175">
        <f>ROUND(SUM(F207),0)</f>
        <v>155074</v>
      </c>
    </row>
    <row r="207" spans="1:6" ht="13.5" thickBot="1" x14ac:dyDescent="0.25">
      <c r="B207" s="131" t="s">
        <v>914</v>
      </c>
      <c r="C207" s="137" t="s">
        <v>598</v>
      </c>
      <c r="D207" s="138">
        <v>4.4000000000000004</v>
      </c>
      <c r="E207" s="195">
        <f>+MO!F$131</f>
        <v>35244</v>
      </c>
      <c r="F207" s="195">
        <f>E207*D207</f>
        <v>155073.60000000001</v>
      </c>
    </row>
    <row r="208" spans="1:6" ht="13.5" thickTop="1" x14ac:dyDescent="0.2">
      <c r="E208" s="194"/>
      <c r="F208" s="194"/>
    </row>
    <row r="209" spans="3:6" x14ac:dyDescent="0.2">
      <c r="C209" s="594" t="s">
        <v>655</v>
      </c>
      <c r="D209" s="594"/>
      <c r="E209" s="594"/>
      <c r="F209" s="189">
        <f>ROUND(F206+F203+F188,0)</f>
        <v>1269978</v>
      </c>
    </row>
    <row r="210" spans="3:6" x14ac:dyDescent="0.2">
      <c r="C210" s="217"/>
      <c r="D210" s="217"/>
      <c r="E210" s="217"/>
      <c r="F210" s="175"/>
    </row>
  </sheetData>
  <mergeCells count="23">
    <mergeCell ref="C209:E209"/>
    <mergeCell ref="B123:D123"/>
    <mergeCell ref="B1:F1"/>
    <mergeCell ref="B2:F2"/>
    <mergeCell ref="B3:F3"/>
    <mergeCell ref="B5:F5"/>
    <mergeCell ref="B24:D24"/>
    <mergeCell ref="B44:D44"/>
    <mergeCell ref="C64:E64"/>
    <mergeCell ref="C120:E120"/>
    <mergeCell ref="C22:E22"/>
    <mergeCell ref="B9:D9"/>
    <mergeCell ref="C41:E41"/>
    <mergeCell ref="C82:E82"/>
    <mergeCell ref="B85:D85"/>
    <mergeCell ref="C100:E100"/>
    <mergeCell ref="B165:D165"/>
    <mergeCell ref="C183:E183"/>
    <mergeCell ref="B66:D66"/>
    <mergeCell ref="B102:D102"/>
    <mergeCell ref="C142:E142"/>
    <mergeCell ref="B144:D144"/>
    <mergeCell ref="C162:E162"/>
  </mergeCells>
  <phoneticPr fontId="7" type="noConversion"/>
  <printOptions horizontalCentered="1"/>
  <pageMargins left="0.78740157480314965" right="0.78740157480314965" top="0.59055118110236227" bottom="0.59055118110236227" header="0" footer="0.19685039370078741"/>
  <pageSetup scale="85" fitToHeight="0" orientation="portrait" r:id="rId1"/>
  <headerFooter alignWithMargins="0"/>
  <rowBreaks count="4" manualBreakCount="4">
    <brk id="42" max="6" man="1"/>
    <brk id="83" max="6" man="1"/>
    <brk id="121" max="6" man="1"/>
    <brk id="163" max="6" man="1"/>
  </row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Hoja12">
    <tabColor rgb="FFFFFF00"/>
    <pageSetUpPr fitToPage="1"/>
  </sheetPr>
  <dimension ref="A1:F191"/>
  <sheetViews>
    <sheetView view="pageBreakPreview" topLeftCell="A172" zoomScale="130" zoomScaleNormal="100" zoomScaleSheetLayoutView="130" workbookViewId="0">
      <selection activeCell="H189" sqref="H189"/>
    </sheetView>
  </sheetViews>
  <sheetFormatPr baseColWidth="10" defaultColWidth="11.42578125" defaultRowHeight="12.75" x14ac:dyDescent="0.2"/>
  <cols>
    <col min="1" max="1" width="5.5703125" customWidth="1"/>
    <col min="2" max="2" width="43.28515625" style="67" customWidth="1"/>
    <col min="3" max="3" width="8.7109375" style="1" customWidth="1"/>
    <col min="4" max="4" width="9.5703125" style="1" customWidth="1"/>
    <col min="5" max="5" width="14.7109375" style="13" customWidth="1"/>
    <col min="6" max="6" width="15.140625" style="185" customWidth="1"/>
    <col min="7" max="7" width="2.7109375" customWidth="1"/>
  </cols>
  <sheetData>
    <row r="1" spans="1:6" x14ac:dyDescent="0.2">
      <c r="B1" s="583" t="str">
        <f>ROTULOS!B2</f>
        <v>DEPARTAMENTO DEL HUILA</v>
      </c>
      <c r="C1" s="583"/>
      <c r="D1" s="583"/>
      <c r="E1" s="583"/>
      <c r="F1" s="583"/>
    </row>
    <row r="2" spans="1:6" x14ac:dyDescent="0.2">
      <c r="B2" s="583" t="str">
        <f>ROTULOS!B3</f>
        <v>MUNICIPIO DE PALERMO</v>
      </c>
      <c r="C2" s="583"/>
      <c r="D2" s="583"/>
      <c r="E2" s="583"/>
      <c r="F2" s="583"/>
    </row>
    <row r="3" spans="1:6" ht="29.45" customHeight="1" x14ac:dyDescent="0.2">
      <c r="B3" s="584" t="str">
        <f>ROTULOS!B4</f>
        <v>AMPLIACIÓN DE LA SEDE PRINCIPAL DE LA INSTITUCION EDUCATIVA JOSÉ REINEL DEL MUNICIPIO DE PALERMO HUILA</v>
      </c>
      <c r="C3" s="585"/>
      <c r="D3" s="585"/>
      <c r="E3" s="585"/>
      <c r="F3" s="585"/>
    </row>
    <row r="4" spans="1:6" ht="7.15" customHeight="1" x14ac:dyDescent="0.2">
      <c r="B4" s="135"/>
      <c r="C4" s="2"/>
      <c r="D4" s="2"/>
      <c r="E4" s="12"/>
      <c r="F4" s="184"/>
    </row>
    <row r="5" spans="1:6" ht="11.25" customHeight="1" x14ac:dyDescent="0.2">
      <c r="B5" s="586" t="s">
        <v>563</v>
      </c>
      <c r="C5" s="586"/>
      <c r="D5" s="586"/>
      <c r="E5" s="586"/>
      <c r="F5" s="586"/>
    </row>
    <row r="6" spans="1:6" ht="11.25" customHeight="1" x14ac:dyDescent="0.2">
      <c r="B6" s="81"/>
      <c r="E6" s="11"/>
    </row>
    <row r="7" spans="1:6" ht="16.5" customHeight="1" x14ac:dyDescent="0.2">
      <c r="B7" s="5" t="s">
        <v>1923</v>
      </c>
      <c r="E7" s="11"/>
    </row>
    <row r="8" spans="1:6" ht="12" customHeight="1" x14ac:dyDescent="0.2">
      <c r="B8" s="5"/>
      <c r="E8" s="11"/>
    </row>
    <row r="9" spans="1:6" ht="25.9" customHeight="1" x14ac:dyDescent="0.2">
      <c r="A9" s="313" t="str">
        <f>'PPTO I.E JOSE REINEL'!B30</f>
        <v>6.1</v>
      </c>
      <c r="B9" s="595" t="str">
        <f>'PPTO I.E JOSE REINEL'!C30</f>
        <v>Suministro y Aplicación de Pañete muros 1:4; incluye filo y dilataciones</v>
      </c>
      <c r="C9" s="595"/>
      <c r="D9" s="595"/>
      <c r="E9" s="311" t="s">
        <v>750</v>
      </c>
      <c r="F9" s="311" t="str">
        <f>'PPTO I.E JOSE REINEL'!D30</f>
        <v>M2</v>
      </c>
    </row>
    <row r="11" spans="1:6" ht="13.5" thickBot="1" x14ac:dyDescent="0.25">
      <c r="A11" s="5"/>
      <c r="B11" s="7" t="s">
        <v>564</v>
      </c>
      <c r="C11" s="74" t="s">
        <v>608</v>
      </c>
      <c r="D11" s="74" t="s">
        <v>615</v>
      </c>
      <c r="E11" s="14" t="s">
        <v>613</v>
      </c>
      <c r="F11" s="173" t="s">
        <v>614</v>
      </c>
    </row>
    <row r="12" spans="1:6" ht="13.5" thickTop="1" x14ac:dyDescent="0.2">
      <c r="A12" s="5"/>
      <c r="B12" s="5" t="s">
        <v>628</v>
      </c>
      <c r="C12" s="82"/>
      <c r="D12" s="82"/>
      <c r="E12" s="17"/>
      <c r="F12" s="175">
        <f>ROUND(SUM(F13),0)</f>
        <v>9149</v>
      </c>
    </row>
    <row r="13" spans="1:6" x14ac:dyDescent="0.2">
      <c r="B13" s="67" t="s">
        <v>633</v>
      </c>
      <c r="C13" s="1" t="s">
        <v>957</v>
      </c>
      <c r="D13" s="1">
        <v>0.02</v>
      </c>
      <c r="E13" s="13">
        <f>'ANALISIS BASICOS'!F$153</f>
        <v>457427</v>
      </c>
      <c r="F13" s="185">
        <f>E13*D13</f>
        <v>9148.5400000000009</v>
      </c>
    </row>
    <row r="15" spans="1:6" x14ac:dyDescent="0.2">
      <c r="A15" s="5"/>
      <c r="B15" s="5" t="s">
        <v>571</v>
      </c>
      <c r="C15" s="82"/>
      <c r="D15" s="82"/>
      <c r="E15" s="17"/>
      <c r="F15" s="175">
        <f>ROUND(SUM(F16:F17),0)</f>
        <v>4440</v>
      </c>
    </row>
    <row r="16" spans="1:6" x14ac:dyDescent="0.2">
      <c r="B16" s="67" t="s">
        <v>572</v>
      </c>
      <c r="C16" s="81" t="s">
        <v>8</v>
      </c>
      <c r="D16" s="160">
        <v>1</v>
      </c>
      <c r="E16" s="13">
        <f>'LISTADO DE MATERIALES'!D$170</f>
        <v>3000</v>
      </c>
      <c r="F16" s="185">
        <f>E16*D16</f>
        <v>3000</v>
      </c>
    </row>
    <row r="17" spans="1:6" x14ac:dyDescent="0.2">
      <c r="B17" s="67" t="s">
        <v>710</v>
      </c>
      <c r="C17" s="1" t="s">
        <v>618</v>
      </c>
      <c r="D17" s="1">
        <v>0.3</v>
      </c>
      <c r="E17" s="13">
        <f>'LISTADO DE MATERIALES'!D$27</f>
        <v>4800</v>
      </c>
      <c r="F17" s="185">
        <f>E17*D17</f>
        <v>1440</v>
      </c>
    </row>
    <row r="19" spans="1:6" x14ac:dyDescent="0.2">
      <c r="A19" s="5"/>
      <c r="B19" s="5" t="s">
        <v>596</v>
      </c>
      <c r="C19" s="82"/>
      <c r="D19" s="82"/>
      <c r="E19" s="17"/>
      <c r="F19" s="175">
        <f>ROUND(SUM(F20),0)</f>
        <v>13556</v>
      </c>
    </row>
    <row r="20" spans="1:6" ht="13.5" thickBot="1" x14ac:dyDescent="0.25">
      <c r="B20" s="131" t="s">
        <v>596</v>
      </c>
      <c r="C20" s="42" t="s">
        <v>598</v>
      </c>
      <c r="D20" s="42">
        <v>0.5</v>
      </c>
      <c r="E20" s="16">
        <f>MO!F$68</f>
        <v>27111</v>
      </c>
      <c r="F20" s="186">
        <f>E20*D20</f>
        <v>13555.5</v>
      </c>
    </row>
    <row r="21" spans="1:6" ht="13.5" thickTop="1" x14ac:dyDescent="0.2"/>
    <row r="22" spans="1:6" x14ac:dyDescent="0.2">
      <c r="C22" s="582" t="s">
        <v>599</v>
      </c>
      <c r="D22" s="582"/>
      <c r="E22" s="582"/>
      <c r="F22" s="189">
        <f>ROUND(F19+F15+F12,0)</f>
        <v>27145</v>
      </c>
    </row>
    <row r="24" spans="1:6" ht="27.75" customHeight="1" x14ac:dyDescent="0.2">
      <c r="A24" s="312" t="str">
        <f>'PPTO I.E JOSE REINEL'!B31</f>
        <v>6.2</v>
      </c>
      <c r="B24" s="595" t="str">
        <f>'PPTO I.E JOSE REINEL'!C31</f>
        <v>Suministro y Aplicación de Alistado pendientado en mortero para placa</v>
      </c>
      <c r="C24" s="595"/>
      <c r="D24" s="595"/>
      <c r="E24" s="311" t="s">
        <v>750</v>
      </c>
      <c r="F24" s="311" t="str">
        <f>'PPTO I.E JOSE REINEL'!D31</f>
        <v>M2</v>
      </c>
    </row>
    <row r="26" spans="1:6" ht="13.5" thickBot="1" x14ac:dyDescent="0.25">
      <c r="A26" s="5"/>
      <c r="B26" s="7" t="s">
        <v>564</v>
      </c>
      <c r="C26" s="74" t="s">
        <v>608</v>
      </c>
      <c r="D26" s="74" t="s">
        <v>615</v>
      </c>
      <c r="E26" s="14" t="s">
        <v>613</v>
      </c>
      <c r="F26" s="173" t="s">
        <v>614</v>
      </c>
    </row>
    <row r="27" spans="1:6" ht="13.5" thickTop="1" x14ac:dyDescent="0.2">
      <c r="A27" s="5"/>
      <c r="B27" s="5" t="s">
        <v>628</v>
      </c>
      <c r="C27" s="82"/>
      <c r="D27" s="82"/>
      <c r="E27" s="17"/>
      <c r="F27" s="175">
        <f>ROUND(SUM(F28),0)</f>
        <v>45896</v>
      </c>
    </row>
    <row r="28" spans="1:6" x14ac:dyDescent="0.2">
      <c r="B28" s="67" t="s">
        <v>711</v>
      </c>
      <c r="C28" s="1" t="s">
        <v>957</v>
      </c>
      <c r="D28" s="1">
        <v>0.05</v>
      </c>
      <c r="E28" s="13">
        <f>'ANALISIS BASICOS'!F$137</f>
        <v>917922</v>
      </c>
      <c r="F28" s="185">
        <f>E28*D28</f>
        <v>45896.1</v>
      </c>
    </row>
    <row r="30" spans="1:6" x14ac:dyDescent="0.2">
      <c r="A30" s="5"/>
      <c r="B30" s="5" t="s">
        <v>571</v>
      </c>
      <c r="C30" s="82"/>
      <c r="D30" s="82"/>
      <c r="E30" s="17"/>
      <c r="F30" s="175">
        <f>ROUND(SUM(F31:F32),0)</f>
        <v>1860</v>
      </c>
    </row>
    <row r="31" spans="1:6" x14ac:dyDescent="0.2">
      <c r="B31" s="67" t="s">
        <v>572</v>
      </c>
      <c r="C31" s="81" t="s">
        <v>8</v>
      </c>
      <c r="D31" s="1">
        <v>0.3</v>
      </c>
      <c r="E31" s="13">
        <f>'LISTADO DE MATERIALES'!D$170</f>
        <v>3000</v>
      </c>
      <c r="F31" s="185">
        <f>E31*D31</f>
        <v>900</v>
      </c>
    </row>
    <row r="32" spans="1:6" x14ac:dyDescent="0.2">
      <c r="B32" s="67" t="s">
        <v>617</v>
      </c>
      <c r="C32" s="1" t="s">
        <v>618</v>
      </c>
      <c r="D32" s="1">
        <v>0.2</v>
      </c>
      <c r="E32" s="13">
        <f>'LISTADO DE MATERIALES'!D$27</f>
        <v>4800</v>
      </c>
      <c r="F32" s="185">
        <f>E32*D32</f>
        <v>960</v>
      </c>
    </row>
    <row r="34" spans="1:6" x14ac:dyDescent="0.2">
      <c r="A34" s="5"/>
      <c r="B34" s="5" t="s">
        <v>596</v>
      </c>
      <c r="C34" s="82"/>
      <c r="D34" s="82"/>
      <c r="E34" s="17"/>
      <c r="F34" s="175">
        <f>ROUND(SUM(F35),0)</f>
        <v>16267</v>
      </c>
    </row>
    <row r="35" spans="1:6" ht="13.5" thickBot="1" x14ac:dyDescent="0.25">
      <c r="B35" s="131" t="s">
        <v>596</v>
      </c>
      <c r="C35" s="42" t="s">
        <v>598</v>
      </c>
      <c r="D35" s="42">
        <v>0.6</v>
      </c>
      <c r="E35" s="16">
        <f>MO!F$68</f>
        <v>27111</v>
      </c>
      <c r="F35" s="186">
        <f>E35*D35</f>
        <v>16266.6</v>
      </c>
    </row>
    <row r="36" spans="1:6" ht="13.5" thickTop="1" x14ac:dyDescent="0.2"/>
    <row r="37" spans="1:6" x14ac:dyDescent="0.2">
      <c r="C37" s="582" t="s">
        <v>599</v>
      </c>
      <c r="D37" s="582"/>
      <c r="E37" s="582"/>
      <c r="F37" s="189">
        <f>ROUND(F34+F30+F27,0)</f>
        <v>64023</v>
      </c>
    </row>
    <row r="38" spans="1:6" x14ac:dyDescent="0.2">
      <c r="E38" s="11"/>
    </row>
    <row r="39" spans="1:6" ht="24" customHeight="1" x14ac:dyDescent="0.2">
      <c r="A39" s="313" t="str">
        <f>'PPTO I.E JOSE REINEL'!B32</f>
        <v>6.3</v>
      </c>
      <c r="B39" s="595" t="str">
        <f>'PPTO I.E JOSE REINEL'!C32</f>
        <v>Suministro y Aplicación de Pañete impermeabilizado 1:4</v>
      </c>
      <c r="C39" s="595"/>
      <c r="D39" s="595"/>
      <c r="E39" s="47" t="s">
        <v>750</v>
      </c>
      <c r="F39" s="47" t="str">
        <f>'PPTO I.E JOSE REINEL'!D32</f>
        <v>M2</v>
      </c>
    </row>
    <row r="41" spans="1:6" ht="13.5" thickBot="1" x14ac:dyDescent="0.25">
      <c r="A41" s="5"/>
      <c r="B41" s="7" t="s">
        <v>564</v>
      </c>
      <c r="C41" s="74" t="s">
        <v>608</v>
      </c>
      <c r="D41" s="74" t="s">
        <v>615</v>
      </c>
      <c r="E41" s="14" t="s">
        <v>613</v>
      </c>
      <c r="F41" s="173" t="s">
        <v>614</v>
      </c>
    </row>
    <row r="42" spans="1:6" ht="13.5" thickTop="1" x14ac:dyDescent="0.2">
      <c r="A42" s="5"/>
      <c r="B42" s="5" t="s">
        <v>628</v>
      </c>
      <c r="C42" s="82"/>
      <c r="D42" s="82"/>
      <c r="E42" s="17"/>
      <c r="F42" s="175">
        <f>ROUND(SUM(F43),0)</f>
        <v>20555</v>
      </c>
    </row>
    <row r="43" spans="1:6" x14ac:dyDescent="0.2">
      <c r="B43" s="67" t="s">
        <v>708</v>
      </c>
      <c r="C43" s="1" t="s">
        <v>957</v>
      </c>
      <c r="D43" s="1">
        <v>2.5000000000000001E-2</v>
      </c>
      <c r="E43" s="13">
        <f>'ANALISIS BASICOS'!F$171</f>
        <v>822197</v>
      </c>
      <c r="F43" s="185">
        <f>E43*D43</f>
        <v>20554.93</v>
      </c>
    </row>
    <row r="45" spans="1:6" x14ac:dyDescent="0.2">
      <c r="A45" s="5"/>
      <c r="B45" s="5" t="s">
        <v>571</v>
      </c>
      <c r="C45" s="82"/>
      <c r="D45" s="82"/>
      <c r="E45" s="17"/>
      <c r="F45" s="175">
        <f>ROUND(SUM(F46),0)</f>
        <v>450</v>
      </c>
    </row>
    <row r="46" spans="1:6" x14ac:dyDescent="0.2">
      <c r="B46" s="67" t="s">
        <v>572</v>
      </c>
      <c r="C46" s="81" t="s">
        <v>8</v>
      </c>
      <c r="D46" s="1">
        <v>0.15</v>
      </c>
      <c r="E46" s="13">
        <f>'LISTADO DE MATERIALES'!D$170</f>
        <v>3000</v>
      </c>
      <c r="F46" s="185">
        <f>E46*D46</f>
        <v>450</v>
      </c>
    </row>
    <row r="48" spans="1:6" x14ac:dyDescent="0.2">
      <c r="A48" s="5"/>
      <c r="B48" s="5" t="s">
        <v>596</v>
      </c>
      <c r="C48" s="82"/>
      <c r="D48" s="82"/>
      <c r="E48" s="17"/>
      <c r="F48" s="175">
        <f>ROUND(SUM(F49),0)</f>
        <v>13556</v>
      </c>
    </row>
    <row r="49" spans="1:6" ht="13.5" thickBot="1" x14ac:dyDescent="0.25">
      <c r="B49" s="131" t="s">
        <v>596</v>
      </c>
      <c r="C49" s="42" t="s">
        <v>598</v>
      </c>
      <c r="D49" s="42">
        <v>0.5</v>
      </c>
      <c r="E49" s="16">
        <f>MO!F$68</f>
        <v>27111</v>
      </c>
      <c r="F49" s="186">
        <f>E49*D49</f>
        <v>13555.5</v>
      </c>
    </row>
    <row r="50" spans="1:6" ht="13.5" thickTop="1" x14ac:dyDescent="0.2"/>
    <row r="51" spans="1:6" x14ac:dyDescent="0.2">
      <c r="C51" s="582" t="s">
        <v>599</v>
      </c>
      <c r="D51" s="582"/>
      <c r="E51" s="582"/>
      <c r="F51" s="189">
        <f>ROUND(F48+F45+F42,0)</f>
        <v>34561</v>
      </c>
    </row>
    <row r="54" spans="1:6" ht="27" customHeight="1" x14ac:dyDescent="0.2">
      <c r="A54" s="312" t="str">
        <f>'PPTO I.E JOSE REINEL'!B33</f>
        <v>6.4</v>
      </c>
      <c r="B54" s="595" t="str">
        <f>'PPTO I.E JOSE REINEL'!C33</f>
        <v>Suministro e Impermeabilización manto zetal   600 terraza</v>
      </c>
      <c r="C54" s="595"/>
      <c r="D54" s="595"/>
      <c r="E54" s="311" t="s">
        <v>750</v>
      </c>
      <c r="F54" s="311" t="str">
        <f>'PPTO I.E JOSE REINEL'!D33</f>
        <v>M2</v>
      </c>
    </row>
    <row r="56" spans="1:6" ht="13.5" thickBot="1" x14ac:dyDescent="0.25">
      <c r="A56" s="5"/>
      <c r="B56" s="7" t="s">
        <v>564</v>
      </c>
      <c r="C56" s="74" t="s">
        <v>608</v>
      </c>
      <c r="D56" s="74" t="s">
        <v>615</v>
      </c>
      <c r="E56" s="14" t="s">
        <v>613</v>
      </c>
      <c r="F56" s="173" t="s">
        <v>614</v>
      </c>
    </row>
    <row r="57" spans="1:6" ht="13.5" thickTop="1" x14ac:dyDescent="0.2">
      <c r="A57" s="5"/>
      <c r="B57" s="5" t="s">
        <v>628</v>
      </c>
      <c r="C57" s="82"/>
      <c r="D57" s="82"/>
      <c r="E57" s="17"/>
      <c r="F57" s="175">
        <f>ROUND(SUM(F58:F59),0)</f>
        <v>41378</v>
      </c>
    </row>
    <row r="58" spans="1:6" x14ac:dyDescent="0.2">
      <c r="B58" s="67" t="s">
        <v>712</v>
      </c>
      <c r="C58" s="1" t="s">
        <v>611</v>
      </c>
      <c r="D58" s="1">
        <v>0.16</v>
      </c>
      <c r="E58" s="13">
        <f>'LISTADO DE MATERIALES'!D$174</f>
        <v>45800</v>
      </c>
      <c r="F58" s="185">
        <f>E58*D58</f>
        <v>7328</v>
      </c>
    </row>
    <row r="59" spans="1:6" x14ac:dyDescent="0.2">
      <c r="B59" s="67" t="s">
        <v>714</v>
      </c>
      <c r="C59" s="1" t="s">
        <v>954</v>
      </c>
      <c r="D59" s="1">
        <v>1</v>
      </c>
      <c r="E59" s="13">
        <f>'LISTADO DE MATERIALES'!D$211</f>
        <v>34050</v>
      </c>
      <c r="F59" s="185">
        <f>E59*D59</f>
        <v>34050</v>
      </c>
    </row>
    <row r="61" spans="1:6" x14ac:dyDescent="0.2">
      <c r="A61" s="5"/>
      <c r="B61" s="5" t="s">
        <v>571</v>
      </c>
      <c r="C61" s="82"/>
      <c r="D61" s="82"/>
      <c r="E61" s="17"/>
      <c r="F61" s="175">
        <f>ROUND(SUM(F62:F63),0)</f>
        <v>28500</v>
      </c>
    </row>
    <row r="62" spans="1:6" x14ac:dyDescent="0.2">
      <c r="B62" s="67" t="s">
        <v>572</v>
      </c>
      <c r="C62" s="81" t="s">
        <v>8</v>
      </c>
      <c r="D62" s="1">
        <v>0.2</v>
      </c>
      <c r="E62" s="13">
        <f>'LISTADO DE MATERIALES'!D$170</f>
        <v>3000</v>
      </c>
      <c r="F62" s="185">
        <f>E62*D62</f>
        <v>600</v>
      </c>
    </row>
    <row r="63" spans="1:6" x14ac:dyDescent="0.2">
      <c r="B63" s="67" t="s">
        <v>713</v>
      </c>
      <c r="C63" s="81" t="s">
        <v>8</v>
      </c>
      <c r="D63" s="1">
        <v>1</v>
      </c>
      <c r="E63" s="13">
        <f>'LISTADO DE MATERIALES'!D$138</f>
        <v>27900</v>
      </c>
      <c r="F63" s="185">
        <f>E63*D63</f>
        <v>27900</v>
      </c>
    </row>
    <row r="65" spans="1:6" x14ac:dyDescent="0.2">
      <c r="A65" s="5"/>
      <c r="B65" s="5" t="s">
        <v>596</v>
      </c>
      <c r="C65" s="82"/>
      <c r="D65" s="82"/>
      <c r="E65" s="17"/>
      <c r="F65" s="175">
        <f>ROUND(SUM(F66),0)</f>
        <v>13556</v>
      </c>
    </row>
    <row r="66" spans="1:6" ht="13.5" thickBot="1" x14ac:dyDescent="0.25">
      <c r="B66" s="131" t="s">
        <v>596</v>
      </c>
      <c r="C66" s="42" t="s">
        <v>598</v>
      </c>
      <c r="D66" s="42">
        <v>0.5</v>
      </c>
      <c r="E66" s="16">
        <f>MO!F$68</f>
        <v>27111</v>
      </c>
      <c r="F66" s="186">
        <f>E66*D66</f>
        <v>13555.5</v>
      </c>
    </row>
    <row r="67" spans="1:6" ht="13.5" thickTop="1" x14ac:dyDescent="0.2"/>
    <row r="68" spans="1:6" x14ac:dyDescent="0.2">
      <c r="C68" s="582" t="s">
        <v>715</v>
      </c>
      <c r="D68" s="582"/>
      <c r="E68" s="582"/>
      <c r="F68" s="189">
        <f>ROUND(F65+F61+F57,0)</f>
        <v>83434</v>
      </c>
    </row>
    <row r="71" spans="1:6" x14ac:dyDescent="0.2">
      <c r="B71" s="5" t="s">
        <v>1922</v>
      </c>
    </row>
    <row r="72" spans="1:6" x14ac:dyDescent="0.2">
      <c r="B72" s="5"/>
    </row>
    <row r="73" spans="1:6" ht="48" customHeight="1" x14ac:dyDescent="0.2">
      <c r="A73" s="313" t="str">
        <f>'PPTO I.E JOSE REINEL'!B35</f>
        <v>7.1</v>
      </c>
      <c r="B73" s="595" t="str">
        <f>'PPTO I.E JOSE REINEL'!C35</f>
        <v>Suministro e instalación de Cubierta en teja con trapecios, valles h=35mm  cal.28, color, 1080 mm ancho total, incluye tornillos fijadores.</v>
      </c>
      <c r="C73" s="595"/>
      <c r="D73" s="595"/>
      <c r="E73" s="47" t="s">
        <v>750</v>
      </c>
      <c r="F73" s="47" t="str">
        <f>'PPTO I.E JOSE REINEL'!D35</f>
        <v>M2</v>
      </c>
    </row>
    <row r="75" spans="1:6" ht="13.5" thickBot="1" x14ac:dyDescent="0.25">
      <c r="A75" s="5"/>
      <c r="B75" s="7" t="s">
        <v>564</v>
      </c>
      <c r="C75" s="74" t="s">
        <v>608</v>
      </c>
      <c r="D75" s="74" t="s">
        <v>615</v>
      </c>
      <c r="E75" s="14" t="s">
        <v>613</v>
      </c>
      <c r="F75" s="173" t="s">
        <v>614</v>
      </c>
    </row>
    <row r="76" spans="1:6" ht="13.5" thickTop="1" x14ac:dyDescent="0.2">
      <c r="A76" s="5"/>
      <c r="B76" s="5" t="s">
        <v>628</v>
      </c>
      <c r="C76" s="82"/>
      <c r="D76" s="82"/>
      <c r="E76" s="17"/>
      <c r="F76" s="175">
        <f>ROUND(SUM(F77:F79),0)</f>
        <v>60934</v>
      </c>
    </row>
    <row r="77" spans="1:6" ht="51" x14ac:dyDescent="0.2">
      <c r="B77" s="79" t="s">
        <v>1227</v>
      </c>
      <c r="C77" s="1" t="s">
        <v>954</v>
      </c>
      <c r="D77" s="160">
        <v>1</v>
      </c>
      <c r="E77" s="13">
        <f>'LISTADO DE MATERIALES'!D$313</f>
        <v>38500</v>
      </c>
      <c r="F77" s="185">
        <f>E77*D77</f>
        <v>38500</v>
      </c>
    </row>
    <row r="78" spans="1:6" x14ac:dyDescent="0.2">
      <c r="B78" s="67" t="s">
        <v>716</v>
      </c>
      <c r="C78" s="1" t="s">
        <v>8</v>
      </c>
      <c r="D78" s="160">
        <v>4</v>
      </c>
      <c r="E78" s="13">
        <f>'LISTADO DE MATERIALES'!D$326</f>
        <v>3000</v>
      </c>
      <c r="F78" s="185">
        <f>E78*D78</f>
        <v>12000</v>
      </c>
    </row>
    <row r="79" spans="1:6" x14ac:dyDescent="0.2">
      <c r="B79" s="67" t="s">
        <v>717</v>
      </c>
      <c r="C79" s="1" t="s">
        <v>8</v>
      </c>
      <c r="D79" s="160">
        <v>6</v>
      </c>
      <c r="E79" s="13">
        <f>+'LISTADO DE MATERIALES'!D$324</f>
        <v>1739</v>
      </c>
      <c r="F79" s="185">
        <f>E79*D79</f>
        <v>10434</v>
      </c>
    </row>
    <row r="81" spans="1:6" x14ac:dyDescent="0.2">
      <c r="A81" s="5"/>
      <c r="B81" s="5" t="s">
        <v>571</v>
      </c>
      <c r="C81" s="82"/>
      <c r="D81" s="82"/>
      <c r="E81" s="17"/>
      <c r="F81" s="175">
        <f>ROUND(SUM(F82:F83),0)</f>
        <v>3900</v>
      </c>
    </row>
    <row r="82" spans="1:6" x14ac:dyDescent="0.2">
      <c r="B82" s="67" t="s">
        <v>572</v>
      </c>
      <c r="C82" s="81" t="s">
        <v>8</v>
      </c>
      <c r="D82" s="1">
        <v>0.5</v>
      </c>
      <c r="E82" s="13">
        <f>'LISTADO DE MATERIALES'!D$170</f>
        <v>3000</v>
      </c>
      <c r="F82" s="185">
        <f>E82*D82</f>
        <v>1500</v>
      </c>
    </row>
    <row r="83" spans="1:6" x14ac:dyDescent="0.2">
      <c r="B83" s="67" t="s">
        <v>617</v>
      </c>
      <c r="C83" s="1" t="s">
        <v>618</v>
      </c>
      <c r="D83" s="1">
        <v>0.5</v>
      </c>
      <c r="E83" s="13">
        <f>'LISTADO DE MATERIALES'!D$27</f>
        <v>4800</v>
      </c>
      <c r="F83" s="185">
        <f>E83*D83</f>
        <v>2400</v>
      </c>
    </row>
    <row r="85" spans="1:6" x14ac:dyDescent="0.2">
      <c r="A85" s="5"/>
      <c r="B85" s="5" t="s">
        <v>596</v>
      </c>
      <c r="C85" s="82"/>
      <c r="D85" s="82"/>
      <c r="E85" s="17"/>
      <c r="F85" s="175">
        <f>ROUND(SUM(F86),0)</f>
        <v>10844</v>
      </c>
    </row>
    <row r="86" spans="1:6" ht="13.5" thickBot="1" x14ac:dyDescent="0.25">
      <c r="B86" s="131" t="s">
        <v>596</v>
      </c>
      <c r="C86" s="42" t="s">
        <v>598</v>
      </c>
      <c r="D86" s="42">
        <v>0.4</v>
      </c>
      <c r="E86" s="16">
        <f>MO!F$68</f>
        <v>27111</v>
      </c>
      <c r="F86" s="186">
        <f>E86*D86</f>
        <v>10844.4</v>
      </c>
    </row>
    <row r="87" spans="1:6" ht="13.5" thickTop="1" x14ac:dyDescent="0.2"/>
    <row r="88" spans="1:6" x14ac:dyDescent="0.2">
      <c r="C88" s="582" t="s">
        <v>670</v>
      </c>
      <c r="D88" s="582"/>
      <c r="E88" s="582"/>
      <c r="F88" s="189">
        <f>ROUND(F85+F81+F76,0)</f>
        <v>75678</v>
      </c>
    </row>
    <row r="89" spans="1:6" x14ac:dyDescent="0.2">
      <c r="C89" s="4"/>
      <c r="D89" s="4"/>
      <c r="E89" s="4"/>
      <c r="F89" s="175"/>
    </row>
    <row r="90" spans="1:6" x14ac:dyDescent="0.2">
      <c r="C90" s="4"/>
      <c r="D90" s="4"/>
      <c r="E90" s="4"/>
      <c r="F90" s="175"/>
    </row>
    <row r="91" spans="1:6" ht="19.5" customHeight="1" x14ac:dyDescent="0.2">
      <c r="A91" s="312" t="str">
        <f>'PPTO I.E JOSE REINEL'!B36</f>
        <v>7.2</v>
      </c>
      <c r="B91" s="595" t="str">
        <f>'PPTO I.E JOSE REINEL'!C36</f>
        <v>Suministro e Instalación de Flanche  remate  cubierta</v>
      </c>
      <c r="C91" s="595"/>
      <c r="D91" s="595"/>
      <c r="E91" s="311" t="s">
        <v>750</v>
      </c>
      <c r="F91" s="311" t="str">
        <f>'PPTO I.E JOSE REINEL'!D36</f>
        <v>ML</v>
      </c>
    </row>
    <row r="93" spans="1:6" ht="13.5" thickBot="1" x14ac:dyDescent="0.25">
      <c r="A93" s="5"/>
      <c r="B93" s="7" t="s">
        <v>564</v>
      </c>
      <c r="C93" s="74" t="s">
        <v>608</v>
      </c>
      <c r="D93" s="74" t="s">
        <v>615</v>
      </c>
      <c r="E93" s="14" t="s">
        <v>613</v>
      </c>
      <c r="F93" s="173" t="s">
        <v>614</v>
      </c>
    </row>
    <row r="94" spans="1:6" ht="13.5" thickTop="1" x14ac:dyDescent="0.2">
      <c r="A94" s="5"/>
      <c r="B94" s="5" t="s">
        <v>628</v>
      </c>
      <c r="C94" s="82"/>
      <c r="D94" s="82"/>
      <c r="E94" s="17"/>
      <c r="F94" s="175">
        <f>ROUND(SUM(F95:F96),0)</f>
        <v>12560</v>
      </c>
    </row>
    <row r="95" spans="1:6" x14ac:dyDescent="0.2">
      <c r="B95" s="67" t="s">
        <v>734</v>
      </c>
      <c r="C95" s="1" t="s">
        <v>8</v>
      </c>
      <c r="D95" s="162">
        <v>0.1</v>
      </c>
      <c r="E95" s="13">
        <f>'LISTADO DE MATERIALES'!D$195</f>
        <v>112000</v>
      </c>
      <c r="F95" s="185">
        <f>E95*D95</f>
        <v>11200</v>
      </c>
    </row>
    <row r="96" spans="1:6" x14ac:dyDescent="0.2">
      <c r="B96" s="140" t="s">
        <v>761</v>
      </c>
      <c r="C96" s="1" t="s">
        <v>570</v>
      </c>
      <c r="D96" s="1">
        <v>0.17</v>
      </c>
      <c r="E96" s="13">
        <f>'LISTADO DE MATERIALES'!D$258</f>
        <v>8000</v>
      </c>
      <c r="F96" s="185">
        <f>E96*D96</f>
        <v>1360</v>
      </c>
    </row>
    <row r="97" spans="1:6" x14ac:dyDescent="0.2">
      <c r="B97" s="140"/>
    </row>
    <row r="98" spans="1:6" x14ac:dyDescent="0.2">
      <c r="A98" s="5"/>
      <c r="B98" s="5" t="s">
        <v>571</v>
      </c>
      <c r="C98" s="82"/>
      <c r="D98" s="82"/>
      <c r="E98" s="17"/>
      <c r="F98" s="175">
        <f>ROUND(SUM(F99),0)</f>
        <v>1200</v>
      </c>
    </row>
    <row r="99" spans="1:6" x14ac:dyDescent="0.2">
      <c r="B99" s="67" t="s">
        <v>572</v>
      </c>
      <c r="C99" s="81" t="s">
        <v>8</v>
      </c>
      <c r="D99" s="1">
        <v>0.4</v>
      </c>
      <c r="E99" s="13">
        <f>'LISTADO DE MATERIALES'!D$170</f>
        <v>3000</v>
      </c>
      <c r="F99" s="185">
        <f>E99*D99</f>
        <v>1200</v>
      </c>
    </row>
    <row r="101" spans="1:6" x14ac:dyDescent="0.2">
      <c r="A101" s="5"/>
      <c r="B101" s="5" t="s">
        <v>596</v>
      </c>
      <c r="C101" s="82"/>
      <c r="D101" s="82"/>
      <c r="E101" s="17"/>
      <c r="F101" s="175">
        <f>ROUND(SUM(F102),0)</f>
        <v>8133</v>
      </c>
    </row>
    <row r="102" spans="1:6" ht="13.5" thickBot="1" x14ac:dyDescent="0.25">
      <c r="B102" s="131" t="s">
        <v>596</v>
      </c>
      <c r="C102" s="42" t="s">
        <v>598</v>
      </c>
      <c r="D102" s="42">
        <v>0.3</v>
      </c>
      <c r="E102" s="16">
        <f>MO!F$68</f>
        <v>27111</v>
      </c>
      <c r="F102" s="186">
        <f>E102*D102</f>
        <v>8133.3</v>
      </c>
    </row>
    <row r="103" spans="1:6" ht="13.5" thickTop="1" x14ac:dyDescent="0.2"/>
    <row r="104" spans="1:6" x14ac:dyDescent="0.2">
      <c r="C104" s="582" t="s">
        <v>629</v>
      </c>
      <c r="D104" s="582"/>
      <c r="E104" s="582"/>
      <c r="F104" s="189">
        <f>ROUND(F98+F94+F101,0)</f>
        <v>21893</v>
      </c>
    </row>
    <row r="106" spans="1:6" ht="18.75" customHeight="1" x14ac:dyDescent="0.2">
      <c r="A106" s="312" t="str">
        <f>'PPTO I.E JOSE REINEL'!B37</f>
        <v>7.3</v>
      </c>
      <c r="B106" s="595" t="str">
        <f>'PPTO I.E JOSE REINEL'!C37</f>
        <v xml:space="preserve">Suministro e Instalación de Cercha  para  cubierta en perfil metalico </v>
      </c>
      <c r="C106" s="595"/>
      <c r="D106" s="595"/>
      <c r="E106" s="311" t="s">
        <v>750</v>
      </c>
      <c r="F106" s="311" t="str">
        <f>'PPTO I.E JOSE REINEL'!D37</f>
        <v>ML</v>
      </c>
    </row>
    <row r="108" spans="1:6" ht="13.5" thickBot="1" x14ac:dyDescent="0.25">
      <c r="A108" s="5"/>
      <c r="B108" s="7" t="s">
        <v>564</v>
      </c>
      <c r="C108" s="74" t="s">
        <v>608</v>
      </c>
      <c r="D108" s="74" t="s">
        <v>615</v>
      </c>
      <c r="E108" s="14" t="s">
        <v>613</v>
      </c>
      <c r="F108" s="173" t="s">
        <v>614</v>
      </c>
    </row>
    <row r="109" spans="1:6" ht="13.5" thickTop="1" x14ac:dyDescent="0.2">
      <c r="A109" s="5"/>
      <c r="B109" s="5" t="s">
        <v>628</v>
      </c>
      <c r="C109" s="82"/>
      <c r="D109" s="82"/>
      <c r="E109" s="17"/>
      <c r="F109" s="175">
        <f>ROUND(SUM(F110:F114),0)</f>
        <v>55588</v>
      </c>
    </row>
    <row r="110" spans="1:6" x14ac:dyDescent="0.2">
      <c r="B110" s="67" t="s">
        <v>735</v>
      </c>
      <c r="C110" s="1" t="s">
        <v>955</v>
      </c>
      <c r="D110" s="1">
        <v>2</v>
      </c>
      <c r="E110" s="13">
        <f>'LISTADO DE MATERIALES'!D$28</f>
        <v>9761</v>
      </c>
      <c r="F110" s="185">
        <f>E110*D110</f>
        <v>19522</v>
      </c>
    </row>
    <row r="111" spans="1:6" x14ac:dyDescent="0.2">
      <c r="B111" s="67" t="s">
        <v>736</v>
      </c>
      <c r="C111" s="1" t="s">
        <v>955</v>
      </c>
      <c r="D111" s="1">
        <v>2</v>
      </c>
      <c r="E111" s="13">
        <f>'LISTADO DE MATERIALES'!D$29</f>
        <v>4986</v>
      </c>
      <c r="F111" s="185">
        <f>E111*D111</f>
        <v>9972</v>
      </c>
    </row>
    <row r="112" spans="1:6" x14ac:dyDescent="0.2">
      <c r="B112" s="67" t="s">
        <v>737</v>
      </c>
      <c r="C112" s="1" t="s">
        <v>955</v>
      </c>
      <c r="D112" s="1">
        <v>3</v>
      </c>
      <c r="E112" s="13">
        <f>'LISTADO DE MATERIALES'!D$30</f>
        <v>3100</v>
      </c>
      <c r="F112" s="185">
        <f>E112*D112</f>
        <v>9300</v>
      </c>
    </row>
    <row r="113" spans="1:6" x14ac:dyDescent="0.2">
      <c r="B113" s="67" t="s">
        <v>652</v>
      </c>
      <c r="C113" s="1" t="s">
        <v>609</v>
      </c>
      <c r="D113" s="1">
        <v>0.6</v>
      </c>
      <c r="E113" s="13">
        <f>'LISTADO DE MATERIALES'!D$281</f>
        <v>23596</v>
      </c>
      <c r="F113" s="185">
        <f>E113*D113</f>
        <v>14157.6</v>
      </c>
    </row>
    <row r="114" spans="1:6" x14ac:dyDescent="0.2">
      <c r="B114" s="67" t="s">
        <v>650</v>
      </c>
      <c r="C114" s="1" t="s">
        <v>651</v>
      </c>
      <c r="D114" s="1">
        <v>0.04</v>
      </c>
      <c r="E114" s="13">
        <f>'LISTADO DE MATERIALES'!D$37</f>
        <v>65900</v>
      </c>
      <c r="F114" s="185">
        <f>E114*D114</f>
        <v>2636</v>
      </c>
    </row>
    <row r="116" spans="1:6" x14ac:dyDescent="0.2">
      <c r="A116" s="5"/>
      <c r="B116" s="5" t="s">
        <v>571</v>
      </c>
      <c r="C116" s="82"/>
      <c r="D116" s="82"/>
      <c r="E116" s="17"/>
      <c r="F116" s="175">
        <f>ROUND(SUM(F117:F119),0)</f>
        <v>15600</v>
      </c>
    </row>
    <row r="117" spans="1:6" x14ac:dyDescent="0.2">
      <c r="B117" s="67" t="s">
        <v>572</v>
      </c>
      <c r="C117" s="81" t="s">
        <v>8</v>
      </c>
      <c r="D117" s="1">
        <v>1</v>
      </c>
      <c r="E117" s="13">
        <f>'LISTADO DE MATERIALES'!D$170</f>
        <v>3000</v>
      </c>
      <c r="F117" s="185">
        <f>E117*D117</f>
        <v>3000</v>
      </c>
    </row>
    <row r="118" spans="1:6" x14ac:dyDescent="0.2">
      <c r="B118" s="67" t="s">
        <v>738</v>
      </c>
      <c r="C118" s="1" t="s">
        <v>618</v>
      </c>
      <c r="D118" s="1">
        <v>0.09</v>
      </c>
      <c r="E118" s="13">
        <f>'LISTADO DE MATERIALES'!D$137</f>
        <v>100000</v>
      </c>
      <c r="F118" s="185">
        <f>E118*D118</f>
        <v>9000</v>
      </c>
    </row>
    <row r="119" spans="1:6" x14ac:dyDescent="0.2">
      <c r="B119" s="67" t="s">
        <v>654</v>
      </c>
      <c r="C119" s="1" t="s">
        <v>618</v>
      </c>
      <c r="D119" s="1">
        <v>0.08</v>
      </c>
      <c r="E119" s="13">
        <f>'LISTADO DE MATERIALES'!D$256</f>
        <v>45000</v>
      </c>
      <c r="F119" s="185">
        <f>E119*D119</f>
        <v>3600</v>
      </c>
    </row>
    <row r="121" spans="1:6" x14ac:dyDescent="0.2">
      <c r="A121" s="5"/>
      <c r="B121" s="5" t="s">
        <v>596</v>
      </c>
      <c r="C121" s="82"/>
      <c r="D121" s="82"/>
      <c r="E121" s="17"/>
      <c r="F121" s="175">
        <f>ROUND(SUM(F122),0)</f>
        <v>81333</v>
      </c>
    </row>
    <row r="122" spans="1:6" ht="13.5" thickBot="1" x14ac:dyDescent="0.25">
      <c r="B122" s="131" t="s">
        <v>739</v>
      </c>
      <c r="C122" s="42" t="s">
        <v>598</v>
      </c>
      <c r="D122" s="42">
        <v>2.5</v>
      </c>
      <c r="E122" s="16">
        <f>MO!F$113</f>
        <v>32533</v>
      </c>
      <c r="F122" s="186">
        <f>E122*D122</f>
        <v>81332.5</v>
      </c>
    </row>
    <row r="123" spans="1:6" ht="13.5" thickTop="1" x14ac:dyDescent="0.2"/>
    <row r="124" spans="1:6" x14ac:dyDescent="0.2">
      <c r="C124" s="582" t="s">
        <v>629</v>
      </c>
      <c r="D124" s="582"/>
      <c r="E124" s="582"/>
      <c r="F124" s="189">
        <f>ROUND(F121+F116+F109,0)</f>
        <v>152521</v>
      </c>
    </row>
    <row r="126" spans="1:6" ht="17.45" customHeight="1" x14ac:dyDescent="0.2">
      <c r="A126" s="312" t="str">
        <f>'PPTO I.E JOSE REINEL'!B38</f>
        <v>7.4</v>
      </c>
      <c r="B126" s="593" t="str">
        <f>'PPTO I.E JOSE REINEL'!C38</f>
        <v>Instalación de Canal en lámina galvanizada cal. 22; ds=50</v>
      </c>
      <c r="C126" s="593"/>
      <c r="D126" s="593"/>
      <c r="E126" s="311" t="s">
        <v>750</v>
      </c>
      <c r="F126" s="311" t="str">
        <f>'PPTO I.E JOSE REINEL'!D38</f>
        <v>ML</v>
      </c>
    </row>
    <row r="127" spans="1:6" x14ac:dyDescent="0.2">
      <c r="B127" s="5"/>
      <c r="C127" s="81"/>
      <c r="D127" s="81"/>
      <c r="E127" s="174"/>
      <c r="F127" s="174"/>
    </row>
    <row r="128" spans="1:6" ht="13.5" thickBot="1" x14ac:dyDescent="0.25">
      <c r="B128" s="7" t="s">
        <v>564</v>
      </c>
      <c r="C128" s="74" t="s">
        <v>608</v>
      </c>
      <c r="D128" s="8" t="s">
        <v>615</v>
      </c>
      <c r="E128" s="8" t="s">
        <v>613</v>
      </c>
      <c r="F128" s="14" t="s">
        <v>614</v>
      </c>
    </row>
    <row r="129" spans="1:6" ht="17.25" customHeight="1" thickTop="1" x14ac:dyDescent="0.2">
      <c r="B129" s="5" t="s">
        <v>628</v>
      </c>
      <c r="C129" s="82"/>
      <c r="D129" s="5"/>
      <c r="E129" s="5"/>
      <c r="F129" s="175">
        <f>ROUND(SUM(F130:F133),0)</f>
        <v>36572</v>
      </c>
    </row>
    <row r="130" spans="1:6" x14ac:dyDescent="0.2">
      <c r="B130" s="67" t="s">
        <v>777</v>
      </c>
      <c r="C130" s="81" t="s">
        <v>8</v>
      </c>
      <c r="D130" s="67">
        <v>0.25</v>
      </c>
      <c r="E130" s="13">
        <f>'LISTADO DE MATERIALES'!D$195</f>
        <v>112000</v>
      </c>
      <c r="F130" s="218">
        <f>E130*D130</f>
        <v>28000</v>
      </c>
    </row>
    <row r="131" spans="1:6" x14ac:dyDescent="0.2">
      <c r="A131" s="5"/>
      <c r="B131" s="67" t="s">
        <v>778</v>
      </c>
      <c r="C131" s="81" t="s">
        <v>955</v>
      </c>
      <c r="D131" s="67">
        <v>0.35</v>
      </c>
      <c r="E131" s="13">
        <f>'LISTADO DE MATERIALES'!D$246</f>
        <v>7800</v>
      </c>
      <c r="F131" s="218">
        <f>E131*D131</f>
        <v>2730</v>
      </c>
    </row>
    <row r="132" spans="1:6" x14ac:dyDescent="0.2">
      <c r="B132" s="67" t="s">
        <v>779</v>
      </c>
      <c r="C132" s="81" t="s">
        <v>609</v>
      </c>
      <c r="D132" s="67">
        <v>0.08</v>
      </c>
      <c r="E132" s="13">
        <f>'LISTADO DE MATERIALES'!D$281</f>
        <v>23596</v>
      </c>
      <c r="F132" s="218">
        <f>E132*D132</f>
        <v>1887.68</v>
      </c>
    </row>
    <row r="133" spans="1:6" x14ac:dyDescent="0.2">
      <c r="B133" s="67" t="s">
        <v>650</v>
      </c>
      <c r="C133" s="81" t="s">
        <v>651</v>
      </c>
      <c r="D133" s="67">
        <v>0.06</v>
      </c>
      <c r="E133" s="13">
        <f>+'LISTADO DE MATERIALES'!D$37</f>
        <v>65900</v>
      </c>
      <c r="F133" s="218">
        <f>E133*D133</f>
        <v>3954</v>
      </c>
    </row>
    <row r="134" spans="1:6" x14ac:dyDescent="0.2">
      <c r="A134" s="5"/>
      <c r="C134" s="81"/>
      <c r="D134" s="67"/>
      <c r="E134" s="67"/>
      <c r="F134" s="218"/>
    </row>
    <row r="135" spans="1:6" x14ac:dyDescent="0.2">
      <c r="B135" s="5" t="s">
        <v>571</v>
      </c>
      <c r="C135" s="82"/>
      <c r="D135" s="5"/>
      <c r="E135" s="5"/>
      <c r="F135" s="175">
        <f>ROUND(SUM(F136),0)</f>
        <v>1500</v>
      </c>
    </row>
    <row r="136" spans="1:6" x14ac:dyDescent="0.2">
      <c r="B136" s="67" t="s">
        <v>572</v>
      </c>
      <c r="C136" s="81" t="s">
        <v>8</v>
      </c>
      <c r="D136" s="67">
        <v>0.5</v>
      </c>
      <c r="E136" s="13">
        <f>'LISTADO DE MATERIALES'!D$170</f>
        <v>3000</v>
      </c>
      <c r="F136" s="218">
        <f>E136*D136</f>
        <v>1500</v>
      </c>
    </row>
    <row r="137" spans="1:6" x14ac:dyDescent="0.2">
      <c r="C137" s="81"/>
      <c r="D137" s="67"/>
      <c r="E137" s="67"/>
      <c r="F137" s="218"/>
    </row>
    <row r="138" spans="1:6" x14ac:dyDescent="0.2">
      <c r="B138" s="5" t="s">
        <v>596</v>
      </c>
      <c r="C138" s="82"/>
      <c r="D138" s="5"/>
      <c r="E138" s="5"/>
      <c r="F138" s="175">
        <f>ROUND(SUM(F139),0)</f>
        <v>32533</v>
      </c>
    </row>
    <row r="139" spans="1:6" ht="13.5" thickBot="1" x14ac:dyDescent="0.25">
      <c r="B139" s="131" t="s">
        <v>739</v>
      </c>
      <c r="C139" s="137" t="s">
        <v>598</v>
      </c>
      <c r="D139" s="131">
        <v>1</v>
      </c>
      <c r="E139" s="16">
        <f>MO!F$113</f>
        <v>32533</v>
      </c>
      <c r="F139" s="219">
        <f>E139*D139</f>
        <v>32533</v>
      </c>
    </row>
    <row r="140" spans="1:6" ht="13.5" thickTop="1" x14ac:dyDescent="0.2">
      <c r="C140" s="81"/>
      <c r="D140" s="67"/>
      <c r="E140" s="67"/>
      <c r="F140" s="218"/>
    </row>
    <row r="141" spans="1:6" x14ac:dyDescent="0.2">
      <c r="C141" s="594" t="s">
        <v>629</v>
      </c>
      <c r="D141" s="594"/>
      <c r="E141" s="594"/>
      <c r="F141" s="314">
        <f>ROUND(F138+F135+F129,0)</f>
        <v>70605</v>
      </c>
    </row>
    <row r="142" spans="1:6" x14ac:dyDescent="0.2">
      <c r="B142" s="5" t="s">
        <v>1924</v>
      </c>
    </row>
    <row r="143" spans="1:6" ht="11.45" customHeight="1" x14ac:dyDescent="0.2"/>
    <row r="144" spans="1:6" x14ac:dyDescent="0.2">
      <c r="A144" s="313" t="str">
        <f>'PPTO I.E JOSE REINEL'!B40</f>
        <v>8.1</v>
      </c>
      <c r="B144" s="595" t="str">
        <f>'PPTO I.E JOSE REINEL'!C40</f>
        <v>Suministro e Instalación de Cieloraso en drywall</v>
      </c>
      <c r="C144" s="595"/>
      <c r="D144" s="595"/>
      <c r="E144" s="47" t="s">
        <v>750</v>
      </c>
      <c r="F144" s="47" t="str">
        <f>'PPTO I.E JOSE REINEL'!D40</f>
        <v>M2</v>
      </c>
    </row>
    <row r="145" spans="1:6" x14ac:dyDescent="0.2">
      <c r="E145" s="26"/>
      <c r="F145" s="187"/>
    </row>
    <row r="146" spans="1:6" ht="13.5" thickBot="1" x14ac:dyDescent="0.25">
      <c r="A146" s="5"/>
      <c r="B146" s="7" t="s">
        <v>564</v>
      </c>
      <c r="C146" s="74" t="s">
        <v>608</v>
      </c>
      <c r="D146" s="74" t="s">
        <v>615</v>
      </c>
      <c r="E146" s="27" t="s">
        <v>613</v>
      </c>
      <c r="F146" s="188" t="s">
        <v>614</v>
      </c>
    </row>
    <row r="147" spans="1:6" ht="13.5" thickTop="1" x14ac:dyDescent="0.2">
      <c r="A147" s="5"/>
      <c r="B147" s="5" t="s">
        <v>628</v>
      </c>
      <c r="C147" s="82"/>
      <c r="D147" s="82"/>
      <c r="E147" s="28"/>
      <c r="F147" s="175">
        <f>ROUND(SUM(F148:F159),0)</f>
        <v>37244</v>
      </c>
    </row>
    <row r="148" spans="1:6" ht="25.5" x14ac:dyDescent="0.2">
      <c r="A148" s="5"/>
      <c r="B148" s="79" t="s">
        <v>534</v>
      </c>
      <c r="C148" s="81" t="s">
        <v>8</v>
      </c>
      <c r="D148" s="81">
        <v>0.8</v>
      </c>
      <c r="E148" s="136">
        <f>'LISTADO DE MATERIALES'!D$443</f>
        <v>33900</v>
      </c>
      <c r="F148" s="187">
        <f t="shared" ref="F148:F155" si="0">E148*D148</f>
        <v>27120</v>
      </c>
    </row>
    <row r="149" spans="1:6" ht="25.5" x14ac:dyDescent="0.2">
      <c r="A149" s="5"/>
      <c r="B149" s="80" t="s">
        <v>535</v>
      </c>
      <c r="C149" s="81" t="s">
        <v>8</v>
      </c>
      <c r="D149" s="81">
        <v>0.36</v>
      </c>
      <c r="E149" s="136">
        <f>'LISTADO DE MATERIALES'!D$481</f>
        <v>3500</v>
      </c>
      <c r="F149" s="187">
        <f t="shared" si="0"/>
        <v>1260</v>
      </c>
    </row>
    <row r="150" spans="1:6" ht="25.5" x14ac:dyDescent="0.2">
      <c r="A150" s="5"/>
      <c r="B150" s="79" t="s">
        <v>536</v>
      </c>
      <c r="C150" s="81" t="s">
        <v>8</v>
      </c>
      <c r="D150" s="81">
        <v>0.75</v>
      </c>
      <c r="E150" s="136">
        <f>'LISTADO DE MATERIALES'!D$482</f>
        <v>3500</v>
      </c>
      <c r="F150" s="187">
        <f t="shared" si="0"/>
        <v>2625</v>
      </c>
    </row>
    <row r="151" spans="1:6" x14ac:dyDescent="0.2">
      <c r="A151" s="5"/>
      <c r="B151" s="67" t="s">
        <v>537</v>
      </c>
      <c r="C151" s="81" t="s">
        <v>8</v>
      </c>
      <c r="D151" s="81">
        <v>0.8</v>
      </c>
      <c r="E151" s="136">
        <f>'LISTADO DE MATERIALES'!D$483</f>
        <v>3500</v>
      </c>
      <c r="F151" s="187">
        <f t="shared" si="0"/>
        <v>2800</v>
      </c>
    </row>
    <row r="152" spans="1:6" x14ac:dyDescent="0.2">
      <c r="A152" s="5"/>
      <c r="B152" s="67" t="s">
        <v>538</v>
      </c>
      <c r="C152" s="81" t="s">
        <v>8</v>
      </c>
      <c r="D152" s="81">
        <v>12</v>
      </c>
      <c r="E152" s="136">
        <f>'LISTADO DE MATERIALES'!D$484</f>
        <v>20</v>
      </c>
      <c r="F152" s="187">
        <f t="shared" si="0"/>
        <v>240</v>
      </c>
    </row>
    <row r="153" spans="1:6" x14ac:dyDescent="0.2">
      <c r="A153" s="5"/>
      <c r="B153" s="67" t="s">
        <v>539</v>
      </c>
      <c r="C153" s="81" t="s">
        <v>8</v>
      </c>
      <c r="D153" s="81">
        <v>0.5</v>
      </c>
      <c r="E153" s="136">
        <f>'LISTADO DE MATERIALES'!D$485</f>
        <v>600</v>
      </c>
      <c r="F153" s="187">
        <f t="shared" si="0"/>
        <v>300</v>
      </c>
    </row>
    <row r="154" spans="1:6" x14ac:dyDescent="0.2">
      <c r="A154" s="5"/>
      <c r="B154" s="67" t="s">
        <v>540</v>
      </c>
      <c r="C154" s="81" t="s">
        <v>570</v>
      </c>
      <c r="D154" s="81">
        <v>0.05</v>
      </c>
      <c r="E154" s="136">
        <f>'LISTADO DE MATERIALES'!D$486</f>
        <v>4500</v>
      </c>
      <c r="F154" s="187">
        <f t="shared" si="0"/>
        <v>225</v>
      </c>
    </row>
    <row r="155" spans="1:6" x14ac:dyDescent="0.2">
      <c r="A155" s="5"/>
      <c r="B155" s="67" t="s">
        <v>541</v>
      </c>
      <c r="C155" s="81" t="s">
        <v>8</v>
      </c>
      <c r="D155" s="81">
        <v>0.01</v>
      </c>
      <c r="E155" s="136">
        <f>'LISTADO DE MATERIALES'!D$487</f>
        <v>8000</v>
      </c>
      <c r="F155" s="187">
        <f t="shared" si="0"/>
        <v>80</v>
      </c>
    </row>
    <row r="156" spans="1:6" x14ac:dyDescent="0.2">
      <c r="B156" s="67" t="s">
        <v>542</v>
      </c>
      <c r="C156" s="1" t="s">
        <v>543</v>
      </c>
      <c r="D156" s="1">
        <v>0.16500000000000001</v>
      </c>
      <c r="E156" s="26">
        <f>'LISTADO DE MATERIALES'!D$488</f>
        <v>10000</v>
      </c>
      <c r="F156" s="187">
        <f>E156*D156</f>
        <v>1650</v>
      </c>
    </row>
    <row r="157" spans="1:6" x14ac:dyDescent="0.2">
      <c r="B157" s="67" t="s">
        <v>544</v>
      </c>
      <c r="C157" s="1" t="s">
        <v>8</v>
      </c>
      <c r="D157" s="1">
        <v>0.05</v>
      </c>
      <c r="E157" s="26">
        <f>'LISTADO DE MATERIALES'!D$489</f>
        <v>1150</v>
      </c>
      <c r="F157" s="187">
        <f>E157*D157</f>
        <v>57.5</v>
      </c>
    </row>
    <row r="158" spans="1:6" x14ac:dyDescent="0.2">
      <c r="B158" s="67" t="s">
        <v>545</v>
      </c>
      <c r="C158" s="1" t="s">
        <v>546</v>
      </c>
      <c r="D158" s="1">
        <v>3.4000000000000002E-2</v>
      </c>
      <c r="E158" s="26">
        <f>'LISTADO DE MATERIALES'!D$490</f>
        <v>26000</v>
      </c>
      <c r="F158" s="187">
        <f>E158*D158</f>
        <v>884</v>
      </c>
    </row>
    <row r="159" spans="1:6" x14ac:dyDescent="0.2">
      <c r="B159" s="67" t="s">
        <v>547</v>
      </c>
      <c r="C159" s="1" t="s">
        <v>548</v>
      </c>
      <c r="D159" s="1">
        <v>0.02</v>
      </c>
      <c r="E159" s="26">
        <f>'LISTADO DE MATERIALES'!D$23</f>
        <v>100</v>
      </c>
      <c r="F159" s="187">
        <f>E159*D159</f>
        <v>2</v>
      </c>
    </row>
    <row r="160" spans="1:6" x14ac:dyDescent="0.2">
      <c r="E160" s="26"/>
      <c r="F160" s="187"/>
    </row>
    <row r="161" spans="1:6" x14ac:dyDescent="0.2">
      <c r="A161" s="5"/>
      <c r="B161" s="5" t="s">
        <v>571</v>
      </c>
      <c r="C161" s="82"/>
      <c r="D161" s="82"/>
      <c r="E161" s="28"/>
      <c r="F161" s="175">
        <f>ROUND(SUM(F162:F163),0)</f>
        <v>8400</v>
      </c>
    </row>
    <row r="162" spans="1:6" x14ac:dyDescent="0.2">
      <c r="B162" s="67" t="s">
        <v>572</v>
      </c>
      <c r="C162" s="81" t="s">
        <v>8</v>
      </c>
      <c r="D162" s="1">
        <v>2</v>
      </c>
      <c r="E162" s="26">
        <f>'LISTADO DE MATERIALES'!D$170</f>
        <v>3000</v>
      </c>
      <c r="F162" s="187">
        <f>E162*D162</f>
        <v>6000</v>
      </c>
    </row>
    <row r="163" spans="1:6" x14ac:dyDescent="0.2">
      <c r="B163" s="67" t="s">
        <v>640</v>
      </c>
      <c r="C163" s="1" t="s">
        <v>618</v>
      </c>
      <c r="D163" s="1">
        <v>0.5</v>
      </c>
      <c r="E163" s="13">
        <f>'LISTADO DE MATERIALES'!D$27</f>
        <v>4800</v>
      </c>
      <c r="F163" s="187">
        <f>E163*D163</f>
        <v>2400</v>
      </c>
    </row>
    <row r="164" spans="1:6" x14ac:dyDescent="0.2">
      <c r="E164" s="26"/>
      <c r="F164" s="187"/>
    </row>
    <row r="165" spans="1:6" x14ac:dyDescent="0.2">
      <c r="A165" s="5"/>
      <c r="B165" s="5" t="s">
        <v>596</v>
      </c>
      <c r="C165" s="82"/>
      <c r="D165" s="82"/>
      <c r="E165" s="28"/>
      <c r="F165" s="175">
        <f>ROUND(SUM(F166:F167),0)</f>
        <v>37277</v>
      </c>
    </row>
    <row r="166" spans="1:6" ht="13.5" thickBot="1" x14ac:dyDescent="0.25">
      <c r="B166" s="67" t="s">
        <v>820</v>
      </c>
      <c r="C166" s="1" t="s">
        <v>598</v>
      </c>
      <c r="D166" s="1">
        <v>0.8</v>
      </c>
      <c r="E166" s="16">
        <f>MO!F$68</f>
        <v>27111</v>
      </c>
      <c r="F166" s="187">
        <f>E166*D166</f>
        <v>21688.799999999999</v>
      </c>
    </row>
    <row r="167" spans="1:6" ht="14.25" thickTop="1" thickBot="1" x14ac:dyDescent="0.25">
      <c r="B167" s="131" t="s">
        <v>821</v>
      </c>
      <c r="C167" s="42" t="s">
        <v>598</v>
      </c>
      <c r="D167" s="42">
        <v>0.5</v>
      </c>
      <c r="E167" s="29">
        <f>MO!F$122</f>
        <v>31177</v>
      </c>
      <c r="F167" s="190">
        <f>E167*D167</f>
        <v>15588.5</v>
      </c>
    </row>
    <row r="168" spans="1:6" ht="13.5" thickTop="1" x14ac:dyDescent="0.2">
      <c r="E168" s="26"/>
      <c r="F168" s="187"/>
    </row>
    <row r="169" spans="1:6" x14ac:dyDescent="0.2">
      <c r="C169" s="582" t="s">
        <v>599</v>
      </c>
      <c r="D169" s="582"/>
      <c r="E169" s="582"/>
      <c r="F169" s="189">
        <f>ROUND(F165+F161+F147,0)</f>
        <v>82921</v>
      </c>
    </row>
    <row r="171" spans="1:6" ht="23.45" customHeight="1" x14ac:dyDescent="0.2">
      <c r="A171" s="313" t="str">
        <f>'PPTO I.E JOSE REINEL'!B41</f>
        <v>8.2</v>
      </c>
      <c r="B171" s="595" t="str">
        <f>'PPTO I.E JOSE REINEL'!C41</f>
        <v>Suministro e instalación de cielo raso blanco en PVC. (El gravado o detalle del material esta sujeto a aprobación del supervisor).</v>
      </c>
      <c r="C171" s="595"/>
      <c r="D171" s="595"/>
      <c r="E171" s="47" t="s">
        <v>750</v>
      </c>
      <c r="F171" s="47" t="str">
        <f>'PPTO I.E JOSE REINEL'!D41</f>
        <v>M2</v>
      </c>
    </row>
    <row r="173" spans="1:6" ht="12.6" customHeight="1" thickBot="1" x14ac:dyDescent="0.25">
      <c r="A173" s="5"/>
      <c r="B173" s="7" t="s">
        <v>564</v>
      </c>
      <c r="C173" s="74" t="s">
        <v>608</v>
      </c>
      <c r="D173" s="74" t="s">
        <v>615</v>
      </c>
      <c r="E173" s="14" t="s">
        <v>613</v>
      </c>
      <c r="F173" s="173" t="s">
        <v>614</v>
      </c>
    </row>
    <row r="174" spans="1:6" ht="13.5" thickTop="1" x14ac:dyDescent="0.2">
      <c r="A174" s="5"/>
      <c r="B174" s="5" t="s">
        <v>628</v>
      </c>
      <c r="C174" s="82"/>
      <c r="D174" s="82"/>
      <c r="E174" s="17"/>
      <c r="F174" s="175">
        <f>ROUND(SUM(F175:F181),0)</f>
        <v>59915</v>
      </c>
    </row>
    <row r="175" spans="1:6" x14ac:dyDescent="0.2">
      <c r="B175" s="148" t="s">
        <v>1099</v>
      </c>
      <c r="C175" s="81" t="s">
        <v>954</v>
      </c>
      <c r="D175" s="1">
        <v>1.05</v>
      </c>
      <c r="E175" s="13">
        <f>'LISTADO DE MATERIALES'!D$436</f>
        <v>36500</v>
      </c>
      <c r="F175" s="185">
        <f>E175*D175</f>
        <v>38325</v>
      </c>
    </row>
    <row r="176" spans="1:6" x14ac:dyDescent="0.2">
      <c r="B176" s="148" t="s">
        <v>1100</v>
      </c>
      <c r="C176" s="81" t="s">
        <v>1104</v>
      </c>
      <c r="D176" s="1">
        <v>1.5</v>
      </c>
      <c r="E176" s="13">
        <f>'LISTADO DE MATERIALES'!D$437</f>
        <v>1600</v>
      </c>
      <c r="F176" s="185">
        <f t="shared" ref="F176:F181" si="1">E176*D176</f>
        <v>2400</v>
      </c>
    </row>
    <row r="177" spans="1:6" x14ac:dyDescent="0.2">
      <c r="B177" s="148" t="s">
        <v>1101</v>
      </c>
      <c r="C177" s="81" t="s">
        <v>1104</v>
      </c>
      <c r="D177" s="1">
        <v>2.1</v>
      </c>
      <c r="E177" s="13">
        <f>'LISTADO DE MATERIALES'!D$438</f>
        <v>2300</v>
      </c>
      <c r="F177" s="185">
        <f t="shared" si="1"/>
        <v>4830</v>
      </c>
    </row>
    <row r="178" spans="1:6" x14ac:dyDescent="0.2">
      <c r="B178" s="148" t="s">
        <v>1102</v>
      </c>
      <c r="C178" s="81" t="s">
        <v>1104</v>
      </c>
      <c r="D178" s="1">
        <v>2.1</v>
      </c>
      <c r="E178" s="13">
        <f>'LISTADO DE MATERIALES'!D$439</f>
        <v>2300</v>
      </c>
      <c r="F178" s="185">
        <f t="shared" si="1"/>
        <v>4830</v>
      </c>
    </row>
    <row r="179" spans="1:6" x14ac:dyDescent="0.2">
      <c r="B179" s="148" t="s">
        <v>1930</v>
      </c>
      <c r="C179" s="81" t="s">
        <v>1104</v>
      </c>
      <c r="D179" s="1">
        <v>1.5</v>
      </c>
      <c r="E179" s="13">
        <f>'LISTADO DE MATERIALES'!D$440</f>
        <v>5500</v>
      </c>
      <c r="F179" s="185">
        <f t="shared" si="1"/>
        <v>8250</v>
      </c>
    </row>
    <row r="180" spans="1:6" ht="25.5" x14ac:dyDescent="0.2">
      <c r="B180" s="148" t="s">
        <v>1103</v>
      </c>
      <c r="C180" s="81" t="s">
        <v>8</v>
      </c>
      <c r="D180" s="1">
        <v>4</v>
      </c>
      <c r="E180" s="13">
        <f>'LISTADO DE MATERIALES'!D$441</f>
        <v>120</v>
      </c>
      <c r="F180" s="185">
        <f t="shared" si="1"/>
        <v>480</v>
      </c>
    </row>
    <row r="181" spans="1:6" x14ac:dyDescent="0.2">
      <c r="B181" s="148" t="s">
        <v>1931</v>
      </c>
      <c r="C181" s="81" t="s">
        <v>8</v>
      </c>
      <c r="D181" s="1">
        <v>4</v>
      </c>
      <c r="E181" s="13">
        <f>'LISTADO DE MATERIALES'!D$442</f>
        <v>200</v>
      </c>
      <c r="F181" s="185">
        <f t="shared" si="1"/>
        <v>800</v>
      </c>
    </row>
    <row r="183" spans="1:6" x14ac:dyDescent="0.2">
      <c r="A183" s="5"/>
      <c r="B183" s="5" t="s">
        <v>571</v>
      </c>
      <c r="C183" s="82"/>
      <c r="D183" s="82"/>
      <c r="E183" s="17"/>
      <c r="F183" s="175">
        <f>ROUND(SUM(F184:F185),0)</f>
        <v>780</v>
      </c>
    </row>
    <row r="184" spans="1:6" x14ac:dyDescent="0.2">
      <c r="B184" s="67" t="s">
        <v>572</v>
      </c>
      <c r="C184" s="81" t="s">
        <v>8</v>
      </c>
      <c r="D184" s="1">
        <v>0.1</v>
      </c>
      <c r="E184" s="13">
        <f>'LISTADO DE MATERIALES'!D$170</f>
        <v>3000</v>
      </c>
      <c r="F184" s="185">
        <f>E184*D184</f>
        <v>300</v>
      </c>
    </row>
    <row r="185" spans="1:6" x14ac:dyDescent="0.2">
      <c r="B185" s="67" t="s">
        <v>640</v>
      </c>
      <c r="C185" s="1" t="s">
        <v>618</v>
      </c>
      <c r="D185" s="1">
        <v>0.1</v>
      </c>
      <c r="E185" s="13">
        <f>'LISTADO DE MATERIALES'!D$27</f>
        <v>4800</v>
      </c>
      <c r="F185" s="185">
        <f>E185*D185</f>
        <v>480</v>
      </c>
    </row>
    <row r="187" spans="1:6" x14ac:dyDescent="0.2">
      <c r="A187" s="5"/>
      <c r="B187" s="5" t="s">
        <v>596</v>
      </c>
      <c r="C187" s="82"/>
      <c r="D187" s="82"/>
      <c r="E187" s="17"/>
      <c r="F187" s="175">
        <f>ROUND(SUM(F188),0)</f>
        <v>13556</v>
      </c>
    </row>
    <row r="188" spans="1:6" ht="13.5" thickBot="1" x14ac:dyDescent="0.25">
      <c r="B188" s="131" t="s">
        <v>745</v>
      </c>
      <c r="C188" s="42" t="s">
        <v>598</v>
      </c>
      <c r="D188" s="42">
        <v>0.5</v>
      </c>
      <c r="E188" s="16">
        <f>MO!F$68</f>
        <v>27111</v>
      </c>
      <c r="F188" s="186">
        <f>E188*D188</f>
        <v>13555.5</v>
      </c>
    </row>
    <row r="189" spans="1:6" ht="13.5" thickTop="1" x14ac:dyDescent="0.2"/>
    <row r="190" spans="1:6" x14ac:dyDescent="0.2">
      <c r="C190" s="582" t="s">
        <v>599</v>
      </c>
      <c r="D190" s="582"/>
      <c r="E190" s="582"/>
      <c r="F190" s="189">
        <f>ROUND(F187+F183+F174,0)</f>
        <v>74251</v>
      </c>
    </row>
    <row r="191" spans="1:6" x14ac:dyDescent="0.2">
      <c r="C191" s="4"/>
      <c r="D191" s="4"/>
      <c r="E191" s="11"/>
    </row>
  </sheetData>
  <sheetProtection formatCells="0"/>
  <mergeCells count="24">
    <mergeCell ref="B24:D24"/>
    <mergeCell ref="B39:D39"/>
    <mergeCell ref="C51:E51"/>
    <mergeCell ref="C37:E37"/>
    <mergeCell ref="C68:E68"/>
    <mergeCell ref="B54:D54"/>
    <mergeCell ref="B1:F1"/>
    <mergeCell ref="B2:F2"/>
    <mergeCell ref="B3:F3"/>
    <mergeCell ref="B5:F5"/>
    <mergeCell ref="C22:E22"/>
    <mergeCell ref="B9:D9"/>
    <mergeCell ref="B73:D73"/>
    <mergeCell ref="C88:E88"/>
    <mergeCell ref="B171:D171"/>
    <mergeCell ref="C190:E190"/>
    <mergeCell ref="B144:D144"/>
    <mergeCell ref="B91:D91"/>
    <mergeCell ref="B106:D106"/>
    <mergeCell ref="C141:E141"/>
    <mergeCell ref="C124:E124"/>
    <mergeCell ref="C104:E104"/>
    <mergeCell ref="C169:E169"/>
    <mergeCell ref="B126:D126"/>
  </mergeCells>
  <phoneticPr fontId="7" type="noConversion"/>
  <printOptions horizontalCentered="1"/>
  <pageMargins left="0.52" right="0.68" top="0.48" bottom="0.47" header="0" footer="0.19685039370078741"/>
  <pageSetup scale="95" fitToHeight="0" orientation="portrait" r:id="rId1"/>
  <headerFooter alignWithMargins="0"/>
  <rowBreaks count="3" manualBreakCount="3">
    <brk id="52" max="6" man="1"/>
    <brk id="89" max="6" man="1"/>
    <brk id="141" max="6" man="1"/>
  </row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Hoja13">
    <tabColor rgb="FFFFFF00"/>
    <pageSetUpPr fitToPage="1"/>
  </sheetPr>
  <dimension ref="A1:K76"/>
  <sheetViews>
    <sheetView view="pageBreakPreview" topLeftCell="A55" zoomScale="115" zoomScaleNormal="100" zoomScaleSheetLayoutView="115" workbookViewId="0">
      <selection activeCell="J75" sqref="J75"/>
    </sheetView>
  </sheetViews>
  <sheetFormatPr baseColWidth="10" defaultColWidth="11.42578125" defaultRowHeight="12.75" x14ac:dyDescent="0.2"/>
  <cols>
    <col min="1" max="1" width="5.5703125" customWidth="1"/>
    <col min="2" max="2" width="39.5703125" style="67" customWidth="1"/>
    <col min="3" max="3" width="7.85546875" style="1" customWidth="1"/>
    <col min="4" max="4" width="10.5703125" style="1" customWidth="1"/>
    <col min="5" max="5" width="15.5703125" customWidth="1"/>
    <col min="6" max="6" width="18.140625" style="185" customWidth="1"/>
    <col min="7" max="7" width="1.7109375" customWidth="1"/>
    <col min="10" max="10" width="13.42578125" bestFit="1" customWidth="1"/>
  </cols>
  <sheetData>
    <row r="1" spans="1:6" ht="15.6" customHeight="1" x14ac:dyDescent="0.2">
      <c r="B1" s="583" t="str">
        <f>ROTULOS!B2</f>
        <v>DEPARTAMENTO DEL HUILA</v>
      </c>
      <c r="C1" s="583"/>
      <c r="D1" s="583"/>
      <c r="E1" s="583"/>
      <c r="F1" s="583"/>
    </row>
    <row r="2" spans="1:6" ht="16.899999999999999" customHeight="1" x14ac:dyDescent="0.2">
      <c r="B2" s="583" t="str">
        <f>ROTULOS!B3</f>
        <v>MUNICIPIO DE PALERMO</v>
      </c>
      <c r="C2" s="583"/>
      <c r="D2" s="583"/>
      <c r="E2" s="583"/>
      <c r="F2" s="583"/>
    </row>
    <row r="3" spans="1:6" ht="27" customHeight="1" x14ac:dyDescent="0.2">
      <c r="B3" s="584" t="str">
        <f>ROTULOS!B4</f>
        <v>AMPLIACIÓN DE LA SEDE PRINCIPAL DE LA INSTITUCION EDUCATIVA JOSÉ REINEL DEL MUNICIPIO DE PALERMO HUILA</v>
      </c>
      <c r="C3" s="585"/>
      <c r="D3" s="585"/>
      <c r="E3" s="585"/>
      <c r="F3" s="585"/>
    </row>
    <row r="4" spans="1:6" x14ac:dyDescent="0.2">
      <c r="B4" s="135"/>
      <c r="C4" s="2"/>
      <c r="D4" s="2"/>
      <c r="E4" s="3"/>
      <c r="F4" s="184"/>
    </row>
    <row r="5" spans="1:6" x14ac:dyDescent="0.2">
      <c r="B5" s="586" t="s">
        <v>563</v>
      </c>
      <c r="C5" s="586"/>
      <c r="D5" s="586"/>
      <c r="E5" s="586"/>
      <c r="F5" s="586"/>
    </row>
    <row r="6" spans="1:6" x14ac:dyDescent="0.2">
      <c r="B6" s="81"/>
      <c r="E6" s="4"/>
    </row>
    <row r="7" spans="1:6" x14ac:dyDescent="0.2">
      <c r="B7" s="5" t="s">
        <v>1932</v>
      </c>
      <c r="E7" s="4"/>
    </row>
    <row r="8" spans="1:6" ht="8.25" customHeight="1" x14ac:dyDescent="0.2">
      <c r="B8" s="5"/>
      <c r="E8" s="4"/>
    </row>
    <row r="9" spans="1:6" ht="9.75" customHeight="1" x14ac:dyDescent="0.2"/>
    <row r="10" spans="1:6" x14ac:dyDescent="0.2">
      <c r="A10" s="312" t="str">
        <f>'PPTO I.E JOSE REINEL'!B43</f>
        <v>9.1</v>
      </c>
      <c r="B10" s="595" t="str">
        <f>'PPTO I.E JOSE REINEL'!C43</f>
        <v>Alistado de pisos en mortero</v>
      </c>
      <c r="C10" s="595"/>
      <c r="D10" s="595"/>
      <c r="E10" s="179" t="s">
        <v>750</v>
      </c>
      <c r="F10" s="311" t="str">
        <f>'PPTO I.E JOSE REINEL'!D43</f>
        <v>M2</v>
      </c>
    </row>
    <row r="11" spans="1:6" ht="9.75" customHeight="1" x14ac:dyDescent="0.2"/>
    <row r="12" spans="1:6" ht="13.5" thickBot="1" x14ac:dyDescent="0.25">
      <c r="A12" s="5"/>
      <c r="B12" s="7" t="s">
        <v>564</v>
      </c>
      <c r="C12" s="74" t="s">
        <v>608</v>
      </c>
      <c r="D12" s="74" t="s">
        <v>615</v>
      </c>
      <c r="E12" s="8" t="s">
        <v>613</v>
      </c>
      <c r="F12" s="173" t="s">
        <v>614</v>
      </c>
    </row>
    <row r="13" spans="1:6" ht="13.5" thickTop="1" x14ac:dyDescent="0.2">
      <c r="A13" s="5"/>
      <c r="B13" s="5" t="s">
        <v>628</v>
      </c>
      <c r="C13" s="82"/>
      <c r="D13" s="82"/>
      <c r="E13" s="5"/>
      <c r="F13" s="175">
        <f>ROUND(SUM(F14),0)</f>
        <v>13723</v>
      </c>
    </row>
    <row r="14" spans="1:6" x14ac:dyDescent="0.2">
      <c r="B14" s="67" t="s">
        <v>633</v>
      </c>
      <c r="C14" s="1" t="s">
        <v>957</v>
      </c>
      <c r="D14" s="1">
        <v>0.03</v>
      </c>
      <c r="E14" s="22">
        <f>'ANALISIS BASICOS'!F$153</f>
        <v>457427</v>
      </c>
      <c r="F14" s="185">
        <f>E14*D14</f>
        <v>13722.81</v>
      </c>
    </row>
    <row r="15" spans="1:6" ht="9" customHeight="1" x14ac:dyDescent="0.2"/>
    <row r="16" spans="1:6" x14ac:dyDescent="0.2">
      <c r="A16" s="5"/>
      <c r="B16" s="5" t="s">
        <v>571</v>
      </c>
      <c r="C16" s="82"/>
      <c r="D16" s="82"/>
      <c r="E16" s="5"/>
      <c r="F16" s="175">
        <f>ROUND(SUM(F17),0)</f>
        <v>630</v>
      </c>
    </row>
    <row r="17" spans="1:10" x14ac:dyDescent="0.2">
      <c r="B17" s="67" t="s">
        <v>572</v>
      </c>
      <c r="C17" s="81" t="s">
        <v>8</v>
      </c>
      <c r="D17" s="1">
        <v>0.21</v>
      </c>
      <c r="E17" s="22">
        <f>'LISTADO DE MATERIALES'!D$170</f>
        <v>3000</v>
      </c>
      <c r="F17" s="185">
        <f>E17*D17</f>
        <v>630</v>
      </c>
    </row>
    <row r="18" spans="1:10" ht="9.75" customHeight="1" x14ac:dyDescent="0.2"/>
    <row r="19" spans="1:10" x14ac:dyDescent="0.2">
      <c r="A19" s="5"/>
      <c r="B19" s="5" t="s">
        <v>596</v>
      </c>
      <c r="C19" s="82"/>
      <c r="D19" s="82"/>
      <c r="E19" s="5"/>
      <c r="F19" s="175">
        <f>ROUND(SUM(F20),0)</f>
        <v>9218</v>
      </c>
    </row>
    <row r="20" spans="1:10" ht="13.5" thickBot="1" x14ac:dyDescent="0.25">
      <c r="B20" s="131" t="s">
        <v>596</v>
      </c>
      <c r="C20" s="42" t="s">
        <v>598</v>
      </c>
      <c r="D20" s="42">
        <v>0.34</v>
      </c>
      <c r="E20" s="20">
        <f>MO!F$68</f>
        <v>27111</v>
      </c>
      <c r="F20" s="186">
        <f>E20*D20</f>
        <v>9217.74</v>
      </c>
    </row>
    <row r="21" spans="1:10" ht="10.5" customHeight="1" thickTop="1" x14ac:dyDescent="0.2"/>
    <row r="22" spans="1:10" x14ac:dyDescent="0.2">
      <c r="C22" s="582" t="s">
        <v>599</v>
      </c>
      <c r="D22" s="582"/>
      <c r="E22" s="582"/>
      <c r="F22" s="189">
        <f>ROUND(F19+F16+F13,0)</f>
        <v>23571</v>
      </c>
    </row>
    <row r="24" spans="1:10" ht="10.5" customHeight="1" x14ac:dyDescent="0.2">
      <c r="A24" s="312" t="str">
        <f>'PPTO I.E JOSE REINEL'!B44</f>
        <v>9.2</v>
      </c>
      <c r="B24" s="595" t="str">
        <f>'PPTO I.E JOSE REINEL'!C44</f>
        <v>Suministro e Instalación de Piso en granito pulido y brillado</v>
      </c>
      <c r="C24" s="595"/>
      <c r="D24" s="595"/>
      <c r="E24" s="179" t="s">
        <v>750</v>
      </c>
      <c r="F24" s="311" t="str">
        <f>'PPTO I.E JOSE REINEL'!D44</f>
        <v>M2</v>
      </c>
    </row>
    <row r="26" spans="1:10" ht="13.5" thickBot="1" x14ac:dyDescent="0.25">
      <c r="A26" s="5"/>
      <c r="B26" s="7" t="s">
        <v>564</v>
      </c>
      <c r="C26" s="74" t="s">
        <v>608</v>
      </c>
      <c r="D26" s="74" t="s">
        <v>615</v>
      </c>
      <c r="E26" s="8" t="s">
        <v>613</v>
      </c>
      <c r="F26" s="173" t="s">
        <v>614</v>
      </c>
    </row>
    <row r="27" spans="1:10" ht="13.5" thickTop="1" x14ac:dyDescent="0.2">
      <c r="A27" s="5"/>
      <c r="B27" s="5" t="s">
        <v>628</v>
      </c>
      <c r="C27" s="82"/>
      <c r="D27" s="82"/>
      <c r="E27" s="5"/>
      <c r="F27" s="175">
        <f>ROUND(SUM(F28:F35),0)</f>
        <v>95047</v>
      </c>
    </row>
    <row r="28" spans="1:10" x14ac:dyDescent="0.2">
      <c r="B28" s="67" t="s">
        <v>637</v>
      </c>
      <c r="C28" s="1" t="s">
        <v>609</v>
      </c>
      <c r="D28" s="1">
        <v>10</v>
      </c>
      <c r="E28" s="22">
        <f>'LISTADO DE MATERIALES'!D$89</f>
        <v>3800</v>
      </c>
      <c r="F28" s="321">
        <f>E28*D28</f>
        <v>38000</v>
      </c>
    </row>
    <row r="29" spans="1:10" x14ac:dyDescent="0.2">
      <c r="B29" s="67" t="s">
        <v>636</v>
      </c>
      <c r="C29" s="1" t="s">
        <v>957</v>
      </c>
      <c r="D29" s="1">
        <v>0.03</v>
      </c>
      <c r="E29" s="22">
        <f>'ANALISIS BASICOS'!F$120</f>
        <v>553152</v>
      </c>
      <c r="F29" s="321">
        <f>E29*D29</f>
        <v>16594.560000000001</v>
      </c>
      <c r="J29" s="303"/>
    </row>
    <row r="30" spans="1:10" x14ac:dyDescent="0.2">
      <c r="B30" s="67" t="s">
        <v>638</v>
      </c>
      <c r="C30" s="1" t="s">
        <v>639</v>
      </c>
      <c r="D30" s="1">
        <v>0.69189999999999996</v>
      </c>
      <c r="E30" s="22">
        <f>'LISTADO DE MATERIALES'!D$154</f>
        <v>12285</v>
      </c>
      <c r="F30" s="321">
        <f t="shared" ref="F30:F34" si="0">E30*D30</f>
        <v>8499.99</v>
      </c>
    </row>
    <row r="31" spans="1:10" x14ac:dyDescent="0.2">
      <c r="B31" s="67" t="s">
        <v>764</v>
      </c>
      <c r="C31" s="1" t="s">
        <v>639</v>
      </c>
      <c r="D31" s="162">
        <v>0.26</v>
      </c>
      <c r="E31" s="22">
        <f>'LISTADO DE MATERIALES'!D$155</f>
        <v>15015</v>
      </c>
      <c r="F31" s="321">
        <f t="shared" si="0"/>
        <v>3903.9</v>
      </c>
      <c r="J31" s="304"/>
    </row>
    <row r="32" spans="1:10" x14ac:dyDescent="0.2">
      <c r="B32" s="67" t="s">
        <v>630</v>
      </c>
      <c r="C32" s="1" t="s">
        <v>631</v>
      </c>
      <c r="D32" s="1">
        <v>74</v>
      </c>
      <c r="E32" s="22">
        <f>'LISTADO DE MATERIALES'!D$23</f>
        <v>100</v>
      </c>
      <c r="F32" s="321">
        <f t="shared" si="0"/>
        <v>7400</v>
      </c>
    </row>
    <row r="33" spans="1:10" x14ac:dyDescent="0.2">
      <c r="B33" s="67" t="s">
        <v>765</v>
      </c>
      <c r="C33" s="1" t="s">
        <v>955</v>
      </c>
      <c r="D33" s="1">
        <v>1.2</v>
      </c>
      <c r="E33" s="22">
        <f>'LISTADO DE MATERIALES'!D$244</f>
        <v>15420</v>
      </c>
      <c r="F33" s="321">
        <f t="shared" si="0"/>
        <v>18504</v>
      </c>
    </row>
    <row r="34" spans="1:10" x14ac:dyDescent="0.2">
      <c r="B34" s="67" t="s">
        <v>766</v>
      </c>
      <c r="C34" s="1" t="s">
        <v>570</v>
      </c>
      <c r="D34" s="1">
        <v>0.1</v>
      </c>
      <c r="E34" s="22">
        <f>'LISTADO DE MATERIALES'!D$91</f>
        <v>18500</v>
      </c>
      <c r="F34" s="321">
        <f t="shared" si="0"/>
        <v>1850</v>
      </c>
    </row>
    <row r="35" spans="1:10" x14ac:dyDescent="0.2">
      <c r="B35" s="67" t="s">
        <v>762</v>
      </c>
      <c r="C35" s="1" t="s">
        <v>609</v>
      </c>
      <c r="D35" s="1">
        <v>0.05</v>
      </c>
      <c r="E35" s="22">
        <f>'LISTADO DE MATERIALES'!D$172</f>
        <v>5890</v>
      </c>
      <c r="F35" s="321">
        <f>E35*D35</f>
        <v>294.5</v>
      </c>
    </row>
    <row r="37" spans="1:10" x14ac:dyDescent="0.2">
      <c r="A37" s="5"/>
      <c r="B37" s="5" t="s">
        <v>571</v>
      </c>
      <c r="C37" s="82"/>
      <c r="D37" s="82"/>
      <c r="E37" s="5"/>
      <c r="F37" s="175">
        <f>ROUND(SUM(F38:F39),0)</f>
        <v>23400</v>
      </c>
    </row>
    <row r="38" spans="1:10" x14ac:dyDescent="0.2">
      <c r="B38" s="67" t="s">
        <v>572</v>
      </c>
      <c r="C38" s="81" t="s">
        <v>8</v>
      </c>
      <c r="D38" s="1">
        <v>0.3</v>
      </c>
      <c r="E38" s="22">
        <f>'LISTADO DE MATERIALES'!D$170</f>
        <v>3000</v>
      </c>
      <c r="F38" s="185">
        <f>E38*D38</f>
        <v>900</v>
      </c>
    </row>
    <row r="39" spans="1:10" x14ac:dyDescent="0.2">
      <c r="B39" s="67" t="s">
        <v>767</v>
      </c>
      <c r="C39" s="1" t="s">
        <v>954</v>
      </c>
      <c r="D39" s="1">
        <v>0.5</v>
      </c>
      <c r="E39" s="22">
        <f>'LISTADO DE MATERIALES'!D$256</f>
        <v>45000</v>
      </c>
      <c r="F39" s="185">
        <f>E39*D39</f>
        <v>22500</v>
      </c>
    </row>
    <row r="41" spans="1:10" x14ac:dyDescent="0.2">
      <c r="A41" s="5"/>
      <c r="B41" s="5" t="s">
        <v>596</v>
      </c>
      <c r="C41" s="82"/>
      <c r="D41" s="82"/>
      <c r="E41" s="5"/>
      <c r="F41" s="175">
        <f>ROUND(SUM(F42),0)</f>
        <v>40667</v>
      </c>
    </row>
    <row r="42" spans="1:10" ht="13.5" thickBot="1" x14ac:dyDescent="0.25">
      <c r="B42" s="131" t="s">
        <v>596</v>
      </c>
      <c r="C42" s="42" t="s">
        <v>598</v>
      </c>
      <c r="D42" s="42">
        <v>1.5</v>
      </c>
      <c r="E42" s="20">
        <f>MO!F$68</f>
        <v>27111</v>
      </c>
      <c r="F42" s="186">
        <f>E42*D42</f>
        <v>40666.5</v>
      </c>
    </row>
    <row r="43" spans="1:10" ht="10.5" customHeight="1" thickTop="1" x14ac:dyDescent="0.2"/>
    <row r="44" spans="1:10" x14ac:dyDescent="0.2">
      <c r="C44" s="582" t="s">
        <v>599</v>
      </c>
      <c r="D44" s="582"/>
      <c r="E44" s="582"/>
      <c r="F44" s="189">
        <f>ROUND(F41+F37+F27,0)</f>
        <v>159114</v>
      </c>
      <c r="J44" s="315"/>
    </row>
    <row r="45" spans="1:10" ht="7.5" customHeight="1" x14ac:dyDescent="0.2"/>
    <row r="46" spans="1:10" ht="7.5" customHeight="1" x14ac:dyDescent="0.2"/>
    <row r="47" spans="1:10" ht="30.6" customHeight="1" x14ac:dyDescent="0.2">
      <c r="A47" s="312" t="str">
        <f>'PPTO I.E JOSE REINEL'!B45</f>
        <v>9.3</v>
      </c>
      <c r="B47" s="595" t="str">
        <f>'PPTO I.E JOSE REINEL'!C45</f>
        <v>Suministro e Instalación de Guardaescoba en cerámica tráfico #5, tipo granilla</v>
      </c>
      <c r="C47" s="595"/>
      <c r="D47" s="595"/>
      <c r="E47" s="179" t="s">
        <v>750</v>
      </c>
      <c r="F47" s="311" t="str">
        <f>'PPTO I.E JOSE REINEL'!D45</f>
        <v>ML</v>
      </c>
    </row>
    <row r="49" spans="1:6" ht="13.5" thickBot="1" x14ac:dyDescent="0.25">
      <c r="A49" s="5"/>
      <c r="B49" s="7" t="s">
        <v>564</v>
      </c>
      <c r="C49" s="74" t="s">
        <v>608</v>
      </c>
      <c r="D49" s="74" t="s">
        <v>615</v>
      </c>
      <c r="E49" s="8" t="s">
        <v>613</v>
      </c>
      <c r="F49" s="173" t="s">
        <v>614</v>
      </c>
    </row>
    <row r="50" spans="1:6" ht="13.5" thickTop="1" x14ac:dyDescent="0.2">
      <c r="A50" s="5"/>
      <c r="B50" s="5" t="s">
        <v>628</v>
      </c>
      <c r="C50" s="82"/>
      <c r="D50" s="82"/>
      <c r="E50" s="5"/>
      <c r="F50" s="175">
        <f>ROUND(SUM(F51:F52),0)</f>
        <v>11862</v>
      </c>
    </row>
    <row r="51" spans="1:6" x14ac:dyDescent="0.2">
      <c r="B51" s="67" t="s">
        <v>695</v>
      </c>
      <c r="C51" s="1" t="s">
        <v>954</v>
      </c>
      <c r="D51" s="1">
        <v>0.1</v>
      </c>
      <c r="E51" s="22">
        <f>'LISTADO DE MATERIALES'!D$292</f>
        <v>44459</v>
      </c>
      <c r="F51" s="185">
        <f>E51*D51</f>
        <v>4445.8999999999996</v>
      </c>
    </row>
    <row r="52" spans="1:6" x14ac:dyDescent="0.2">
      <c r="B52" s="67" t="s">
        <v>694</v>
      </c>
      <c r="C52" s="1" t="s">
        <v>609</v>
      </c>
      <c r="D52" s="1">
        <v>0.4</v>
      </c>
      <c r="E52" s="22">
        <f>'LISTADO DE MATERIALES'!D$228</f>
        <v>18540</v>
      </c>
      <c r="F52" s="185">
        <f>E52*D52</f>
        <v>7416</v>
      </c>
    </row>
    <row r="54" spans="1:6" x14ac:dyDescent="0.2">
      <c r="A54" s="5"/>
      <c r="B54" s="5" t="s">
        <v>571</v>
      </c>
      <c r="C54" s="82"/>
      <c r="D54" s="82"/>
      <c r="E54" s="5"/>
      <c r="F54" s="175">
        <f>ROUND(SUM(F55),0)</f>
        <v>1500</v>
      </c>
    </row>
    <row r="55" spans="1:6" x14ac:dyDescent="0.2">
      <c r="B55" s="67" t="s">
        <v>572</v>
      </c>
      <c r="C55" s="81" t="s">
        <v>8</v>
      </c>
      <c r="D55" s="1">
        <v>0.5</v>
      </c>
      <c r="E55" s="22">
        <f>'LISTADO DE MATERIALES'!D$170</f>
        <v>3000</v>
      </c>
      <c r="F55" s="185">
        <f>E55*D55</f>
        <v>1500</v>
      </c>
    </row>
    <row r="57" spans="1:6" x14ac:dyDescent="0.2">
      <c r="A57" s="5"/>
      <c r="B57" s="5" t="s">
        <v>596</v>
      </c>
      <c r="C57" s="82"/>
      <c r="D57" s="82"/>
      <c r="E57" s="5"/>
      <c r="F57" s="175">
        <f>ROUND(SUM(F58),0)</f>
        <v>4067</v>
      </c>
    </row>
    <row r="58" spans="1:6" ht="13.5" thickBot="1" x14ac:dyDescent="0.25">
      <c r="B58" s="131" t="s">
        <v>596</v>
      </c>
      <c r="C58" s="42" t="s">
        <v>598</v>
      </c>
      <c r="D58" s="42">
        <v>0.15</v>
      </c>
      <c r="E58" s="20">
        <f>MO!F$68</f>
        <v>27111</v>
      </c>
      <c r="F58" s="186">
        <f>E58*D58</f>
        <v>4066.65</v>
      </c>
    </row>
    <row r="59" spans="1:6" ht="13.5" thickTop="1" x14ac:dyDescent="0.2"/>
    <row r="60" spans="1:6" x14ac:dyDescent="0.2">
      <c r="C60" s="582" t="s">
        <v>768</v>
      </c>
      <c r="D60" s="582"/>
      <c r="E60" s="582"/>
      <c r="F60" s="189">
        <f>ROUND(F57+F54+F50,0)</f>
        <v>17429</v>
      </c>
    </row>
    <row r="63" spans="1:6" x14ac:dyDescent="0.2">
      <c r="A63" s="312" t="str">
        <f>'PPTO I.E JOSE REINEL'!B46</f>
        <v>9.4</v>
      </c>
      <c r="B63" s="595" t="str">
        <f>'PPTO I.E JOSE REINEL'!C46</f>
        <v>Acabado boca puerta en concreto</v>
      </c>
      <c r="C63" s="595"/>
      <c r="D63" s="595"/>
      <c r="E63" s="179" t="s">
        <v>750</v>
      </c>
      <c r="F63" s="311" t="str">
        <f>'PPTO I.E JOSE REINEL'!D46</f>
        <v>M2</v>
      </c>
    </row>
    <row r="65" spans="1:11" ht="13.5" thickBot="1" x14ac:dyDescent="0.25">
      <c r="A65" s="5"/>
      <c r="B65" s="7" t="s">
        <v>564</v>
      </c>
      <c r="C65" s="74" t="s">
        <v>608</v>
      </c>
      <c r="D65" s="74" t="s">
        <v>615</v>
      </c>
      <c r="E65" s="8" t="s">
        <v>613</v>
      </c>
      <c r="F65" s="173" t="s">
        <v>614</v>
      </c>
    </row>
    <row r="66" spans="1:11" ht="13.5" thickTop="1" x14ac:dyDescent="0.2">
      <c r="A66" s="5"/>
      <c r="B66" s="5" t="s">
        <v>628</v>
      </c>
      <c r="C66" s="82"/>
      <c r="D66" s="82"/>
      <c r="E66" s="5"/>
      <c r="F66" s="175">
        <f>ROUND(SUM(F67),0)</f>
        <v>38481</v>
      </c>
    </row>
    <row r="67" spans="1:11" x14ac:dyDescent="0.2">
      <c r="B67" s="67" t="str">
        <f>'ANALISIS BASICOS'!B49</f>
        <v>CONCRETO DE 2.500 PSI (1:3:3)</v>
      </c>
      <c r="C67" s="1" t="str">
        <f>'ANALISIS BASICOS'!F49</f>
        <v>M3</v>
      </c>
      <c r="D67" s="1">
        <v>0.08</v>
      </c>
      <c r="E67" s="22">
        <f>'ANALISIS BASICOS'!F67</f>
        <v>481010</v>
      </c>
      <c r="F67" s="185">
        <f>E67*D67</f>
        <v>38480.800000000003</v>
      </c>
    </row>
    <row r="68" spans="1:11" x14ac:dyDescent="0.2">
      <c r="E68" s="22"/>
    </row>
    <row r="70" spans="1:11" x14ac:dyDescent="0.2">
      <c r="A70" s="5"/>
      <c r="B70" s="5" t="s">
        <v>571</v>
      </c>
      <c r="C70" s="82"/>
      <c r="D70" s="82"/>
      <c r="E70" s="5"/>
      <c r="F70" s="175">
        <f>ROUND(SUM(F71),0)</f>
        <v>300</v>
      </c>
    </row>
    <row r="71" spans="1:11" x14ac:dyDescent="0.2">
      <c r="B71" s="67" t="s">
        <v>572</v>
      </c>
      <c r="C71" s="81" t="s">
        <v>8</v>
      </c>
      <c r="D71" s="1">
        <v>0.1</v>
      </c>
      <c r="E71" s="22">
        <f>'LISTADO DE MATERIALES'!D$170</f>
        <v>3000</v>
      </c>
      <c r="F71" s="185">
        <f>E71*D71</f>
        <v>300</v>
      </c>
    </row>
    <row r="73" spans="1:11" x14ac:dyDescent="0.2">
      <c r="A73" s="5"/>
      <c r="B73" s="5" t="s">
        <v>596</v>
      </c>
      <c r="C73" s="82"/>
      <c r="D73" s="82"/>
      <c r="E73" s="5"/>
      <c r="F73" s="175">
        <f>ROUND(SUM(F74),0)</f>
        <v>2266</v>
      </c>
    </row>
    <row r="74" spans="1:11" ht="13.5" thickBot="1" x14ac:dyDescent="0.25">
      <c r="B74" s="131" t="s">
        <v>596</v>
      </c>
      <c r="C74" s="42" t="s">
        <v>598</v>
      </c>
      <c r="D74" s="42">
        <v>8.3582000000000004E-2</v>
      </c>
      <c r="E74" s="20">
        <f>MO!F$68</f>
        <v>27111</v>
      </c>
      <c r="F74" s="186">
        <f>E74*D74</f>
        <v>2265.9899999999998</v>
      </c>
      <c r="J74" s="304"/>
      <c r="K74" s="322"/>
    </row>
    <row r="75" spans="1:11" ht="13.5" thickTop="1" x14ac:dyDescent="0.2"/>
    <row r="76" spans="1:11" x14ac:dyDescent="0.2">
      <c r="C76" s="582" t="s">
        <v>599</v>
      </c>
      <c r="D76" s="582"/>
      <c r="E76" s="582"/>
      <c r="F76" s="189">
        <f>ROUND(F73+F70+F66,0)</f>
        <v>41047</v>
      </c>
      <c r="J76" s="315"/>
    </row>
  </sheetData>
  <mergeCells count="12">
    <mergeCell ref="B1:F1"/>
    <mergeCell ref="B2:F2"/>
    <mergeCell ref="B3:F3"/>
    <mergeCell ref="B5:F5"/>
    <mergeCell ref="C22:E22"/>
    <mergeCell ref="B10:D10"/>
    <mergeCell ref="C76:E76"/>
    <mergeCell ref="C60:E60"/>
    <mergeCell ref="C44:E44"/>
    <mergeCell ref="B47:D47"/>
    <mergeCell ref="B24:D24"/>
    <mergeCell ref="B63:D63"/>
  </mergeCells>
  <phoneticPr fontId="7" type="noConversion"/>
  <printOptions horizontalCentered="1"/>
  <pageMargins left="0.78740157480314965" right="0.78740157480314965" top="0.59055118110236227" bottom="0.59055118110236227" header="0" footer="0.19685039370078741"/>
  <pageSetup scale="91" fitToHeight="0" orientation="portrait" r:id="rId1"/>
  <headerFooter alignWithMargins="0"/>
  <rowBreaks count="1" manualBreakCount="1">
    <brk id="61" max="6" man="1"/>
  </row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Hoja14">
    <tabColor rgb="FFFFFF00"/>
  </sheetPr>
  <dimension ref="A1:J62"/>
  <sheetViews>
    <sheetView view="pageBreakPreview" topLeftCell="A34" zoomScale="110" zoomScaleNormal="100" zoomScaleSheetLayoutView="110" workbookViewId="0">
      <selection activeCell="F58" sqref="F58"/>
    </sheetView>
  </sheetViews>
  <sheetFormatPr baseColWidth="10" defaultColWidth="11.42578125" defaultRowHeight="12.75" x14ac:dyDescent="0.2"/>
  <cols>
    <col min="1" max="1" width="5.140625" customWidth="1"/>
    <col min="2" max="2" width="44.28515625" style="67" customWidth="1"/>
    <col min="3" max="3" width="7.42578125" style="1" customWidth="1"/>
    <col min="4" max="4" width="11.42578125" style="1"/>
    <col min="5" max="5" width="13.5703125" customWidth="1"/>
    <col min="6" max="6" width="16.5703125" style="185" customWidth="1"/>
    <col min="7" max="7" width="1.42578125" customWidth="1"/>
    <col min="8" max="8" width="14.28515625" bestFit="1" customWidth="1"/>
    <col min="9" max="9" width="13" bestFit="1" customWidth="1"/>
  </cols>
  <sheetData>
    <row r="1" spans="1:6" x14ac:dyDescent="0.2">
      <c r="B1" s="583" t="str">
        <f>ROTULOS!B2</f>
        <v>DEPARTAMENTO DEL HUILA</v>
      </c>
      <c r="C1" s="583"/>
      <c r="D1" s="583"/>
      <c r="E1" s="583"/>
      <c r="F1" s="583"/>
    </row>
    <row r="2" spans="1:6" ht="12" customHeight="1" x14ac:dyDescent="0.2">
      <c r="B2" s="583" t="str">
        <f>ROTULOS!B3</f>
        <v>MUNICIPIO DE PALERMO</v>
      </c>
      <c r="C2" s="583"/>
      <c r="D2" s="583"/>
      <c r="E2" s="583"/>
      <c r="F2" s="583"/>
    </row>
    <row r="3" spans="1:6" ht="34.15" customHeight="1" x14ac:dyDescent="0.2">
      <c r="B3" s="584" t="str">
        <f>ROTULOS!B4</f>
        <v>AMPLIACIÓN DE LA SEDE PRINCIPAL DE LA INSTITUCION EDUCATIVA JOSÉ REINEL DEL MUNICIPIO DE PALERMO HUILA</v>
      </c>
      <c r="C3" s="585"/>
      <c r="D3" s="585"/>
      <c r="E3" s="585"/>
      <c r="F3" s="585"/>
    </row>
    <row r="4" spans="1:6" x14ac:dyDescent="0.2">
      <c r="B4" s="135"/>
      <c r="C4" s="2"/>
      <c r="D4" s="2"/>
      <c r="E4" s="3"/>
      <c r="F4" s="184"/>
    </row>
    <row r="5" spans="1:6" x14ac:dyDescent="0.2">
      <c r="B5" s="586" t="s">
        <v>563</v>
      </c>
      <c r="C5" s="586"/>
      <c r="D5" s="586"/>
      <c r="E5" s="586"/>
      <c r="F5" s="586"/>
    </row>
    <row r="6" spans="1:6" ht="10.5" customHeight="1" x14ac:dyDescent="0.2">
      <c r="B6" s="81"/>
      <c r="E6" s="4"/>
    </row>
    <row r="7" spans="1:6" x14ac:dyDescent="0.2">
      <c r="B7" s="5" t="s">
        <v>1933</v>
      </c>
      <c r="E7" s="4"/>
    </row>
    <row r="8" spans="1:6" ht="9" customHeight="1" x14ac:dyDescent="0.2">
      <c r="E8" s="4"/>
    </row>
    <row r="9" spans="1:6" ht="25.9" customHeight="1" x14ac:dyDescent="0.2">
      <c r="A9" s="313" t="str">
        <f>'PPTO I.E JOSE REINEL'!B48</f>
        <v>10.1</v>
      </c>
      <c r="B9" s="595" t="str">
        <f>'PPTO I.E JOSE REINEL'!C48</f>
        <v>Suministro e Instalación de Luceta metálica en lamina cal. 18-tubo cuadrado 1"</v>
      </c>
      <c r="C9" s="595"/>
      <c r="D9" s="595"/>
      <c r="E9" s="179" t="s">
        <v>750</v>
      </c>
      <c r="F9" s="47" t="str">
        <f>'PPTO I.E JOSE REINEL'!D48</f>
        <v>M2</v>
      </c>
    </row>
    <row r="10" spans="1:6" ht="10.5" customHeight="1" x14ac:dyDescent="0.2"/>
    <row r="11" spans="1:6" ht="13.5" thickBot="1" x14ac:dyDescent="0.25">
      <c r="A11" s="5"/>
      <c r="B11" s="7" t="s">
        <v>564</v>
      </c>
      <c r="C11" s="74" t="s">
        <v>608</v>
      </c>
      <c r="D11" s="74" t="s">
        <v>615</v>
      </c>
      <c r="E11" s="8" t="s">
        <v>613</v>
      </c>
      <c r="F11" s="173" t="s">
        <v>614</v>
      </c>
    </row>
    <row r="12" spans="1:6" ht="13.5" thickTop="1" x14ac:dyDescent="0.2">
      <c r="A12" s="5"/>
      <c r="B12" s="5" t="s">
        <v>628</v>
      </c>
      <c r="C12" s="82"/>
      <c r="D12" s="82"/>
      <c r="E12" s="5"/>
      <c r="F12" s="175">
        <f>ROUND(SUM(F13:F16),0)</f>
        <v>142043</v>
      </c>
    </row>
    <row r="13" spans="1:6" x14ac:dyDescent="0.2">
      <c r="B13" s="67" t="s">
        <v>593</v>
      </c>
      <c r="C13" s="1" t="s">
        <v>955</v>
      </c>
      <c r="D13" s="160">
        <v>7</v>
      </c>
      <c r="E13" s="22">
        <f>'LISTADO DE MATERIALES'!D$224</f>
        <v>10500</v>
      </c>
      <c r="F13" s="185">
        <f>E13*D13</f>
        <v>73500</v>
      </c>
    </row>
    <row r="14" spans="1:6" x14ac:dyDescent="0.2">
      <c r="B14" s="67" t="s">
        <v>772</v>
      </c>
      <c r="C14" s="1" t="s">
        <v>8</v>
      </c>
      <c r="D14" s="1">
        <v>0.4</v>
      </c>
      <c r="E14" s="22">
        <f>'LISTADO DE MATERIALES'!D$190</f>
        <v>158400</v>
      </c>
      <c r="F14" s="185">
        <f>E14*D14</f>
        <v>63360</v>
      </c>
    </row>
    <row r="15" spans="1:6" x14ac:dyDescent="0.2">
      <c r="B15" s="67" t="s">
        <v>653</v>
      </c>
      <c r="C15" s="1" t="s">
        <v>609</v>
      </c>
      <c r="D15" s="1">
        <v>0.08</v>
      </c>
      <c r="E15" s="22">
        <f>'LISTADO DE MATERIALES'!D$281</f>
        <v>23596</v>
      </c>
      <c r="F15" s="185">
        <f>E15*D15</f>
        <v>1887.68</v>
      </c>
    </row>
    <row r="16" spans="1:6" x14ac:dyDescent="0.2">
      <c r="B16" s="67" t="s">
        <v>650</v>
      </c>
      <c r="C16" s="1" t="s">
        <v>651</v>
      </c>
      <c r="D16" s="1">
        <v>0.05</v>
      </c>
      <c r="E16" s="22">
        <f>'LISTADO DE MATERIALES'!D$37</f>
        <v>65900</v>
      </c>
      <c r="F16" s="185">
        <f>E16*D16</f>
        <v>3295</v>
      </c>
    </row>
    <row r="17" spans="1:10" ht="11.25" customHeight="1" x14ac:dyDescent="0.2"/>
    <row r="18" spans="1:10" x14ac:dyDescent="0.2">
      <c r="A18" s="5"/>
      <c r="B18" s="5" t="s">
        <v>571</v>
      </c>
      <c r="C18" s="82"/>
      <c r="D18" s="82"/>
      <c r="E18" s="5"/>
      <c r="F18" s="175">
        <f>ROUND(SUM(F19),0)</f>
        <v>1200</v>
      </c>
    </row>
    <row r="19" spans="1:10" x14ac:dyDescent="0.2">
      <c r="B19" s="67" t="s">
        <v>572</v>
      </c>
      <c r="C19" s="81" t="s">
        <v>8</v>
      </c>
      <c r="D19" s="1">
        <v>0.4</v>
      </c>
      <c r="E19" s="22">
        <f>'LISTADO DE MATERIALES'!D$170</f>
        <v>3000</v>
      </c>
      <c r="F19" s="185">
        <f>E19*D19</f>
        <v>1200</v>
      </c>
    </row>
    <row r="20" spans="1:10" ht="11.25" customHeight="1" x14ac:dyDescent="0.2"/>
    <row r="21" spans="1:10" x14ac:dyDescent="0.2">
      <c r="A21" s="5"/>
      <c r="B21" s="5" t="s">
        <v>596</v>
      </c>
      <c r="C21" s="82"/>
      <c r="D21" s="82"/>
      <c r="E21" s="5"/>
      <c r="F21" s="175">
        <f>ROUND(SUM(F22),0)</f>
        <v>65066</v>
      </c>
    </row>
    <row r="22" spans="1:10" ht="13.5" thickBot="1" x14ac:dyDescent="0.25">
      <c r="B22" s="131" t="s">
        <v>739</v>
      </c>
      <c r="C22" s="42" t="s">
        <v>598</v>
      </c>
      <c r="D22" s="161">
        <v>2</v>
      </c>
      <c r="E22" s="20">
        <f>MO!F$113</f>
        <v>32533</v>
      </c>
      <c r="F22" s="186">
        <f>E22*D22</f>
        <v>65066</v>
      </c>
    </row>
    <row r="23" spans="1:10" ht="12.75" customHeight="1" thickTop="1" x14ac:dyDescent="0.2"/>
    <row r="24" spans="1:10" x14ac:dyDescent="0.2">
      <c r="C24" s="582" t="s">
        <v>670</v>
      </c>
      <c r="D24" s="582"/>
      <c r="E24" s="582"/>
      <c r="F24" s="189">
        <f>ROUND(F21+F18+F12,0)</f>
        <v>208309</v>
      </c>
    </row>
    <row r="25" spans="1:10" ht="11.25" customHeight="1" x14ac:dyDescent="0.2"/>
    <row r="26" spans="1:10" ht="24" customHeight="1" x14ac:dyDescent="0.2">
      <c r="A26" s="313" t="str">
        <f>'PPTO I.E JOSE REINEL'!B49</f>
        <v>10.2</v>
      </c>
      <c r="B26" s="595" t="str">
        <f>'PPTO I.E JOSE REINEL'!C49</f>
        <v>Suministro e Instalación de Puerta con marco metálico cal. 18 y vidrio 1.50-2.60x2.20</v>
      </c>
      <c r="C26" s="595"/>
      <c r="D26" s="595"/>
      <c r="E26" s="179" t="s">
        <v>750</v>
      </c>
      <c r="F26" s="47" t="str">
        <f>'PPTO I.E JOSE REINEL'!D49</f>
        <v>UN</v>
      </c>
    </row>
    <row r="28" spans="1:10" ht="13.5" thickBot="1" x14ac:dyDescent="0.25">
      <c r="A28" s="5"/>
      <c r="B28" s="7" t="s">
        <v>564</v>
      </c>
      <c r="C28" s="74" t="s">
        <v>608</v>
      </c>
      <c r="D28" s="74" t="s">
        <v>615</v>
      </c>
      <c r="E28" s="8" t="s">
        <v>613</v>
      </c>
      <c r="F28" s="173" t="s">
        <v>614</v>
      </c>
    </row>
    <row r="29" spans="1:10" ht="13.5" thickTop="1" x14ac:dyDescent="0.2">
      <c r="A29" s="5"/>
      <c r="B29" s="5" t="s">
        <v>628</v>
      </c>
      <c r="C29" s="82"/>
      <c r="D29" s="82"/>
      <c r="E29" s="5"/>
      <c r="F29" s="175">
        <f>ROUND(SUM(F30:F35),0)</f>
        <v>895486</v>
      </c>
    </row>
    <row r="30" spans="1:10" x14ac:dyDescent="0.2">
      <c r="B30" s="67" t="s">
        <v>774</v>
      </c>
      <c r="C30" s="1" t="s">
        <v>8</v>
      </c>
      <c r="D30" s="1">
        <v>6</v>
      </c>
      <c r="E30" s="22">
        <f>'LISTADO DE MATERIALES'!D$56</f>
        <v>3400</v>
      </c>
      <c r="F30" s="185">
        <f>E30*D30</f>
        <v>20400</v>
      </c>
    </row>
    <row r="31" spans="1:10" x14ac:dyDescent="0.2">
      <c r="B31" s="67" t="s">
        <v>773</v>
      </c>
      <c r="C31" s="1" t="s">
        <v>8</v>
      </c>
      <c r="D31" s="1">
        <v>2.8</v>
      </c>
      <c r="E31" s="22">
        <f>'LISTADO DE MATERIALES'!D$190</f>
        <v>158400</v>
      </c>
      <c r="F31" s="185">
        <f t="shared" ref="F31:F35" si="0">E31*D31</f>
        <v>443520</v>
      </c>
    </row>
    <row r="32" spans="1:10" x14ac:dyDescent="0.2">
      <c r="B32" s="67" t="s">
        <v>653</v>
      </c>
      <c r="C32" s="1" t="s">
        <v>609</v>
      </c>
      <c r="D32" s="1">
        <v>0.41641</v>
      </c>
      <c r="E32" s="22">
        <f>'LISTADO DE MATERIALES'!D$281</f>
        <v>23596</v>
      </c>
      <c r="F32" s="185">
        <f t="shared" si="0"/>
        <v>9825.61</v>
      </c>
      <c r="J32" s="303"/>
    </row>
    <row r="33" spans="1:9" x14ac:dyDescent="0.2">
      <c r="B33" s="67" t="s">
        <v>650</v>
      </c>
      <c r="C33" s="1" t="s">
        <v>651</v>
      </c>
      <c r="D33" s="1">
        <v>0.6</v>
      </c>
      <c r="E33" s="22">
        <f>'LISTADO DE MATERIALES'!D$37</f>
        <v>65900</v>
      </c>
      <c r="F33" s="185">
        <f t="shared" si="0"/>
        <v>39540</v>
      </c>
    </row>
    <row r="34" spans="1:9" x14ac:dyDescent="0.2">
      <c r="B34" s="67" t="s">
        <v>775</v>
      </c>
      <c r="C34" s="1" t="s">
        <v>8</v>
      </c>
      <c r="D34" s="1">
        <v>1</v>
      </c>
      <c r="E34" s="22">
        <f>'LISTADO DE MATERIALES'!D$93</f>
        <v>150000</v>
      </c>
      <c r="F34" s="185">
        <f t="shared" si="0"/>
        <v>150000</v>
      </c>
    </row>
    <row r="35" spans="1:9" x14ac:dyDescent="0.2">
      <c r="B35" s="67" t="s">
        <v>776</v>
      </c>
      <c r="C35" s="1" t="s">
        <v>954</v>
      </c>
      <c r="D35" s="1">
        <v>3.87</v>
      </c>
      <c r="E35" s="22">
        <f>'LISTADO DE MATERIALES'!D384</f>
        <v>60000</v>
      </c>
      <c r="F35" s="185">
        <f t="shared" si="0"/>
        <v>232200</v>
      </c>
    </row>
    <row r="37" spans="1:9" x14ac:dyDescent="0.2">
      <c r="A37" s="5"/>
      <c r="B37" s="5" t="s">
        <v>571</v>
      </c>
      <c r="C37" s="82"/>
      <c r="D37" s="82"/>
      <c r="E37" s="5"/>
      <c r="F37" s="175">
        <f>ROUND(SUM(F38),0)</f>
        <v>3600</v>
      </c>
    </row>
    <row r="38" spans="1:9" x14ac:dyDescent="0.2">
      <c r="B38" s="67" t="s">
        <v>572</v>
      </c>
      <c r="C38" s="81" t="s">
        <v>8</v>
      </c>
      <c r="D38" s="1">
        <v>1.2</v>
      </c>
      <c r="E38" s="22">
        <f>'LISTADO DE MATERIALES'!D$170</f>
        <v>3000</v>
      </c>
      <c r="F38" s="185">
        <f>E38*D38</f>
        <v>3600</v>
      </c>
    </row>
    <row r="40" spans="1:9" x14ac:dyDescent="0.2">
      <c r="A40" s="5"/>
      <c r="B40" s="5" t="s">
        <v>596</v>
      </c>
      <c r="C40" s="82"/>
      <c r="D40" s="82"/>
      <c r="E40" s="5"/>
      <c r="F40" s="175">
        <f>ROUND(SUM(F41),0)</f>
        <v>406663</v>
      </c>
    </row>
    <row r="41" spans="1:9" ht="13.5" thickBot="1" x14ac:dyDescent="0.25">
      <c r="B41" s="131" t="s">
        <v>739</v>
      </c>
      <c r="C41" s="42" t="s">
        <v>598</v>
      </c>
      <c r="D41" s="42">
        <v>12.5</v>
      </c>
      <c r="E41" s="20">
        <f>MO!F$113</f>
        <v>32533</v>
      </c>
      <c r="F41" s="186">
        <f>E41*D41</f>
        <v>406662.5</v>
      </c>
    </row>
    <row r="42" spans="1:9" ht="13.5" thickTop="1" x14ac:dyDescent="0.2"/>
    <row r="43" spans="1:9" x14ac:dyDescent="0.2">
      <c r="C43" s="582" t="s">
        <v>655</v>
      </c>
      <c r="D43" s="582"/>
      <c r="E43" s="582"/>
      <c r="F43" s="189">
        <f>ROUND(F40+F37+F29,0)</f>
        <v>1305749</v>
      </c>
      <c r="H43" s="26"/>
      <c r="I43" s="315"/>
    </row>
    <row r="45" spans="1:9" x14ac:dyDescent="0.2">
      <c r="E45" s="4"/>
    </row>
    <row r="46" spans="1:9" x14ac:dyDescent="0.2">
      <c r="A46" s="313" t="str">
        <f>'PPTO I.E JOSE REINEL'!B50</f>
        <v>10.3</v>
      </c>
      <c r="B46" s="595" t="str">
        <f>'PPTO I.E JOSE REINEL'!C50</f>
        <v>Suministro e Instalación de Bajante en  pvc de 4"</v>
      </c>
      <c r="C46" s="595"/>
      <c r="D46" s="595"/>
      <c r="E46" s="179" t="s">
        <v>750</v>
      </c>
      <c r="F46" s="47" t="str">
        <f>'PPTO I.E JOSE REINEL'!D50</f>
        <v>ML</v>
      </c>
    </row>
    <row r="48" spans="1:9" x14ac:dyDescent="0.2">
      <c r="A48" s="5"/>
      <c r="B48" s="7" t="s">
        <v>564</v>
      </c>
      <c r="C48" s="74" t="s">
        <v>608</v>
      </c>
      <c r="D48" s="74" t="s">
        <v>615</v>
      </c>
      <c r="E48" s="8" t="s">
        <v>613</v>
      </c>
      <c r="F48" s="173" t="s">
        <v>614</v>
      </c>
    </row>
    <row r="49" spans="1:6" ht="13.5" thickTop="1" x14ac:dyDescent="0.2">
      <c r="A49" s="5"/>
      <c r="B49" s="5" t="s">
        <v>628</v>
      </c>
      <c r="C49" s="82"/>
      <c r="D49" s="82"/>
      <c r="E49" s="5"/>
      <c r="F49" s="175">
        <f>ROUND(SUM(F50:F53),0)</f>
        <v>30630</v>
      </c>
    </row>
    <row r="50" spans="1:6" x14ac:dyDescent="0.2">
      <c r="B50" s="67" t="s">
        <v>777</v>
      </c>
      <c r="C50" s="1" t="s">
        <v>8</v>
      </c>
      <c r="D50" s="1">
        <v>0.2</v>
      </c>
      <c r="E50" s="22">
        <f>'LISTADO DE MATERIALES'!D$195</f>
        <v>112000</v>
      </c>
      <c r="F50" s="185">
        <f>E50*D50</f>
        <v>22400</v>
      </c>
    </row>
    <row r="51" spans="1:6" x14ac:dyDescent="0.2">
      <c r="B51" s="67" t="s">
        <v>778</v>
      </c>
      <c r="C51" s="1" t="s">
        <v>955</v>
      </c>
      <c r="D51" s="1">
        <v>0.35</v>
      </c>
      <c r="E51" s="22">
        <f>'LISTADO DE MATERIALES'!D$248</f>
        <v>6825</v>
      </c>
      <c r="F51" s="185">
        <f>E51*D51</f>
        <v>2388.75</v>
      </c>
    </row>
    <row r="52" spans="1:6" x14ac:dyDescent="0.2">
      <c r="B52" s="67" t="s">
        <v>779</v>
      </c>
      <c r="C52" s="1" t="s">
        <v>609</v>
      </c>
      <c r="D52" s="1">
        <v>0.08</v>
      </c>
      <c r="E52" s="22">
        <f>'LISTADO DE MATERIALES'!D$281</f>
        <v>23596</v>
      </c>
      <c r="F52" s="185">
        <f>E52*D52</f>
        <v>1887.68</v>
      </c>
    </row>
    <row r="53" spans="1:6" x14ac:dyDescent="0.2">
      <c r="B53" s="67" t="s">
        <v>650</v>
      </c>
      <c r="C53" s="1" t="s">
        <v>651</v>
      </c>
      <c r="D53" s="1">
        <v>0.06</v>
      </c>
      <c r="E53" s="22">
        <f>'LISTADO DE MATERIALES'!D$37</f>
        <v>65900</v>
      </c>
      <c r="F53" s="185">
        <f>E53*D53</f>
        <v>3954</v>
      </c>
    </row>
    <row r="55" spans="1:6" x14ac:dyDescent="0.2">
      <c r="A55" s="5"/>
      <c r="B55" s="5" t="s">
        <v>571</v>
      </c>
      <c r="C55" s="82"/>
      <c r="D55" s="82"/>
      <c r="E55" s="5"/>
      <c r="F55" s="175">
        <f>ROUND(SUM(F56),0)</f>
        <v>1500</v>
      </c>
    </row>
    <row r="56" spans="1:6" x14ac:dyDescent="0.2">
      <c r="B56" s="67" t="s">
        <v>572</v>
      </c>
      <c r="C56" s="81" t="s">
        <v>8</v>
      </c>
      <c r="D56" s="1">
        <v>0.5</v>
      </c>
      <c r="E56" s="22">
        <f>'LISTADO DE MATERIALES'!D$170</f>
        <v>3000</v>
      </c>
      <c r="F56" s="185">
        <f>E56*D56</f>
        <v>1500</v>
      </c>
    </row>
    <row r="58" spans="1:6" x14ac:dyDescent="0.2">
      <c r="A58" s="5"/>
      <c r="B58" s="5" t="s">
        <v>596</v>
      </c>
      <c r="C58" s="82"/>
      <c r="D58" s="82"/>
      <c r="E58" s="5"/>
      <c r="F58" s="175">
        <f>ROUND(SUM(F59),0)</f>
        <v>26026</v>
      </c>
    </row>
    <row r="59" spans="1:6" ht="13.5" thickBot="1" x14ac:dyDescent="0.25">
      <c r="B59" s="131" t="s">
        <v>739</v>
      </c>
      <c r="C59" s="42" t="s">
        <v>598</v>
      </c>
      <c r="D59" s="42">
        <v>0.8</v>
      </c>
      <c r="E59" s="20">
        <f>MO!F$113</f>
        <v>32533</v>
      </c>
      <c r="F59" s="186">
        <f>E59*D59</f>
        <v>26026.400000000001</v>
      </c>
    </row>
    <row r="60" spans="1:6" ht="13.5" thickTop="1" x14ac:dyDescent="0.2"/>
    <row r="61" spans="1:6" x14ac:dyDescent="0.2">
      <c r="C61" s="582" t="s">
        <v>629</v>
      </c>
      <c r="D61" s="582"/>
      <c r="E61" s="582"/>
      <c r="F61" s="189">
        <f>ROUND(F58+F55+F49,0)</f>
        <v>58156</v>
      </c>
    </row>
    <row r="62" spans="1:6" x14ac:dyDescent="0.2">
      <c r="E62" s="4"/>
    </row>
  </sheetData>
  <mergeCells count="10">
    <mergeCell ref="B46:D46"/>
    <mergeCell ref="C61:E61"/>
    <mergeCell ref="B1:F1"/>
    <mergeCell ref="B2:F2"/>
    <mergeCell ref="B3:F3"/>
    <mergeCell ref="B5:F5"/>
    <mergeCell ref="C24:E24"/>
    <mergeCell ref="B9:D9"/>
    <mergeCell ref="B26:D26"/>
    <mergeCell ref="C43:E43"/>
  </mergeCells>
  <phoneticPr fontId="7" type="noConversion"/>
  <printOptions horizontalCentered="1"/>
  <pageMargins left="0.57999999999999996" right="0.73" top="0.59055118110236227" bottom="0.59055118110236227" header="0" footer="0.19685039370078741"/>
  <pageSetup scale="88" fitToHeight="88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Hoja15">
    <tabColor rgb="FFFFFF00"/>
    <pageSetUpPr fitToPage="1"/>
  </sheetPr>
  <dimension ref="A1:I40"/>
  <sheetViews>
    <sheetView view="pageBreakPreview" topLeftCell="A16" zoomScaleNormal="100" zoomScaleSheetLayoutView="100" workbookViewId="0">
      <selection activeCell="I35" sqref="I35"/>
    </sheetView>
  </sheetViews>
  <sheetFormatPr baseColWidth="10" defaultColWidth="11.42578125" defaultRowHeight="12.75" x14ac:dyDescent="0.2"/>
  <cols>
    <col min="1" max="1" width="6" customWidth="1"/>
    <col min="2" max="2" width="41.140625" style="67" customWidth="1"/>
    <col min="3" max="3" width="8.7109375" style="1" customWidth="1"/>
    <col min="4" max="4" width="12.7109375" style="1" customWidth="1"/>
    <col min="5" max="5" width="15.7109375" customWidth="1"/>
    <col min="6" max="6" width="16.85546875" style="185" bestFit="1" customWidth="1"/>
    <col min="7" max="7" width="3.28515625" customWidth="1"/>
    <col min="8" max="8" width="11.7109375" bestFit="1" customWidth="1"/>
  </cols>
  <sheetData>
    <row r="1" spans="1:6" ht="15.75" customHeight="1" x14ac:dyDescent="0.2">
      <c r="B1" s="504" t="str">
        <f>ROTULOS!B2</f>
        <v>DEPARTAMENTO DEL HUILA</v>
      </c>
      <c r="C1" s="504"/>
      <c r="D1" s="504"/>
      <c r="E1" s="504"/>
      <c r="F1" s="504"/>
    </row>
    <row r="2" spans="1:6" ht="15.75" customHeight="1" x14ac:dyDescent="0.2">
      <c r="B2" s="504" t="str">
        <f>ROTULOS!B3</f>
        <v>MUNICIPIO DE PALERMO</v>
      </c>
      <c r="C2" s="504"/>
      <c r="D2" s="504"/>
      <c r="E2" s="504"/>
      <c r="F2" s="504"/>
    </row>
    <row r="3" spans="1:6" ht="31.15" customHeight="1" x14ac:dyDescent="0.2">
      <c r="B3" s="596" t="str">
        <f>ROTULOS!B4</f>
        <v>AMPLIACIÓN DE LA SEDE PRINCIPAL DE LA INSTITUCION EDUCATIVA JOSÉ REINEL DEL MUNICIPIO DE PALERMO HUILA</v>
      </c>
      <c r="C3" s="597"/>
      <c r="D3" s="597"/>
      <c r="E3" s="597"/>
      <c r="F3" s="597"/>
    </row>
    <row r="4" spans="1:6" ht="17.25" customHeight="1" x14ac:dyDescent="0.2">
      <c r="B4" s="135"/>
      <c r="C4" s="2"/>
      <c r="D4" s="2"/>
      <c r="E4" s="3"/>
      <c r="F4" s="184"/>
    </row>
    <row r="5" spans="1:6" ht="15.75" customHeight="1" x14ac:dyDescent="0.2">
      <c r="B5" s="586" t="s">
        <v>563</v>
      </c>
      <c r="C5" s="586"/>
      <c r="D5" s="586"/>
      <c r="E5" s="586"/>
      <c r="F5" s="586"/>
    </row>
    <row r="6" spans="1:6" ht="12.75" customHeight="1" x14ac:dyDescent="0.2">
      <c r="B6" s="81"/>
      <c r="E6" s="4"/>
    </row>
    <row r="7" spans="1:6" x14ac:dyDescent="0.2">
      <c r="B7" s="5" t="s">
        <v>1085</v>
      </c>
      <c r="E7" s="4"/>
    </row>
    <row r="10" spans="1:6" x14ac:dyDescent="0.2">
      <c r="A10" s="313" t="str">
        <f>'PPTO I.E JOSE REINEL'!B52</f>
        <v>11.1</v>
      </c>
      <c r="B10" s="595" t="str">
        <f>'PPTO I.E JOSE REINEL'!C52</f>
        <v>Limpieza de muro en ladrillo a la vista y pintura en sika transparente</v>
      </c>
      <c r="C10" s="595"/>
      <c r="D10" s="595"/>
      <c r="E10" s="179" t="s">
        <v>750</v>
      </c>
      <c r="F10" s="47" t="str">
        <f>'PPTO I.E JOSE REINEL'!D52</f>
        <v>M2</v>
      </c>
    </row>
    <row r="12" spans="1:6" ht="13.5" thickBot="1" x14ac:dyDescent="0.25">
      <c r="A12" s="5"/>
      <c r="B12" s="7" t="s">
        <v>564</v>
      </c>
      <c r="C12" s="74" t="s">
        <v>608</v>
      </c>
      <c r="D12" s="74" t="s">
        <v>615</v>
      </c>
      <c r="E12" s="8" t="s">
        <v>613</v>
      </c>
      <c r="F12" s="173" t="s">
        <v>614</v>
      </c>
    </row>
    <row r="13" spans="1:6" ht="13.5" thickTop="1" x14ac:dyDescent="0.2">
      <c r="A13" s="5"/>
      <c r="B13" s="5" t="s">
        <v>628</v>
      </c>
      <c r="C13" s="82"/>
      <c r="D13" s="82"/>
      <c r="E13" s="5"/>
      <c r="F13" s="175">
        <f>ROUND(SUM(F14:F15),0)</f>
        <v>8022</v>
      </c>
    </row>
    <row r="14" spans="1:6" x14ac:dyDescent="0.2">
      <c r="B14" s="67" t="s">
        <v>872</v>
      </c>
      <c r="C14" s="1" t="s">
        <v>8</v>
      </c>
      <c r="D14" s="1">
        <v>7.0000000000000007E-2</v>
      </c>
      <c r="E14" s="22">
        <f>'LISTADO DE MATERIALES'!D$275</f>
        <v>75600</v>
      </c>
      <c r="F14" s="185">
        <f>E14*D14</f>
        <v>5292</v>
      </c>
    </row>
    <row r="15" spans="1:6" x14ac:dyDescent="0.2">
      <c r="B15" s="67" t="s">
        <v>873</v>
      </c>
      <c r="C15" s="1" t="s">
        <v>651</v>
      </c>
      <c r="D15" s="1">
        <v>7.0000000000000007E-2</v>
      </c>
      <c r="E15" s="22">
        <f>'LISTADO DE MATERIALES'!D$8</f>
        <v>39000</v>
      </c>
      <c r="F15" s="185">
        <f>E15*D15</f>
        <v>2730</v>
      </c>
    </row>
    <row r="17" spans="1:9" x14ac:dyDescent="0.2">
      <c r="A17" s="5"/>
      <c r="B17" s="5" t="s">
        <v>571</v>
      </c>
      <c r="C17" s="82"/>
      <c r="D17" s="82"/>
      <c r="E17" s="5"/>
      <c r="F17" s="175">
        <f>ROUND(SUM(F18),0)</f>
        <v>626</v>
      </c>
    </row>
    <row r="18" spans="1:9" x14ac:dyDescent="0.2">
      <c r="B18" s="67" t="s">
        <v>572</v>
      </c>
      <c r="C18" s="81" t="s">
        <v>8</v>
      </c>
      <c r="D18" s="1">
        <v>0.20880000000000001</v>
      </c>
      <c r="E18" s="22">
        <f>'LISTADO DE MATERIALES'!D$170</f>
        <v>3000</v>
      </c>
      <c r="F18" s="185">
        <f>E18*D18</f>
        <v>626.4</v>
      </c>
    </row>
    <row r="20" spans="1:9" x14ac:dyDescent="0.2">
      <c r="A20" s="5"/>
      <c r="B20" s="5" t="s">
        <v>596</v>
      </c>
      <c r="C20" s="82"/>
      <c r="D20" s="82"/>
      <c r="E20" s="5"/>
      <c r="F20" s="175">
        <f>ROUND(SUM(F21),0)</f>
        <v>9977</v>
      </c>
    </row>
    <row r="21" spans="1:9" ht="13.5" thickBot="1" x14ac:dyDescent="0.25">
      <c r="B21" s="131" t="s">
        <v>781</v>
      </c>
      <c r="C21" s="42" t="s">
        <v>598</v>
      </c>
      <c r="D21" s="42">
        <v>0.32</v>
      </c>
      <c r="E21" s="20">
        <f>+MO!F$122</f>
        <v>31177</v>
      </c>
      <c r="F21" s="186">
        <f>E21*D21</f>
        <v>9976.64</v>
      </c>
    </row>
    <row r="22" spans="1:9" ht="13.5" thickTop="1" x14ac:dyDescent="0.2"/>
    <row r="23" spans="1:9" x14ac:dyDescent="0.2">
      <c r="C23" s="582" t="s">
        <v>870</v>
      </c>
      <c r="D23" s="582"/>
      <c r="E23" s="582"/>
      <c r="F23" s="189">
        <f>ROUND(F20+F17+F13,0)</f>
        <v>18625</v>
      </c>
      <c r="H23" s="26"/>
      <c r="I23" s="315"/>
    </row>
    <row r="26" spans="1:9" ht="30.6" customHeight="1" x14ac:dyDescent="0.2">
      <c r="A26" s="312" t="str">
        <f>'PPTO I.E JOSE REINEL'!B53</f>
        <v>11.2</v>
      </c>
      <c r="B26" s="595" t="str">
        <f>'PPTO I.E JOSE REINEL'!C53</f>
        <v>Suministro y Aplicación de Esmalte sobre sobre puertas y ventanas metalicas. Incluye anticorrosivo</v>
      </c>
      <c r="C26" s="595"/>
      <c r="D26" s="595"/>
      <c r="E26" s="179" t="s">
        <v>750</v>
      </c>
      <c r="F26" s="311" t="str">
        <f>'PPTO I.E JOSE REINEL'!D53</f>
        <v>M2</v>
      </c>
    </row>
    <row r="28" spans="1:9" ht="13.5" thickBot="1" x14ac:dyDescent="0.25">
      <c r="A28" s="5"/>
      <c r="B28" s="7" t="s">
        <v>564</v>
      </c>
      <c r="C28" s="74" t="s">
        <v>608</v>
      </c>
      <c r="D28" s="74" t="s">
        <v>615</v>
      </c>
      <c r="E28" s="8" t="s">
        <v>613</v>
      </c>
      <c r="F28" s="173" t="s">
        <v>614</v>
      </c>
    </row>
    <row r="29" spans="1:9" ht="13.5" thickTop="1" x14ac:dyDescent="0.2">
      <c r="A29" s="5"/>
      <c r="B29" s="5" t="s">
        <v>628</v>
      </c>
      <c r="C29" s="82"/>
      <c r="D29" s="82"/>
      <c r="E29" s="5"/>
      <c r="F29" s="175">
        <f>ROUND(SUM(F30:F32),0)</f>
        <v>6344</v>
      </c>
    </row>
    <row r="30" spans="1:9" x14ac:dyDescent="0.2">
      <c r="B30" s="67" t="s">
        <v>868</v>
      </c>
      <c r="C30" s="1" t="s">
        <v>651</v>
      </c>
      <c r="D30" s="1">
        <v>0.03</v>
      </c>
      <c r="E30" s="22">
        <f>'LISTADO DE MATERIALES'!D$131</f>
        <v>38000</v>
      </c>
      <c r="F30" s="185">
        <f>E30*D30</f>
        <v>1140</v>
      </c>
    </row>
    <row r="31" spans="1:9" x14ac:dyDescent="0.2">
      <c r="B31" s="67" t="s">
        <v>869</v>
      </c>
      <c r="C31" s="1" t="s">
        <v>651</v>
      </c>
      <c r="D31" s="1">
        <v>0.04</v>
      </c>
      <c r="E31" s="22">
        <f>'LISTADO DE MATERIALES'!D$139</f>
        <v>80000</v>
      </c>
      <c r="F31" s="185">
        <f>E31*D31</f>
        <v>3200</v>
      </c>
    </row>
    <row r="32" spans="1:9" x14ac:dyDescent="0.2">
      <c r="B32" s="67" t="s">
        <v>782</v>
      </c>
      <c r="C32" s="1" t="s">
        <v>8</v>
      </c>
      <c r="D32" s="1">
        <v>1.05</v>
      </c>
      <c r="E32" s="22">
        <f>'LISTADO DE MATERIALES'!D$201</f>
        <v>1909</v>
      </c>
      <c r="F32" s="185">
        <f>E32*D32</f>
        <v>2004.45</v>
      </c>
    </row>
    <row r="34" spans="1:6" x14ac:dyDescent="0.2">
      <c r="A34" s="5"/>
      <c r="B34" s="5" t="s">
        <v>571</v>
      </c>
      <c r="C34" s="82"/>
      <c r="D34" s="82"/>
      <c r="E34" s="5"/>
      <c r="F34" s="175">
        <f>ROUND(SUM(F35),0)</f>
        <v>900</v>
      </c>
    </row>
    <row r="35" spans="1:6" x14ac:dyDescent="0.2">
      <c r="B35" s="67" t="s">
        <v>572</v>
      </c>
      <c r="C35" s="81" t="s">
        <v>8</v>
      </c>
      <c r="D35" s="1">
        <v>0.3</v>
      </c>
      <c r="E35" s="22">
        <f>'LISTADO DE MATERIALES'!D$170</f>
        <v>3000</v>
      </c>
      <c r="F35" s="185">
        <f>E35*D35</f>
        <v>900</v>
      </c>
    </row>
    <row r="37" spans="1:6" x14ac:dyDescent="0.2">
      <c r="A37" s="5"/>
      <c r="B37" s="5" t="s">
        <v>596</v>
      </c>
      <c r="C37" s="82"/>
      <c r="D37" s="82"/>
      <c r="E37" s="5"/>
      <c r="F37" s="175">
        <f>ROUND(SUM(F38),0)</f>
        <v>10912</v>
      </c>
    </row>
    <row r="38" spans="1:6" ht="13.5" thickBot="1" x14ac:dyDescent="0.25">
      <c r="B38" s="131" t="s">
        <v>781</v>
      </c>
      <c r="C38" s="42" t="s">
        <v>598</v>
      </c>
      <c r="D38" s="42">
        <v>0.35</v>
      </c>
      <c r="E38" s="20">
        <f>+MO!F$122</f>
        <v>31177</v>
      </c>
      <c r="F38" s="186">
        <f>E38*D38</f>
        <v>10911.95</v>
      </c>
    </row>
    <row r="39" spans="1:6" ht="13.5" thickTop="1" x14ac:dyDescent="0.2"/>
    <row r="40" spans="1:6" x14ac:dyDescent="0.2">
      <c r="C40" s="582" t="s">
        <v>715</v>
      </c>
      <c r="D40" s="582"/>
      <c r="E40" s="582"/>
      <c r="F40" s="189">
        <f>ROUND(F37+F34+F29,0)</f>
        <v>18156</v>
      </c>
    </row>
  </sheetData>
  <mergeCells count="8">
    <mergeCell ref="C40:E40"/>
    <mergeCell ref="C23:E23"/>
    <mergeCell ref="B10:D10"/>
    <mergeCell ref="B1:F1"/>
    <mergeCell ref="B2:F2"/>
    <mergeCell ref="B3:F3"/>
    <mergeCell ref="B5:F5"/>
    <mergeCell ref="B26:D26"/>
  </mergeCells>
  <phoneticPr fontId="7" type="noConversion"/>
  <printOptions horizontalCentered="1"/>
  <pageMargins left="0.54" right="0.48" top="0.59055118110236227" bottom="0.59055118110236227" header="0" footer="0.19685039370078741"/>
  <pageSetup scale="93" fitToHeight="0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Hoja16">
    <tabColor rgb="FFFFFF00"/>
    <pageSetUpPr fitToPage="1"/>
  </sheetPr>
  <dimension ref="A1:F20"/>
  <sheetViews>
    <sheetView view="pageBreakPreview" zoomScaleNormal="100" zoomScaleSheetLayoutView="100" workbookViewId="0">
      <selection activeCell="D22" sqref="D22"/>
    </sheetView>
  </sheetViews>
  <sheetFormatPr baseColWidth="10" defaultColWidth="11.42578125" defaultRowHeight="12.75" x14ac:dyDescent="0.2"/>
  <cols>
    <col min="1" max="1" width="6.42578125" customWidth="1"/>
    <col min="2" max="2" width="39.140625" style="67" customWidth="1"/>
    <col min="3" max="3" width="8.7109375" style="1" customWidth="1"/>
    <col min="4" max="4" width="11.42578125" style="1"/>
    <col min="5" max="5" width="13.5703125" customWidth="1"/>
    <col min="6" max="6" width="15.140625" style="185" customWidth="1"/>
    <col min="7" max="7" width="3.28515625" customWidth="1"/>
  </cols>
  <sheetData>
    <row r="1" spans="1:6" x14ac:dyDescent="0.2">
      <c r="B1" s="504" t="str">
        <f>ROTULOS!B2</f>
        <v>DEPARTAMENTO DEL HUILA</v>
      </c>
      <c r="C1" s="504"/>
      <c r="D1" s="504"/>
      <c r="E1" s="504"/>
      <c r="F1" s="504"/>
    </row>
    <row r="2" spans="1:6" x14ac:dyDescent="0.2">
      <c r="B2" s="504" t="str">
        <f>ROTULOS!B3</f>
        <v>MUNICIPIO DE PALERMO</v>
      </c>
      <c r="C2" s="504"/>
      <c r="D2" s="504"/>
      <c r="E2" s="504"/>
      <c r="F2" s="504"/>
    </row>
    <row r="3" spans="1:6" ht="32.450000000000003" customHeight="1" x14ac:dyDescent="0.2">
      <c r="B3" s="596" t="str">
        <f>ROTULOS!B4</f>
        <v>AMPLIACIÓN DE LA SEDE PRINCIPAL DE LA INSTITUCION EDUCATIVA JOSÉ REINEL DEL MUNICIPIO DE PALERMO HUILA</v>
      </c>
      <c r="C3" s="597"/>
      <c r="D3" s="597"/>
      <c r="E3" s="597"/>
      <c r="F3" s="597"/>
    </row>
    <row r="4" spans="1:6" x14ac:dyDescent="0.2">
      <c r="B4" s="135"/>
      <c r="C4" s="2"/>
      <c r="D4" s="2"/>
      <c r="E4" s="3"/>
      <c r="F4" s="184"/>
    </row>
    <row r="5" spans="1:6" x14ac:dyDescent="0.2">
      <c r="B5" s="586" t="s">
        <v>563</v>
      </c>
      <c r="C5" s="586"/>
      <c r="D5" s="586"/>
      <c r="E5" s="586"/>
      <c r="F5" s="586"/>
    </row>
    <row r="6" spans="1:6" x14ac:dyDescent="0.2">
      <c r="B6" s="81"/>
      <c r="E6" s="4"/>
    </row>
    <row r="7" spans="1:6" x14ac:dyDescent="0.2">
      <c r="B7" s="5" t="s">
        <v>1934</v>
      </c>
      <c r="E7" s="4"/>
    </row>
    <row r="9" spans="1:6" x14ac:dyDescent="0.2">
      <c r="A9" s="312" t="str">
        <f>'PPTO I.E JOSE REINEL'!B55</f>
        <v>12.1</v>
      </c>
      <c r="B9" s="598" t="str">
        <f>'PPTO I.E JOSE REINEL'!C55</f>
        <v>Aseo final de obra</v>
      </c>
      <c r="C9" s="595"/>
      <c r="D9" s="595"/>
      <c r="E9" s="179" t="s">
        <v>750</v>
      </c>
      <c r="F9" s="311" t="str">
        <f>'PPTO I.E JOSE REINEL'!D55</f>
        <v>M2</v>
      </c>
    </row>
    <row r="11" spans="1:6" ht="13.5" thickBot="1" x14ac:dyDescent="0.25">
      <c r="A11" s="5"/>
      <c r="B11" s="7" t="s">
        <v>564</v>
      </c>
      <c r="C11" s="74" t="s">
        <v>608</v>
      </c>
      <c r="D11" s="74" t="s">
        <v>615</v>
      </c>
      <c r="E11" s="8" t="s">
        <v>613</v>
      </c>
      <c r="F11" s="173" t="s">
        <v>614</v>
      </c>
    </row>
    <row r="12" spans="1:6" ht="13.5" thickTop="1" x14ac:dyDescent="0.2">
      <c r="A12" s="5"/>
      <c r="B12" s="5" t="s">
        <v>571</v>
      </c>
      <c r="C12" s="82"/>
      <c r="D12" s="82"/>
      <c r="E12" s="5"/>
      <c r="F12" s="175">
        <f>ROUND(SUM(F13:F14),0)</f>
        <v>2340</v>
      </c>
    </row>
    <row r="13" spans="1:6" x14ac:dyDescent="0.2">
      <c r="B13" s="67" t="s">
        <v>572</v>
      </c>
      <c r="C13" s="81" t="s">
        <v>8</v>
      </c>
      <c r="D13" s="81">
        <v>0.3</v>
      </c>
      <c r="E13" s="177">
        <f>'LISTADO DE MATERIALES'!D$170</f>
        <v>3000</v>
      </c>
      <c r="F13" s="174">
        <f>E13*D13</f>
        <v>900</v>
      </c>
    </row>
    <row r="14" spans="1:6" x14ac:dyDescent="0.2">
      <c r="B14" s="67" t="s">
        <v>889</v>
      </c>
      <c r="C14" s="81" t="s">
        <v>8</v>
      </c>
      <c r="D14" s="81">
        <v>0.08</v>
      </c>
      <c r="E14" s="177">
        <f>'LISTADO DE MATERIALES'!D$537</f>
        <v>18000</v>
      </c>
      <c r="F14" s="174">
        <f>E14*D14</f>
        <v>1440</v>
      </c>
    </row>
    <row r="15" spans="1:6" x14ac:dyDescent="0.2">
      <c r="C15" s="81"/>
      <c r="D15" s="81"/>
      <c r="E15" s="67"/>
      <c r="F15" s="174"/>
    </row>
    <row r="16" spans="1:6" x14ac:dyDescent="0.2">
      <c r="A16" s="5"/>
      <c r="B16" s="5" t="s">
        <v>596</v>
      </c>
      <c r="C16" s="82"/>
      <c r="D16" s="82"/>
      <c r="E16" s="5"/>
      <c r="F16" s="175">
        <f>ROUND(SUM(F17),0)</f>
        <v>367</v>
      </c>
    </row>
    <row r="17" spans="2:6" ht="13.5" thickBot="1" x14ac:dyDescent="0.25">
      <c r="B17" s="131" t="s">
        <v>742</v>
      </c>
      <c r="C17" s="137" t="s">
        <v>598</v>
      </c>
      <c r="D17" s="191">
        <v>3.3000000000000002E-2</v>
      </c>
      <c r="E17" s="178">
        <f>MO!F$32</f>
        <v>11112.79</v>
      </c>
      <c r="F17" s="176">
        <f>E17*D17</f>
        <v>366.72</v>
      </c>
    </row>
    <row r="18" spans="2:6" ht="13.5" thickTop="1" x14ac:dyDescent="0.2">
      <c r="C18" s="81"/>
      <c r="D18" s="81"/>
      <c r="E18" s="67"/>
      <c r="F18" s="174"/>
    </row>
    <row r="19" spans="2:6" x14ac:dyDescent="0.2">
      <c r="C19" s="594" t="s">
        <v>715</v>
      </c>
      <c r="D19" s="594"/>
      <c r="E19" s="594"/>
      <c r="F19" s="189">
        <f>ROUND(F16+F12,0)</f>
        <v>2707</v>
      </c>
    </row>
    <row r="20" spans="2:6" x14ac:dyDescent="0.2">
      <c r="B20" s="67" t="s">
        <v>353</v>
      </c>
    </row>
  </sheetData>
  <mergeCells count="6">
    <mergeCell ref="B9:D9"/>
    <mergeCell ref="C19:E19"/>
    <mergeCell ref="B1:F1"/>
    <mergeCell ref="B2:F2"/>
    <mergeCell ref="B3:F3"/>
    <mergeCell ref="B5:F5"/>
  </mergeCells>
  <phoneticPr fontId="7" type="noConversion"/>
  <printOptions horizontalCentered="1"/>
  <pageMargins left="0.51" right="0.56000000000000005" top="0.59055118110236227" bottom="0.59055118110236227" header="0" footer="0.19685039370078741"/>
  <pageSetup scale="98" fitToHeight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19</vt:i4>
      </vt:variant>
      <vt:variant>
        <vt:lpstr>Rangos con nombre</vt:lpstr>
      </vt:variant>
      <vt:variant>
        <vt:i4>35</vt:i4>
      </vt:variant>
    </vt:vector>
  </HeadingPairs>
  <TitlesOfParts>
    <vt:vector size="54" baseType="lpstr">
      <vt:lpstr>PRESUPUESTO RESUMIDO</vt:lpstr>
      <vt:lpstr>Cronograma</vt:lpstr>
      <vt:lpstr>Cadena de Valor 3</vt:lpstr>
      <vt:lpstr>Cadena de Valor 2</vt:lpstr>
      <vt:lpstr>Cadena de  Valor</vt:lpstr>
      <vt:lpstr>ROTULOS</vt:lpstr>
      <vt:lpstr>PPTO I.E JOSE REINEL</vt:lpstr>
      <vt:lpstr>MEMORIA DE CANTIDADES</vt:lpstr>
      <vt:lpstr>LISTADO DE MATERIALES</vt:lpstr>
      <vt:lpstr>MO</vt:lpstr>
      <vt:lpstr>ANALISIS BASICOS</vt:lpstr>
      <vt:lpstr>1-2 PRELIMINARES-DEMOLICION</vt:lpstr>
      <vt:lpstr>3-4 MAMPOSTERIA-ESTRUCTURA</vt:lpstr>
      <vt:lpstr>5 ELECTRICAS</vt:lpstr>
      <vt:lpstr>6-7-8 PAÑETES-CUBIERTA-</vt:lpstr>
      <vt:lpstr>9 PISOS-ENCHAPES</vt:lpstr>
      <vt:lpstr>10 CARPI- METAL</vt:lpstr>
      <vt:lpstr>11 PINTURA</vt:lpstr>
      <vt:lpstr>12 LIMPIEZA</vt:lpstr>
      <vt:lpstr>'10 CARPI- METAL'!Área_de_impresión</vt:lpstr>
      <vt:lpstr>'11 PINTURA'!Área_de_impresión</vt:lpstr>
      <vt:lpstr>'12 LIMPIEZA'!Área_de_impresión</vt:lpstr>
      <vt:lpstr>'1-2 PRELIMINARES-DEMOLICION'!Área_de_impresión</vt:lpstr>
      <vt:lpstr>'3-4 MAMPOSTERIA-ESTRUCTURA'!Área_de_impresión</vt:lpstr>
      <vt:lpstr>'5 ELECTRICAS'!Área_de_impresión</vt:lpstr>
      <vt:lpstr>'6-7-8 PAÑETES-CUBIERTA-'!Área_de_impresión</vt:lpstr>
      <vt:lpstr>'9 PISOS-ENCHAPES'!Área_de_impresión</vt:lpstr>
      <vt:lpstr>'ANALISIS BASICOS'!Área_de_impresión</vt:lpstr>
      <vt:lpstr>'Cadena de  Valor'!Área_de_impresión</vt:lpstr>
      <vt:lpstr>'Cadena de Valor 2'!Área_de_impresión</vt:lpstr>
      <vt:lpstr>'Cadena de Valor 3'!Área_de_impresión</vt:lpstr>
      <vt:lpstr>'LISTADO DE MATERIALES'!Área_de_impresión</vt:lpstr>
      <vt:lpstr>'MEMORIA DE CANTIDADES'!Área_de_impresión</vt:lpstr>
      <vt:lpstr>MO!Área_de_impresión</vt:lpstr>
      <vt:lpstr>'PPTO I.E JOSE REINEL'!Área_de_impresión</vt:lpstr>
      <vt:lpstr>'PRESUPUESTO RESUMIDO'!Área_de_impresión</vt:lpstr>
      <vt:lpstr>ROTULOS!Área_de_impresión</vt:lpstr>
      <vt:lpstr>'PRESUPUESTO RESUMIDO'!MI</vt:lpstr>
      <vt:lpstr>'PRESUPUESTO RESUMIDO'!ML</vt:lpstr>
      <vt:lpstr>'10 CARPI- METAL'!Títulos_a_imprimir</vt:lpstr>
      <vt:lpstr>'11 PINTURA'!Títulos_a_imprimir</vt:lpstr>
      <vt:lpstr>'12 LIMPIEZA'!Títulos_a_imprimir</vt:lpstr>
      <vt:lpstr>'1-2 PRELIMINARES-DEMOLICION'!Títulos_a_imprimir</vt:lpstr>
      <vt:lpstr>'3-4 MAMPOSTERIA-ESTRUCTURA'!Títulos_a_imprimir</vt:lpstr>
      <vt:lpstr>'5 ELECTRICAS'!Títulos_a_imprimir</vt:lpstr>
      <vt:lpstr>'6-7-8 PAÑETES-CUBIERTA-'!Títulos_a_imprimir</vt:lpstr>
      <vt:lpstr>'9 PISOS-ENCHAPES'!Títulos_a_imprimir</vt:lpstr>
      <vt:lpstr>'ANALISIS BASICOS'!Títulos_a_imprimir</vt:lpstr>
      <vt:lpstr>'Cadena de  Valor'!Títulos_a_imprimir</vt:lpstr>
      <vt:lpstr>'LISTADO DE MATERIALES'!Títulos_a_imprimir</vt:lpstr>
      <vt:lpstr>'MEMORIA DE CANTIDADES'!Títulos_a_imprimir</vt:lpstr>
      <vt:lpstr>MO!Títulos_a_imprimir</vt:lpstr>
      <vt:lpstr>'PPTO I.E JOSE REINEL'!Títulos_a_imprimir</vt:lpstr>
      <vt:lpstr>'PRESUPUESTO RESUMIDO'!Títulos_a_imprimir</vt:lpstr>
    </vt:vector>
  </TitlesOfParts>
  <Company>SED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PRESUPUESTO NEIVA-2008</dc:title>
  <dc:creator>SECRETARIA EDUCACION HUILA-2008</dc:creator>
  <cp:lastModifiedBy>helena repizo</cp:lastModifiedBy>
  <cp:lastPrinted>2025-10-31T21:26:51Z</cp:lastPrinted>
  <dcterms:created xsi:type="dcterms:W3CDTF">2007-03-30T22:02:20Z</dcterms:created>
  <dcterms:modified xsi:type="dcterms:W3CDTF">2025-11-04T22:02:47Z</dcterms:modified>
</cp:coreProperties>
</file>