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CONTRATACION\VETERINARIA VIGENCIA FUTURA\"/>
    </mc:Choice>
  </mc:AlternateContent>
  <bookViews>
    <workbookView xWindow="0" yWindow="0" windowWidth="20490" windowHeight="7155"/>
  </bookViews>
  <sheets>
    <sheet name="Hoja1" sheetId="1" r:id="rId1"/>
  </sheets>
  <definedNames>
    <definedName name="_xlnm._FilterDatabase" localSheetId="0" hidden="1">Hoja1!$A$5:$Z$540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2" i="1" l="1"/>
  <c r="N12" i="1"/>
  <c r="O12" i="1"/>
  <c r="P12" i="1"/>
  <c r="Q12" i="1" s="1"/>
  <c r="T12" i="1"/>
  <c r="M19" i="1"/>
  <c r="N19" i="1"/>
  <c r="O19" i="1"/>
  <c r="P19" i="1"/>
  <c r="Q19" i="1" s="1"/>
  <c r="T19" i="1"/>
  <c r="M20" i="1"/>
  <c r="N20" i="1"/>
  <c r="O20" i="1"/>
  <c r="P20" i="1"/>
  <c r="Q20" i="1" s="1"/>
  <c r="T20" i="1"/>
  <c r="M21" i="1"/>
  <c r="N21" i="1"/>
  <c r="O21" i="1"/>
  <c r="P21" i="1"/>
  <c r="Q21" i="1" s="1"/>
  <c r="T21" i="1"/>
  <c r="M22" i="1"/>
  <c r="N22" i="1"/>
  <c r="O22" i="1"/>
  <c r="P22" i="1"/>
  <c r="Q22" i="1" s="1"/>
  <c r="T22" i="1"/>
  <c r="M23" i="1"/>
  <c r="N23" i="1"/>
  <c r="O23" i="1"/>
  <c r="P23" i="1"/>
  <c r="Q23" i="1" s="1"/>
  <c r="T23" i="1"/>
  <c r="M25" i="1"/>
  <c r="N25" i="1"/>
  <c r="O25" i="1"/>
  <c r="P25" i="1"/>
  <c r="Q25" i="1" s="1"/>
  <c r="T25" i="1"/>
  <c r="M26" i="1"/>
  <c r="N26" i="1"/>
  <c r="O26" i="1"/>
  <c r="P26" i="1"/>
  <c r="Q26" i="1" s="1"/>
  <c r="T26" i="1"/>
  <c r="M27" i="1"/>
  <c r="N27" i="1"/>
  <c r="O27" i="1"/>
  <c r="P27" i="1"/>
  <c r="Q27" i="1" s="1"/>
  <c r="T27" i="1"/>
  <c r="M28" i="1"/>
  <c r="N28" i="1"/>
  <c r="O28" i="1"/>
  <c r="P28" i="1"/>
  <c r="Q28" i="1" s="1"/>
  <c r="T28" i="1"/>
  <c r="M29" i="1"/>
  <c r="N29" i="1"/>
  <c r="O29" i="1"/>
  <c r="P29" i="1"/>
  <c r="Q29" i="1" s="1"/>
  <c r="T29" i="1"/>
  <c r="M36" i="1"/>
  <c r="N36" i="1"/>
  <c r="O36" i="1"/>
  <c r="P36" i="1"/>
  <c r="Q36" i="1" s="1"/>
  <c r="T36" i="1"/>
  <c r="M37" i="1"/>
  <c r="N37" i="1"/>
  <c r="O37" i="1"/>
  <c r="P37" i="1"/>
  <c r="Q37" i="1" s="1"/>
  <c r="T37" i="1"/>
  <c r="M38" i="1"/>
  <c r="N38" i="1"/>
  <c r="O38" i="1"/>
  <c r="P38" i="1"/>
  <c r="Q38" i="1" s="1"/>
  <c r="T38" i="1"/>
  <c r="M39" i="1"/>
  <c r="N39" i="1"/>
  <c r="O39" i="1"/>
  <c r="P39" i="1"/>
  <c r="Q39" i="1" s="1"/>
  <c r="T39" i="1"/>
  <c r="M40" i="1"/>
  <c r="N40" i="1"/>
  <c r="O40" i="1"/>
  <c r="P40" i="1"/>
  <c r="Q40" i="1" s="1"/>
  <c r="T40" i="1"/>
  <c r="M41" i="1"/>
  <c r="N41" i="1"/>
  <c r="O41" i="1"/>
  <c r="P41" i="1"/>
  <c r="Q41" i="1" s="1"/>
  <c r="T41" i="1"/>
  <c r="M42" i="1"/>
  <c r="N42" i="1"/>
  <c r="O42" i="1"/>
  <c r="P42" i="1"/>
  <c r="Q42" i="1" s="1"/>
  <c r="T42" i="1"/>
  <c r="M49" i="1"/>
  <c r="N49" i="1"/>
  <c r="O49" i="1"/>
  <c r="P49" i="1"/>
  <c r="Q49" i="1" s="1"/>
  <c r="T49" i="1"/>
  <c r="M50" i="1"/>
  <c r="N50" i="1"/>
  <c r="O50" i="1"/>
  <c r="P50" i="1"/>
  <c r="Q50" i="1" s="1"/>
  <c r="T50" i="1"/>
  <c r="M51" i="1"/>
  <c r="N51" i="1"/>
  <c r="O51" i="1"/>
  <c r="P51" i="1"/>
  <c r="Q51" i="1" s="1"/>
  <c r="T51" i="1"/>
  <c r="M52" i="1"/>
  <c r="N52" i="1"/>
  <c r="O52" i="1"/>
  <c r="P52" i="1"/>
  <c r="Q52" i="1" s="1"/>
  <c r="T52" i="1"/>
  <c r="M57" i="1"/>
  <c r="N57" i="1"/>
  <c r="O57" i="1"/>
  <c r="P57" i="1"/>
  <c r="Q57" i="1" s="1"/>
  <c r="T57" i="1"/>
  <c r="M58" i="1"/>
  <c r="N58" i="1"/>
  <c r="O58" i="1"/>
  <c r="P58" i="1"/>
  <c r="Q58" i="1" s="1"/>
  <c r="T58" i="1"/>
  <c r="M59" i="1"/>
  <c r="N59" i="1"/>
  <c r="O59" i="1"/>
  <c r="P59" i="1"/>
  <c r="Q59" i="1" s="1"/>
  <c r="T59" i="1"/>
  <c r="M60" i="1"/>
  <c r="N60" i="1"/>
  <c r="O60" i="1"/>
  <c r="P60" i="1"/>
  <c r="Q60" i="1" s="1"/>
  <c r="T60" i="1"/>
  <c r="M61" i="1"/>
  <c r="N61" i="1"/>
  <c r="O61" i="1"/>
  <c r="P61" i="1"/>
  <c r="Q61" i="1" s="1"/>
  <c r="T61" i="1"/>
  <c r="M66" i="1"/>
  <c r="N66" i="1"/>
  <c r="O66" i="1"/>
  <c r="P66" i="1"/>
  <c r="Q66" i="1" s="1"/>
  <c r="T66" i="1"/>
  <c r="M67" i="1"/>
  <c r="N67" i="1"/>
  <c r="O67" i="1"/>
  <c r="P67" i="1"/>
  <c r="Q67" i="1" s="1"/>
  <c r="T67" i="1"/>
  <c r="M68" i="1"/>
  <c r="N68" i="1"/>
  <c r="O68" i="1"/>
  <c r="P68" i="1"/>
  <c r="Q68" i="1" s="1"/>
  <c r="T68" i="1"/>
  <c r="M69" i="1"/>
  <c r="N69" i="1"/>
  <c r="O69" i="1"/>
  <c r="P69" i="1"/>
  <c r="Q69" i="1" s="1"/>
  <c r="T69" i="1"/>
  <c r="M70" i="1"/>
  <c r="N70" i="1"/>
  <c r="O70" i="1"/>
  <c r="P70" i="1"/>
  <c r="Q70" i="1" s="1"/>
  <c r="T70" i="1"/>
  <c r="M71" i="1"/>
  <c r="N71" i="1"/>
  <c r="O71" i="1"/>
  <c r="P71" i="1"/>
  <c r="Q71" i="1" s="1"/>
  <c r="T71" i="1"/>
  <c r="M72" i="1"/>
  <c r="N72" i="1"/>
  <c r="O72" i="1"/>
  <c r="P72" i="1"/>
  <c r="Q72" i="1" s="1"/>
  <c r="T72" i="1"/>
  <c r="M73" i="1"/>
  <c r="N73" i="1"/>
  <c r="O73" i="1"/>
  <c r="P73" i="1"/>
  <c r="Q73" i="1" s="1"/>
  <c r="T73" i="1"/>
  <c r="M75" i="1"/>
  <c r="N75" i="1"/>
  <c r="O75" i="1"/>
  <c r="P75" i="1"/>
  <c r="Q75" i="1" s="1"/>
  <c r="T75" i="1"/>
  <c r="M76" i="1"/>
  <c r="N76" i="1"/>
  <c r="O76" i="1"/>
  <c r="P76" i="1"/>
  <c r="Q76" i="1" s="1"/>
  <c r="T76" i="1"/>
  <c r="M77" i="1"/>
  <c r="N77" i="1"/>
  <c r="O77" i="1"/>
  <c r="P77" i="1"/>
  <c r="Q77" i="1" s="1"/>
  <c r="T77" i="1"/>
  <c r="M78" i="1"/>
  <c r="N78" i="1"/>
  <c r="O78" i="1"/>
  <c r="P78" i="1"/>
  <c r="Q78" i="1" s="1"/>
  <c r="T78" i="1"/>
  <c r="M79" i="1"/>
  <c r="N79" i="1"/>
  <c r="O79" i="1"/>
  <c r="P79" i="1"/>
  <c r="Q79" i="1" s="1"/>
  <c r="T79" i="1"/>
  <c r="M80" i="1"/>
  <c r="N80" i="1"/>
  <c r="O80" i="1"/>
  <c r="P80" i="1"/>
  <c r="Q80" i="1" s="1"/>
  <c r="T80" i="1"/>
  <c r="M81" i="1"/>
  <c r="T81" i="1" s="1"/>
  <c r="N81" i="1"/>
  <c r="O81" i="1"/>
  <c r="P81" i="1"/>
  <c r="Q81" i="1" s="1"/>
  <c r="M82" i="1"/>
  <c r="N82" i="1"/>
  <c r="O82" i="1"/>
  <c r="P82" i="1"/>
  <c r="Q82" i="1" s="1"/>
  <c r="T82" i="1"/>
  <c r="M83" i="1"/>
  <c r="N83" i="1"/>
  <c r="O83" i="1"/>
  <c r="P83" i="1"/>
  <c r="Q83" i="1" s="1"/>
  <c r="T83" i="1"/>
  <c r="M84" i="1"/>
  <c r="N84" i="1"/>
  <c r="O84" i="1"/>
  <c r="P84" i="1"/>
  <c r="Q84" i="1" s="1"/>
  <c r="T84" i="1"/>
  <c r="M85" i="1"/>
  <c r="N85" i="1"/>
  <c r="O85" i="1"/>
  <c r="P85" i="1"/>
  <c r="Q85" i="1" s="1"/>
  <c r="T85" i="1"/>
  <c r="M86" i="1"/>
  <c r="N86" i="1"/>
  <c r="O86" i="1"/>
  <c r="P86" i="1"/>
  <c r="Q86" i="1" s="1"/>
  <c r="T86" i="1"/>
  <c r="M87" i="1"/>
  <c r="N87" i="1"/>
  <c r="O87" i="1"/>
  <c r="P87" i="1"/>
  <c r="Q87" i="1" s="1"/>
  <c r="T87" i="1"/>
  <c r="M88" i="1"/>
  <c r="N88" i="1"/>
  <c r="O88" i="1"/>
  <c r="P88" i="1"/>
  <c r="Q88" i="1" s="1"/>
  <c r="T88" i="1"/>
  <c r="M89" i="1"/>
  <c r="N89" i="1"/>
  <c r="O89" i="1"/>
  <c r="P89" i="1"/>
  <c r="Q89" i="1" s="1"/>
  <c r="T89" i="1"/>
  <c r="M90" i="1"/>
  <c r="N90" i="1"/>
  <c r="O90" i="1"/>
  <c r="P90" i="1"/>
  <c r="Q90" i="1" s="1"/>
  <c r="T90" i="1"/>
  <c r="M91" i="1"/>
  <c r="N91" i="1"/>
  <c r="O91" i="1"/>
  <c r="P91" i="1"/>
  <c r="Q91" i="1" s="1"/>
  <c r="T91" i="1"/>
  <c r="M92" i="1"/>
  <c r="N92" i="1"/>
  <c r="O92" i="1"/>
  <c r="P92" i="1"/>
  <c r="Q92" i="1" s="1"/>
  <c r="T92" i="1"/>
  <c r="M93" i="1"/>
  <c r="N93" i="1"/>
  <c r="O93" i="1"/>
  <c r="P93" i="1"/>
  <c r="Q93" i="1" s="1"/>
  <c r="T93" i="1"/>
  <c r="M94" i="1"/>
  <c r="N94" i="1"/>
  <c r="O94" i="1"/>
  <c r="P94" i="1"/>
  <c r="Q94" i="1" s="1"/>
  <c r="T94" i="1"/>
  <c r="M95" i="1"/>
  <c r="N95" i="1"/>
  <c r="O95" i="1"/>
  <c r="P95" i="1"/>
  <c r="Q95" i="1" s="1"/>
  <c r="T95" i="1"/>
  <c r="M96" i="1"/>
  <c r="N96" i="1"/>
  <c r="O96" i="1"/>
  <c r="P96" i="1"/>
  <c r="Q96" i="1" s="1"/>
  <c r="T96" i="1"/>
  <c r="M97" i="1"/>
  <c r="T97" i="1" s="1"/>
  <c r="N97" i="1"/>
  <c r="O97" i="1"/>
  <c r="P97" i="1"/>
  <c r="Q97" i="1" s="1"/>
  <c r="M99" i="1"/>
  <c r="N99" i="1"/>
  <c r="O99" i="1"/>
  <c r="P99" i="1"/>
  <c r="Q99" i="1" s="1"/>
  <c r="T99" i="1"/>
  <c r="M100" i="1"/>
  <c r="N100" i="1"/>
  <c r="O100" i="1"/>
  <c r="P100" i="1"/>
  <c r="Q100" i="1" s="1"/>
  <c r="T100" i="1"/>
  <c r="M102" i="1"/>
  <c r="N102" i="1"/>
  <c r="O102" i="1"/>
  <c r="P102" i="1"/>
  <c r="Q102" i="1" s="1"/>
  <c r="T102" i="1"/>
  <c r="M103" i="1"/>
  <c r="N103" i="1"/>
  <c r="O103" i="1"/>
  <c r="P103" i="1"/>
  <c r="Q103" i="1" s="1"/>
  <c r="T103" i="1"/>
  <c r="M104" i="1"/>
  <c r="N104" i="1"/>
  <c r="O104" i="1"/>
  <c r="P104" i="1"/>
  <c r="Q104" i="1" s="1"/>
  <c r="T104" i="1"/>
  <c r="M105" i="1"/>
  <c r="N105" i="1"/>
  <c r="O105" i="1"/>
  <c r="P105" i="1"/>
  <c r="Q105" i="1" s="1"/>
  <c r="T105" i="1"/>
  <c r="M106" i="1"/>
  <c r="N106" i="1"/>
  <c r="O106" i="1"/>
  <c r="P106" i="1"/>
  <c r="Q106" i="1" s="1"/>
  <c r="T106" i="1"/>
  <c r="M108" i="1"/>
  <c r="N108" i="1"/>
  <c r="O108" i="1"/>
  <c r="P108" i="1"/>
  <c r="Q108" i="1" s="1"/>
  <c r="T108" i="1"/>
  <c r="M109" i="1"/>
  <c r="N109" i="1"/>
  <c r="O109" i="1"/>
  <c r="P109" i="1"/>
  <c r="Q109" i="1" s="1"/>
  <c r="T109" i="1"/>
  <c r="M110" i="1"/>
  <c r="N110" i="1"/>
  <c r="O110" i="1"/>
  <c r="P110" i="1"/>
  <c r="Q110" i="1" s="1"/>
  <c r="T110" i="1"/>
  <c r="M111" i="1"/>
  <c r="N111" i="1"/>
  <c r="O111" i="1"/>
  <c r="P111" i="1"/>
  <c r="Q111" i="1" s="1"/>
  <c r="T111" i="1"/>
  <c r="M112" i="1"/>
  <c r="N112" i="1"/>
  <c r="O112" i="1"/>
  <c r="P112" i="1"/>
  <c r="Q112" i="1" s="1"/>
  <c r="T112" i="1"/>
  <c r="M113" i="1"/>
  <c r="N113" i="1"/>
  <c r="O113" i="1"/>
  <c r="P113" i="1"/>
  <c r="Q113" i="1" s="1"/>
  <c r="T113" i="1"/>
  <c r="M114" i="1"/>
  <c r="N114" i="1"/>
  <c r="O114" i="1"/>
  <c r="P114" i="1"/>
  <c r="Q114" i="1" s="1"/>
  <c r="T114" i="1"/>
  <c r="M115" i="1"/>
  <c r="N115" i="1"/>
  <c r="O115" i="1"/>
  <c r="P115" i="1"/>
  <c r="Q115" i="1" s="1"/>
  <c r="T115" i="1"/>
  <c r="M116" i="1"/>
  <c r="N116" i="1"/>
  <c r="O116" i="1"/>
  <c r="P116" i="1"/>
  <c r="Q116" i="1" s="1"/>
  <c r="T116" i="1"/>
  <c r="M117" i="1"/>
  <c r="N117" i="1"/>
  <c r="O117" i="1"/>
  <c r="P117" i="1"/>
  <c r="Q117" i="1" s="1"/>
  <c r="T117" i="1"/>
  <c r="M118" i="1"/>
  <c r="N118" i="1"/>
  <c r="O118" i="1"/>
  <c r="P118" i="1"/>
  <c r="Q118" i="1" s="1"/>
  <c r="T118" i="1"/>
  <c r="M119" i="1"/>
  <c r="N119" i="1"/>
  <c r="O119" i="1"/>
  <c r="P119" i="1"/>
  <c r="Q119" i="1" s="1"/>
  <c r="T119" i="1"/>
  <c r="M120" i="1"/>
  <c r="N120" i="1"/>
  <c r="O120" i="1"/>
  <c r="P120" i="1"/>
  <c r="Q120" i="1" s="1"/>
  <c r="T120" i="1"/>
  <c r="M121" i="1"/>
  <c r="N121" i="1"/>
  <c r="O121" i="1"/>
  <c r="P121" i="1"/>
  <c r="Q121" i="1" s="1"/>
  <c r="T121" i="1"/>
  <c r="M122" i="1"/>
  <c r="N122" i="1"/>
  <c r="O122" i="1"/>
  <c r="P122" i="1"/>
  <c r="Q122" i="1" s="1"/>
  <c r="T122" i="1"/>
  <c r="M123" i="1"/>
  <c r="N123" i="1"/>
  <c r="O123" i="1"/>
  <c r="P123" i="1"/>
  <c r="Q123" i="1" s="1"/>
  <c r="T123" i="1"/>
  <c r="M124" i="1"/>
  <c r="N124" i="1"/>
  <c r="O124" i="1"/>
  <c r="P124" i="1"/>
  <c r="Q124" i="1" s="1"/>
  <c r="T124" i="1"/>
  <c r="M125" i="1"/>
  <c r="N125" i="1"/>
  <c r="O125" i="1"/>
  <c r="P125" i="1"/>
  <c r="Q125" i="1" s="1"/>
  <c r="T125" i="1"/>
  <c r="M126" i="1"/>
  <c r="N126" i="1"/>
  <c r="O126" i="1"/>
  <c r="P126" i="1"/>
  <c r="Q126" i="1" s="1"/>
  <c r="T126" i="1"/>
  <c r="M128" i="1"/>
  <c r="N128" i="1"/>
  <c r="O128" i="1"/>
  <c r="P128" i="1"/>
  <c r="Q128" i="1" s="1"/>
  <c r="T128" i="1"/>
  <c r="M129" i="1"/>
  <c r="N129" i="1"/>
  <c r="O129" i="1"/>
  <c r="P129" i="1"/>
  <c r="Q129" i="1" s="1"/>
  <c r="T129" i="1"/>
  <c r="M130" i="1"/>
  <c r="N130" i="1"/>
  <c r="O130" i="1"/>
  <c r="P130" i="1"/>
  <c r="Q130" i="1" s="1"/>
  <c r="T130" i="1"/>
  <c r="M132" i="1"/>
  <c r="N132" i="1"/>
  <c r="O132" i="1"/>
  <c r="P132" i="1"/>
  <c r="Q132" i="1" s="1"/>
  <c r="T132" i="1"/>
  <c r="M133" i="1"/>
  <c r="N133" i="1"/>
  <c r="O133" i="1"/>
  <c r="P133" i="1"/>
  <c r="Q133" i="1" s="1"/>
  <c r="T133" i="1"/>
  <c r="M134" i="1"/>
  <c r="N134" i="1"/>
  <c r="O134" i="1"/>
  <c r="P134" i="1"/>
  <c r="Q134" i="1" s="1"/>
  <c r="T134" i="1"/>
  <c r="M135" i="1"/>
  <c r="N135" i="1"/>
  <c r="O135" i="1"/>
  <c r="P135" i="1"/>
  <c r="Q135" i="1" s="1"/>
  <c r="T135" i="1"/>
  <c r="M136" i="1"/>
  <c r="N136" i="1"/>
  <c r="O136" i="1"/>
  <c r="P136" i="1"/>
  <c r="Q136" i="1" s="1"/>
  <c r="T136" i="1"/>
  <c r="M137" i="1"/>
  <c r="N137" i="1"/>
  <c r="O137" i="1"/>
  <c r="P137" i="1"/>
  <c r="Q137" i="1" s="1"/>
  <c r="T137" i="1"/>
  <c r="M138" i="1"/>
  <c r="N138" i="1"/>
  <c r="O138" i="1"/>
  <c r="P138" i="1"/>
  <c r="Q138" i="1" s="1"/>
  <c r="T138" i="1"/>
  <c r="M139" i="1"/>
  <c r="N139" i="1"/>
  <c r="O139" i="1"/>
  <c r="P139" i="1"/>
  <c r="Q139" i="1" s="1"/>
  <c r="T139" i="1"/>
  <c r="M140" i="1"/>
  <c r="N140" i="1"/>
  <c r="O140" i="1"/>
  <c r="P140" i="1"/>
  <c r="Q140" i="1" s="1"/>
  <c r="T140" i="1"/>
  <c r="M141" i="1"/>
  <c r="N141" i="1"/>
  <c r="O141" i="1"/>
  <c r="P141" i="1"/>
  <c r="Q141" i="1" s="1"/>
  <c r="T141" i="1"/>
  <c r="M142" i="1"/>
  <c r="N142" i="1"/>
  <c r="O142" i="1"/>
  <c r="P142" i="1"/>
  <c r="Q142" i="1" s="1"/>
  <c r="T142" i="1"/>
  <c r="M143" i="1"/>
  <c r="N143" i="1"/>
  <c r="O143" i="1"/>
  <c r="P143" i="1"/>
  <c r="Q143" i="1" s="1"/>
  <c r="T143" i="1"/>
  <c r="M144" i="1"/>
  <c r="N144" i="1"/>
  <c r="O144" i="1"/>
  <c r="P144" i="1"/>
  <c r="Q144" i="1" s="1"/>
  <c r="T144" i="1"/>
  <c r="M145" i="1"/>
  <c r="N145" i="1"/>
  <c r="O145" i="1"/>
  <c r="P145" i="1"/>
  <c r="Q145" i="1" s="1"/>
  <c r="T145" i="1"/>
  <c r="M146" i="1"/>
  <c r="N146" i="1"/>
  <c r="O146" i="1"/>
  <c r="P146" i="1"/>
  <c r="Q146" i="1" s="1"/>
  <c r="T146" i="1"/>
  <c r="M147" i="1"/>
  <c r="N147" i="1"/>
  <c r="O147" i="1"/>
  <c r="P147" i="1"/>
  <c r="Q147" i="1" s="1"/>
  <c r="T147" i="1"/>
  <c r="M148" i="1"/>
  <c r="N148" i="1"/>
  <c r="O148" i="1"/>
  <c r="P148" i="1"/>
  <c r="Q148" i="1" s="1"/>
  <c r="T148" i="1"/>
  <c r="M155" i="1"/>
  <c r="N155" i="1"/>
  <c r="O155" i="1"/>
  <c r="P155" i="1"/>
  <c r="Q155" i="1" s="1"/>
  <c r="T155" i="1"/>
  <c r="M158" i="1"/>
  <c r="N158" i="1"/>
  <c r="O158" i="1"/>
  <c r="P158" i="1"/>
  <c r="Q158" i="1" s="1"/>
  <c r="T158" i="1"/>
  <c r="M159" i="1"/>
  <c r="T159" i="1" s="1"/>
  <c r="N159" i="1"/>
  <c r="O159" i="1"/>
  <c r="P159" i="1"/>
  <c r="Q159" i="1" s="1"/>
  <c r="M160" i="1"/>
  <c r="N160" i="1"/>
  <c r="O160" i="1"/>
  <c r="P160" i="1"/>
  <c r="Q160" i="1" s="1"/>
  <c r="T160" i="1"/>
  <c r="M166" i="1"/>
  <c r="N166" i="1"/>
  <c r="O166" i="1"/>
  <c r="P166" i="1"/>
  <c r="Q166" i="1" s="1"/>
  <c r="T166" i="1"/>
  <c r="M167" i="1"/>
  <c r="N167" i="1"/>
  <c r="O167" i="1"/>
  <c r="P167" i="1"/>
  <c r="Q167" i="1" s="1"/>
  <c r="T167" i="1"/>
  <c r="M169" i="1"/>
  <c r="N169" i="1"/>
  <c r="O169" i="1"/>
  <c r="P169" i="1"/>
  <c r="Q169" i="1" s="1"/>
  <c r="T169" i="1"/>
  <c r="M170" i="1"/>
  <c r="N170" i="1"/>
  <c r="O170" i="1"/>
  <c r="P170" i="1"/>
  <c r="Q170" i="1" s="1"/>
  <c r="T170" i="1"/>
  <c r="M173" i="1"/>
  <c r="N173" i="1"/>
  <c r="O173" i="1"/>
  <c r="P173" i="1"/>
  <c r="Q173" i="1" s="1"/>
  <c r="T173" i="1"/>
  <c r="M174" i="1"/>
  <c r="N174" i="1"/>
  <c r="O174" i="1"/>
  <c r="P174" i="1"/>
  <c r="T174" i="1"/>
  <c r="M175" i="1"/>
  <c r="N175" i="1"/>
  <c r="O175" i="1"/>
  <c r="P175" i="1"/>
  <c r="Q175" i="1" s="1"/>
  <c r="T175" i="1"/>
  <c r="M180" i="1"/>
  <c r="N180" i="1"/>
  <c r="O180" i="1"/>
  <c r="P180" i="1"/>
  <c r="Q180" i="1" s="1"/>
  <c r="T180" i="1"/>
  <c r="M182" i="1"/>
  <c r="N182" i="1"/>
  <c r="O182" i="1"/>
  <c r="P182" i="1"/>
  <c r="Q182" i="1" s="1"/>
  <c r="T182" i="1"/>
  <c r="M183" i="1"/>
  <c r="N183" i="1"/>
  <c r="O183" i="1"/>
  <c r="P183" i="1"/>
  <c r="Q183" i="1" s="1"/>
  <c r="T183" i="1"/>
  <c r="M184" i="1"/>
  <c r="N184" i="1"/>
  <c r="O184" i="1"/>
  <c r="P184" i="1"/>
  <c r="Q184" i="1" s="1"/>
  <c r="T184" i="1"/>
  <c r="M188" i="1"/>
  <c r="N188" i="1"/>
  <c r="O188" i="1"/>
  <c r="P188" i="1"/>
  <c r="Q188" i="1" s="1"/>
  <c r="T188" i="1"/>
  <c r="M190" i="1"/>
  <c r="N190" i="1"/>
  <c r="O190" i="1"/>
  <c r="P190" i="1"/>
  <c r="Q190" i="1" s="1"/>
  <c r="T190" i="1"/>
  <c r="M206" i="1"/>
  <c r="N206" i="1"/>
  <c r="O206" i="1"/>
  <c r="P206" i="1"/>
  <c r="Q206" i="1" s="1"/>
  <c r="T206" i="1"/>
  <c r="M212" i="1"/>
  <c r="N212" i="1"/>
  <c r="O212" i="1"/>
  <c r="P212" i="1"/>
  <c r="Q212" i="1" s="1"/>
  <c r="T212" i="1"/>
  <c r="M213" i="1"/>
  <c r="N213" i="1"/>
  <c r="O213" i="1"/>
  <c r="P213" i="1"/>
  <c r="Q213" i="1" s="1"/>
  <c r="T213" i="1"/>
  <c r="M217" i="1"/>
  <c r="N217" i="1"/>
  <c r="O217" i="1"/>
  <c r="P217" i="1"/>
  <c r="Q217" i="1" s="1"/>
  <c r="T217" i="1"/>
  <c r="M218" i="1"/>
  <c r="N218" i="1"/>
  <c r="O218" i="1"/>
  <c r="P218" i="1"/>
  <c r="Q218" i="1" s="1"/>
  <c r="T218" i="1"/>
  <c r="M220" i="1"/>
  <c r="N220" i="1"/>
  <c r="O220" i="1"/>
  <c r="P220" i="1"/>
  <c r="Q220" i="1" s="1"/>
  <c r="T220" i="1"/>
  <c r="M221" i="1"/>
  <c r="N221" i="1"/>
  <c r="O221" i="1"/>
  <c r="P221" i="1"/>
  <c r="Q221" i="1" s="1"/>
  <c r="T221" i="1"/>
  <c r="M222" i="1"/>
  <c r="N222" i="1"/>
  <c r="O222" i="1"/>
  <c r="P222" i="1"/>
  <c r="Q222" i="1" s="1"/>
  <c r="T222" i="1"/>
  <c r="M224" i="1"/>
  <c r="N224" i="1"/>
  <c r="O224" i="1"/>
  <c r="P224" i="1"/>
  <c r="Q224" i="1" s="1"/>
  <c r="T224" i="1"/>
  <c r="M225" i="1"/>
  <c r="N225" i="1"/>
  <c r="O225" i="1"/>
  <c r="P225" i="1"/>
  <c r="Q225" i="1" s="1"/>
  <c r="T225" i="1"/>
  <c r="M231" i="1"/>
  <c r="N231" i="1"/>
  <c r="O231" i="1"/>
  <c r="P231" i="1"/>
  <c r="Q231" i="1" s="1"/>
  <c r="T231" i="1"/>
  <c r="M236" i="1"/>
  <c r="N236" i="1"/>
  <c r="O236" i="1"/>
  <c r="P236" i="1"/>
  <c r="Q236" i="1" s="1"/>
  <c r="T236" i="1"/>
  <c r="M239" i="1"/>
  <c r="N239" i="1"/>
  <c r="O239" i="1"/>
  <c r="P239" i="1"/>
  <c r="Q239" i="1" s="1"/>
  <c r="T239" i="1"/>
  <c r="M313" i="1"/>
  <c r="N313" i="1"/>
  <c r="O313" i="1"/>
  <c r="P313" i="1"/>
  <c r="Q313" i="1" s="1"/>
  <c r="T313" i="1"/>
  <c r="M319" i="1"/>
  <c r="N319" i="1"/>
  <c r="O319" i="1"/>
  <c r="P319" i="1"/>
  <c r="Q319" i="1" s="1"/>
  <c r="T319" i="1"/>
  <c r="M323" i="1"/>
  <c r="T323" i="1" s="1"/>
  <c r="N323" i="1"/>
  <c r="O323" i="1"/>
  <c r="P323" i="1"/>
  <c r="Q323" i="1" s="1"/>
  <c r="M324" i="1"/>
  <c r="N324" i="1"/>
  <c r="O324" i="1"/>
  <c r="P324" i="1"/>
  <c r="Q324" i="1" s="1"/>
  <c r="T324" i="1"/>
  <c r="M326" i="1"/>
  <c r="N326" i="1"/>
  <c r="O326" i="1"/>
  <c r="P326" i="1"/>
  <c r="Q326" i="1" s="1"/>
  <c r="T326" i="1"/>
  <c r="M327" i="1"/>
  <c r="N327" i="1"/>
  <c r="O327" i="1"/>
  <c r="P327" i="1"/>
  <c r="Q327" i="1" s="1"/>
  <c r="T327" i="1"/>
  <c r="M333" i="1"/>
  <c r="N333" i="1"/>
  <c r="O333" i="1"/>
  <c r="P333" i="1"/>
  <c r="Q333" i="1" s="1"/>
  <c r="T333" i="1"/>
  <c r="M363" i="1"/>
  <c r="N363" i="1"/>
  <c r="O363" i="1"/>
  <c r="P363" i="1"/>
  <c r="Q363" i="1" s="1"/>
  <c r="T363" i="1"/>
  <c r="M364" i="1"/>
  <c r="N364" i="1"/>
  <c r="O364" i="1"/>
  <c r="P364" i="1"/>
  <c r="Q364" i="1" s="1"/>
  <c r="T364" i="1"/>
  <c r="M365" i="1"/>
  <c r="N365" i="1"/>
  <c r="O365" i="1"/>
  <c r="P365" i="1"/>
  <c r="Q365" i="1" s="1"/>
  <c r="T365" i="1"/>
  <c r="M389" i="1"/>
  <c r="N389" i="1"/>
  <c r="O389" i="1"/>
  <c r="P389" i="1"/>
  <c r="Q389" i="1" s="1"/>
  <c r="T389" i="1"/>
  <c r="M394" i="1"/>
  <c r="N394" i="1"/>
  <c r="O394" i="1"/>
  <c r="P394" i="1"/>
  <c r="Q394" i="1" s="1"/>
  <c r="T394" i="1"/>
  <c r="M395" i="1"/>
  <c r="N395" i="1"/>
  <c r="O395" i="1"/>
  <c r="P395" i="1"/>
  <c r="Q395" i="1" s="1"/>
  <c r="T395" i="1"/>
  <c r="M396" i="1"/>
  <c r="N396" i="1"/>
  <c r="O396" i="1"/>
  <c r="P396" i="1"/>
  <c r="Q396" i="1" s="1"/>
  <c r="T396" i="1"/>
  <c r="M397" i="1"/>
  <c r="N397" i="1"/>
  <c r="O397" i="1"/>
  <c r="P397" i="1"/>
  <c r="Q397" i="1" s="1"/>
  <c r="T397" i="1"/>
  <c r="M398" i="1"/>
  <c r="N398" i="1"/>
  <c r="O398" i="1"/>
  <c r="P398" i="1"/>
  <c r="Q398" i="1" s="1"/>
  <c r="T398" i="1"/>
  <c r="M399" i="1"/>
  <c r="N399" i="1"/>
  <c r="O399" i="1"/>
  <c r="P399" i="1"/>
  <c r="Q399" i="1" s="1"/>
  <c r="T399" i="1"/>
  <c r="M400" i="1"/>
  <c r="N400" i="1"/>
  <c r="O400" i="1"/>
  <c r="P400" i="1"/>
  <c r="Q400" i="1" s="1"/>
  <c r="T400" i="1"/>
  <c r="M401" i="1"/>
  <c r="N401" i="1"/>
  <c r="O401" i="1"/>
  <c r="P401" i="1"/>
  <c r="Q401" i="1" s="1"/>
  <c r="T401" i="1"/>
  <c r="M403" i="1"/>
  <c r="N403" i="1"/>
  <c r="O403" i="1"/>
  <c r="P403" i="1"/>
  <c r="Q403" i="1" s="1"/>
  <c r="T403" i="1"/>
  <c r="M404" i="1"/>
  <c r="N404" i="1"/>
  <c r="O404" i="1"/>
  <c r="P404" i="1"/>
  <c r="Q404" i="1" s="1"/>
  <c r="T404" i="1"/>
  <c r="M405" i="1"/>
  <c r="N405" i="1"/>
  <c r="O405" i="1"/>
  <c r="P405" i="1"/>
  <c r="Q405" i="1" s="1"/>
  <c r="T405" i="1"/>
  <c r="M406" i="1"/>
  <c r="N406" i="1"/>
  <c r="O406" i="1"/>
  <c r="P406" i="1"/>
  <c r="Q406" i="1" s="1"/>
  <c r="T406" i="1"/>
  <c r="M407" i="1"/>
  <c r="N407" i="1"/>
  <c r="O407" i="1"/>
  <c r="P407" i="1"/>
  <c r="Q407" i="1" s="1"/>
  <c r="T407" i="1"/>
  <c r="M408" i="1"/>
  <c r="N408" i="1"/>
  <c r="O408" i="1"/>
  <c r="P408" i="1"/>
  <c r="Q408" i="1" s="1"/>
  <c r="T408" i="1"/>
  <c r="M409" i="1"/>
  <c r="N409" i="1"/>
  <c r="O409" i="1"/>
  <c r="P409" i="1"/>
  <c r="Q409" i="1" s="1"/>
  <c r="T409" i="1"/>
  <c r="M410" i="1"/>
  <c r="N410" i="1"/>
  <c r="O410" i="1"/>
  <c r="P410" i="1"/>
  <c r="Q410" i="1" s="1"/>
  <c r="T410" i="1"/>
  <c r="M411" i="1"/>
  <c r="N411" i="1"/>
  <c r="O411" i="1"/>
  <c r="P411" i="1"/>
  <c r="Q411" i="1" s="1"/>
  <c r="T411" i="1"/>
  <c r="M412" i="1"/>
  <c r="N412" i="1"/>
  <c r="O412" i="1"/>
  <c r="P412" i="1"/>
  <c r="Q412" i="1" s="1"/>
  <c r="T412" i="1"/>
  <c r="M413" i="1"/>
  <c r="N413" i="1"/>
  <c r="O413" i="1"/>
  <c r="P413" i="1"/>
  <c r="Q413" i="1" s="1"/>
  <c r="T413" i="1"/>
  <c r="M414" i="1"/>
  <c r="N414" i="1"/>
  <c r="O414" i="1"/>
  <c r="P414" i="1"/>
  <c r="Q414" i="1" s="1"/>
  <c r="T414" i="1"/>
  <c r="M415" i="1"/>
  <c r="N415" i="1"/>
  <c r="O415" i="1"/>
  <c r="P415" i="1"/>
  <c r="Q415" i="1" s="1"/>
  <c r="T415" i="1"/>
  <c r="M416" i="1"/>
  <c r="N416" i="1"/>
  <c r="O416" i="1"/>
  <c r="P416" i="1"/>
  <c r="Q416" i="1" s="1"/>
  <c r="T416" i="1"/>
  <c r="M417" i="1"/>
  <c r="T417" i="1" s="1"/>
  <c r="N417" i="1"/>
  <c r="O417" i="1"/>
  <c r="P417" i="1"/>
  <c r="Q417" i="1" s="1"/>
  <c r="M418" i="1"/>
  <c r="N418" i="1"/>
  <c r="O418" i="1"/>
  <c r="P418" i="1"/>
  <c r="Q418" i="1" s="1"/>
  <c r="T418" i="1"/>
  <c r="M419" i="1"/>
  <c r="N419" i="1"/>
  <c r="O419" i="1"/>
  <c r="P419" i="1"/>
  <c r="Q419" i="1" s="1"/>
  <c r="T419" i="1"/>
  <c r="M420" i="1"/>
  <c r="N420" i="1"/>
  <c r="O420" i="1"/>
  <c r="P420" i="1"/>
  <c r="Q420" i="1" s="1"/>
  <c r="T420" i="1"/>
  <c r="M421" i="1"/>
  <c r="N421" i="1"/>
  <c r="O421" i="1"/>
  <c r="P421" i="1"/>
  <c r="Q421" i="1" s="1"/>
  <c r="T421" i="1"/>
  <c r="M422" i="1"/>
  <c r="N422" i="1"/>
  <c r="O422" i="1"/>
  <c r="P422" i="1"/>
  <c r="Q422" i="1" s="1"/>
  <c r="T422" i="1"/>
  <c r="M423" i="1"/>
  <c r="N423" i="1"/>
  <c r="O423" i="1"/>
  <c r="P423" i="1"/>
  <c r="Q423" i="1" s="1"/>
  <c r="T423" i="1"/>
  <c r="M424" i="1"/>
  <c r="N424" i="1"/>
  <c r="O424" i="1"/>
  <c r="P424" i="1"/>
  <c r="Q424" i="1" s="1"/>
  <c r="T424" i="1"/>
  <c r="M425" i="1"/>
  <c r="N425" i="1"/>
  <c r="O425" i="1"/>
  <c r="P425" i="1"/>
  <c r="Q425" i="1" s="1"/>
  <c r="T425" i="1"/>
  <c r="M427" i="1"/>
  <c r="N427" i="1"/>
  <c r="O427" i="1"/>
  <c r="P427" i="1"/>
  <c r="Q427" i="1" s="1"/>
  <c r="T427" i="1"/>
  <c r="M428" i="1"/>
  <c r="N428" i="1"/>
  <c r="O428" i="1"/>
  <c r="P428" i="1"/>
  <c r="Q428" i="1" s="1"/>
  <c r="T428" i="1"/>
  <c r="M429" i="1"/>
  <c r="N429" i="1"/>
  <c r="O429" i="1"/>
  <c r="P429" i="1"/>
  <c r="Q429" i="1" s="1"/>
  <c r="T429" i="1"/>
  <c r="M430" i="1"/>
  <c r="N430" i="1"/>
  <c r="O430" i="1"/>
  <c r="P430" i="1"/>
  <c r="Q430" i="1" s="1"/>
  <c r="T430" i="1"/>
  <c r="M431" i="1"/>
  <c r="N431" i="1"/>
  <c r="O431" i="1"/>
  <c r="P431" i="1"/>
  <c r="Q431" i="1" s="1"/>
  <c r="T431" i="1"/>
  <c r="M432" i="1"/>
  <c r="N432" i="1"/>
  <c r="O432" i="1"/>
  <c r="P432" i="1"/>
  <c r="Q432" i="1" s="1"/>
  <c r="T432" i="1"/>
  <c r="M433" i="1"/>
  <c r="N433" i="1"/>
  <c r="O433" i="1"/>
  <c r="P433" i="1"/>
  <c r="Q433" i="1" s="1"/>
  <c r="T433" i="1"/>
  <c r="M434" i="1"/>
  <c r="N434" i="1"/>
  <c r="O434" i="1"/>
  <c r="P434" i="1"/>
  <c r="Q434" i="1" s="1"/>
  <c r="T434" i="1"/>
  <c r="M436" i="1"/>
  <c r="N436" i="1"/>
  <c r="O436" i="1"/>
  <c r="P436" i="1"/>
  <c r="Q436" i="1" s="1"/>
  <c r="T436" i="1"/>
  <c r="M437" i="1"/>
  <c r="N437" i="1"/>
  <c r="O437" i="1"/>
  <c r="P437" i="1"/>
  <c r="Q437" i="1" s="1"/>
  <c r="T437" i="1"/>
  <c r="M438" i="1"/>
  <c r="N438" i="1"/>
  <c r="O438" i="1"/>
  <c r="P438" i="1"/>
  <c r="Q438" i="1" s="1"/>
  <c r="T438" i="1"/>
  <c r="M439" i="1"/>
  <c r="N439" i="1"/>
  <c r="O439" i="1"/>
  <c r="P439" i="1"/>
  <c r="Q439" i="1" s="1"/>
  <c r="T439" i="1"/>
  <c r="M440" i="1"/>
  <c r="N440" i="1"/>
  <c r="O440" i="1"/>
  <c r="P440" i="1"/>
  <c r="Q440" i="1" s="1"/>
  <c r="T440" i="1"/>
  <c r="M441" i="1"/>
  <c r="N441" i="1"/>
  <c r="O441" i="1"/>
  <c r="P441" i="1"/>
  <c r="Q441" i="1" s="1"/>
  <c r="T441" i="1"/>
  <c r="M442" i="1"/>
  <c r="N442" i="1"/>
  <c r="O442" i="1"/>
  <c r="P442" i="1"/>
  <c r="Q442" i="1" s="1"/>
  <c r="T442" i="1"/>
  <c r="M443" i="1"/>
  <c r="N443" i="1"/>
  <c r="O443" i="1"/>
  <c r="P443" i="1"/>
  <c r="Q443" i="1" s="1"/>
  <c r="T443" i="1"/>
  <c r="M444" i="1"/>
  <c r="N444" i="1"/>
  <c r="O444" i="1"/>
  <c r="P444" i="1"/>
  <c r="Q444" i="1" s="1"/>
  <c r="T444" i="1"/>
  <c r="M445" i="1"/>
  <c r="N445" i="1"/>
  <c r="O445" i="1"/>
  <c r="P445" i="1"/>
  <c r="Q445" i="1" s="1"/>
  <c r="T445" i="1"/>
  <c r="M446" i="1"/>
  <c r="N446" i="1"/>
  <c r="O446" i="1"/>
  <c r="P446" i="1"/>
  <c r="Q446" i="1" s="1"/>
  <c r="T446" i="1"/>
  <c r="M447" i="1"/>
  <c r="N447" i="1"/>
  <c r="O447" i="1"/>
  <c r="P447" i="1"/>
  <c r="Q447" i="1" s="1"/>
  <c r="T447" i="1"/>
  <c r="M448" i="1"/>
  <c r="N448" i="1"/>
  <c r="O448" i="1"/>
  <c r="P448" i="1"/>
  <c r="Q448" i="1" s="1"/>
  <c r="T448" i="1"/>
  <c r="M449" i="1"/>
  <c r="N449" i="1"/>
  <c r="O449" i="1"/>
  <c r="P449" i="1"/>
  <c r="Q449" i="1" s="1"/>
  <c r="T449" i="1"/>
  <c r="M450" i="1"/>
  <c r="N450" i="1"/>
  <c r="O450" i="1"/>
  <c r="P450" i="1"/>
  <c r="Q450" i="1" s="1"/>
  <c r="T450" i="1"/>
  <c r="M451" i="1"/>
  <c r="N451" i="1"/>
  <c r="O451" i="1"/>
  <c r="P451" i="1"/>
  <c r="Q451" i="1" s="1"/>
  <c r="T451" i="1"/>
  <c r="M452" i="1"/>
  <c r="N452" i="1"/>
  <c r="O452" i="1"/>
  <c r="P452" i="1"/>
  <c r="Q452" i="1" s="1"/>
  <c r="T452" i="1"/>
  <c r="M453" i="1"/>
  <c r="N453" i="1"/>
  <c r="O453" i="1"/>
  <c r="P453" i="1"/>
  <c r="Q453" i="1" s="1"/>
  <c r="T453" i="1"/>
  <c r="M454" i="1"/>
  <c r="N454" i="1"/>
  <c r="O454" i="1"/>
  <c r="P454" i="1"/>
  <c r="Q454" i="1" s="1"/>
  <c r="T454" i="1"/>
  <c r="M456" i="1"/>
  <c r="N456" i="1"/>
  <c r="O456" i="1"/>
  <c r="P456" i="1"/>
  <c r="Q456" i="1" s="1"/>
  <c r="T456" i="1"/>
  <c r="M457" i="1"/>
  <c r="N457" i="1"/>
  <c r="O457" i="1"/>
  <c r="P457" i="1"/>
  <c r="Q457" i="1" s="1"/>
  <c r="T457" i="1"/>
  <c r="M458" i="1"/>
  <c r="N458" i="1"/>
  <c r="O458" i="1"/>
  <c r="P458" i="1"/>
  <c r="Q458" i="1" s="1"/>
  <c r="T458" i="1"/>
  <c r="M460" i="1"/>
  <c r="N460" i="1"/>
  <c r="O460" i="1"/>
  <c r="P460" i="1"/>
  <c r="Q460" i="1" s="1"/>
  <c r="T460" i="1"/>
  <c r="M461" i="1"/>
  <c r="N461" i="1"/>
  <c r="O461" i="1"/>
  <c r="P461" i="1"/>
  <c r="Q461" i="1" s="1"/>
  <c r="T461" i="1"/>
  <c r="M462" i="1"/>
  <c r="N462" i="1"/>
  <c r="O462" i="1"/>
  <c r="P462" i="1"/>
  <c r="Q462" i="1" s="1"/>
  <c r="T462" i="1"/>
  <c r="M463" i="1"/>
  <c r="N463" i="1"/>
  <c r="O463" i="1"/>
  <c r="P463" i="1"/>
  <c r="Q463" i="1" s="1"/>
  <c r="T463" i="1"/>
  <c r="M464" i="1"/>
  <c r="N464" i="1"/>
  <c r="O464" i="1"/>
  <c r="P464" i="1"/>
  <c r="Q464" i="1" s="1"/>
  <c r="T464" i="1"/>
  <c r="M465" i="1"/>
  <c r="N465" i="1"/>
  <c r="O465" i="1"/>
  <c r="P465" i="1"/>
  <c r="Q465" i="1" s="1"/>
  <c r="T465" i="1"/>
  <c r="M466" i="1"/>
  <c r="N466" i="1"/>
  <c r="O466" i="1"/>
  <c r="P466" i="1"/>
  <c r="Q466" i="1" s="1"/>
  <c r="T466" i="1"/>
  <c r="M467" i="1"/>
  <c r="N467" i="1"/>
  <c r="O467" i="1"/>
  <c r="P467" i="1"/>
  <c r="Q467" i="1" s="1"/>
  <c r="T467" i="1"/>
  <c r="M468" i="1"/>
  <c r="N468" i="1"/>
  <c r="O468" i="1"/>
  <c r="P468" i="1"/>
  <c r="Q468" i="1" s="1"/>
  <c r="T468" i="1"/>
  <c r="M469" i="1"/>
  <c r="N469" i="1"/>
  <c r="O469" i="1"/>
  <c r="P469" i="1"/>
  <c r="Q469" i="1" s="1"/>
  <c r="T469" i="1"/>
  <c r="M470" i="1"/>
  <c r="N470" i="1"/>
  <c r="O470" i="1"/>
  <c r="P470" i="1"/>
  <c r="Q470" i="1" s="1"/>
  <c r="T470" i="1"/>
  <c r="M471" i="1"/>
  <c r="N471" i="1"/>
  <c r="O471" i="1"/>
  <c r="P471" i="1"/>
  <c r="Q471" i="1" s="1"/>
  <c r="T471" i="1"/>
  <c r="M472" i="1"/>
  <c r="N472" i="1"/>
  <c r="O472" i="1"/>
  <c r="P472" i="1"/>
  <c r="Q472" i="1" s="1"/>
  <c r="T472" i="1"/>
  <c r="M473" i="1"/>
  <c r="N473" i="1"/>
  <c r="O473" i="1"/>
  <c r="P473" i="1"/>
  <c r="Q473" i="1" s="1"/>
  <c r="T473" i="1"/>
  <c r="M474" i="1"/>
  <c r="N474" i="1"/>
  <c r="O474" i="1"/>
  <c r="P474" i="1"/>
  <c r="Q474" i="1" s="1"/>
  <c r="T474" i="1"/>
  <c r="M475" i="1"/>
  <c r="T475" i="1" s="1"/>
  <c r="N475" i="1"/>
  <c r="O475" i="1"/>
  <c r="P475" i="1"/>
  <c r="Q475" i="1" s="1"/>
  <c r="M476" i="1"/>
  <c r="N476" i="1"/>
  <c r="O476" i="1"/>
  <c r="P476" i="1"/>
  <c r="Q476" i="1" s="1"/>
  <c r="T476" i="1"/>
  <c r="M478" i="1"/>
  <c r="N478" i="1"/>
  <c r="O478" i="1"/>
  <c r="P478" i="1"/>
  <c r="Q478" i="1" s="1"/>
  <c r="T478" i="1"/>
  <c r="M479" i="1"/>
  <c r="N479" i="1"/>
  <c r="O479" i="1"/>
  <c r="P479" i="1"/>
  <c r="Q479" i="1" s="1"/>
  <c r="T479" i="1"/>
  <c r="M480" i="1"/>
  <c r="N480" i="1"/>
  <c r="O480" i="1"/>
  <c r="P480" i="1"/>
  <c r="Q480" i="1" s="1"/>
  <c r="T480" i="1"/>
  <c r="Q174" i="1" l="1"/>
  <c r="I7" i="1"/>
  <c r="I8" i="1"/>
  <c r="I9" i="1"/>
  <c r="I10" i="1"/>
  <c r="I11" i="1"/>
  <c r="I17" i="1"/>
  <c r="I18" i="1"/>
  <c r="I24" i="1"/>
  <c r="I30" i="1"/>
  <c r="I31" i="1"/>
  <c r="I32" i="1"/>
  <c r="I33" i="1"/>
  <c r="I34" i="1"/>
  <c r="I35" i="1"/>
  <c r="I47" i="1"/>
  <c r="I48" i="1"/>
  <c r="I53" i="1"/>
  <c r="I54" i="1"/>
  <c r="I55" i="1"/>
  <c r="I56" i="1"/>
  <c r="I74" i="1"/>
  <c r="I98" i="1"/>
  <c r="I101" i="1"/>
  <c r="I107" i="1"/>
  <c r="I127" i="1"/>
  <c r="I131" i="1"/>
  <c r="I149" i="1"/>
  <c r="I150" i="1"/>
  <c r="I156" i="1"/>
  <c r="I157" i="1"/>
  <c r="I161" i="1"/>
  <c r="I162" i="1"/>
  <c r="I163" i="1"/>
  <c r="I164" i="1"/>
  <c r="I165" i="1"/>
  <c r="I168" i="1"/>
  <c r="I171" i="1"/>
  <c r="I172" i="1"/>
  <c r="I176" i="1"/>
  <c r="I177" i="1"/>
  <c r="I178" i="1"/>
  <c r="I179" i="1"/>
  <c r="I181" i="1"/>
  <c r="I185" i="1"/>
  <c r="I186" i="1"/>
  <c r="I187" i="1"/>
  <c r="I189" i="1"/>
  <c r="I191" i="1"/>
  <c r="I192" i="1"/>
  <c r="I193" i="1"/>
  <c r="I194" i="1"/>
  <c r="I195" i="1"/>
  <c r="I196" i="1"/>
  <c r="I197" i="1"/>
  <c r="I198" i="1"/>
  <c r="I199" i="1"/>
  <c r="I200" i="1"/>
  <c r="I201" i="1"/>
  <c r="I202" i="1"/>
  <c r="I203" i="1"/>
  <c r="I204" i="1"/>
  <c r="I205" i="1"/>
  <c r="I207" i="1"/>
  <c r="I208" i="1"/>
  <c r="I209" i="1"/>
  <c r="I210" i="1"/>
  <c r="I211" i="1"/>
  <c r="I214" i="1"/>
  <c r="I215" i="1"/>
  <c r="I216" i="1"/>
  <c r="I219" i="1"/>
  <c r="I223" i="1"/>
  <c r="I226" i="1"/>
  <c r="I227" i="1"/>
  <c r="I228" i="1"/>
  <c r="I229" i="1"/>
  <c r="I230" i="1"/>
  <c r="I232" i="1"/>
  <c r="I233" i="1"/>
  <c r="I234" i="1"/>
  <c r="I235" i="1"/>
  <c r="I237" i="1"/>
  <c r="I238" i="1"/>
  <c r="I240" i="1"/>
  <c r="I245" i="1"/>
  <c r="I246" i="1"/>
  <c r="I247" i="1"/>
  <c r="I248" i="1"/>
  <c r="I249" i="1"/>
  <c r="I250" i="1"/>
  <c r="I251" i="1"/>
  <c r="I252" i="1"/>
  <c r="I253" i="1"/>
  <c r="I254" i="1"/>
  <c r="I255" i="1"/>
  <c r="I256" i="1"/>
  <c r="I257" i="1"/>
  <c r="I258"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7" i="1"/>
  <c r="I308" i="1"/>
  <c r="I314" i="1"/>
  <c r="I315" i="1"/>
  <c r="I316" i="1"/>
  <c r="I317" i="1"/>
  <c r="I318" i="1"/>
  <c r="I320" i="1"/>
  <c r="I321" i="1"/>
  <c r="I322" i="1"/>
  <c r="I325" i="1"/>
  <c r="I332" i="1"/>
  <c r="I334" i="1"/>
  <c r="I335" i="1"/>
  <c r="I336" i="1"/>
  <c r="I341" i="1"/>
  <c r="I342" i="1"/>
  <c r="I347" i="1"/>
  <c r="I348" i="1"/>
  <c r="I349" i="1"/>
  <c r="I350" i="1"/>
  <c r="I351" i="1"/>
  <c r="I352" i="1"/>
  <c r="I353" i="1"/>
  <c r="I354" i="1"/>
  <c r="I355" i="1"/>
  <c r="I356" i="1"/>
  <c r="I357" i="1"/>
  <c r="I358" i="1"/>
  <c r="I359" i="1"/>
  <c r="I360" i="1"/>
  <c r="I361" i="1"/>
  <c r="I362" i="1"/>
  <c r="I366" i="1"/>
  <c r="I371" i="1"/>
  <c r="I372" i="1"/>
  <c r="I373" i="1"/>
  <c r="I374" i="1"/>
  <c r="I375" i="1"/>
  <c r="I376" i="1"/>
  <c r="I377" i="1"/>
  <c r="I378" i="1"/>
  <c r="I383" i="1"/>
  <c r="I384" i="1"/>
  <c r="I385" i="1"/>
  <c r="I386" i="1"/>
  <c r="I387" i="1"/>
  <c r="I388" i="1"/>
  <c r="I402" i="1"/>
  <c r="I426" i="1"/>
  <c r="I435" i="1"/>
  <c r="I455" i="1"/>
  <c r="I459" i="1"/>
  <c r="I477" i="1"/>
  <c r="I481" i="1"/>
  <c r="I486" i="1"/>
  <c r="I487" i="1"/>
  <c r="I488" i="1"/>
  <c r="I489" i="1"/>
  <c r="I490" i="1"/>
  <c r="I491" i="1"/>
  <c r="I492" i="1"/>
  <c r="I493" i="1"/>
  <c r="I494" i="1"/>
  <c r="I495" i="1"/>
  <c r="I496" i="1"/>
  <c r="I497" i="1"/>
  <c r="I498" i="1"/>
  <c r="I499" i="1"/>
  <c r="I504" i="1"/>
  <c r="I505" i="1"/>
  <c r="I510" i="1"/>
  <c r="I511" i="1"/>
  <c r="I512" i="1"/>
  <c r="I513" i="1"/>
  <c r="I514" i="1"/>
  <c r="I515" i="1"/>
  <c r="I516" i="1"/>
  <c r="I517" i="1"/>
  <c r="I518" i="1"/>
  <c r="I519" i="1"/>
  <c r="I520" i="1"/>
  <c r="I521" i="1"/>
  <c r="I522" i="1"/>
  <c r="I523" i="1"/>
  <c r="I524" i="1"/>
  <c r="I525" i="1"/>
  <c r="I526" i="1"/>
  <c r="I527" i="1"/>
  <c r="I532" i="1"/>
  <c r="I533" i="1"/>
  <c r="I534" i="1"/>
  <c r="I535" i="1"/>
  <c r="I536" i="1"/>
  <c r="I537" i="1"/>
  <c r="I538" i="1"/>
  <c r="I539" i="1"/>
  <c r="I6" i="1"/>
  <c r="J540" i="1"/>
  <c r="N538" i="1" l="1"/>
  <c r="P538" i="1"/>
  <c r="O538" i="1"/>
  <c r="M538" i="1"/>
  <c r="T538" i="1" s="1"/>
  <c r="N536" i="1"/>
  <c r="P536" i="1"/>
  <c r="M536" i="1"/>
  <c r="T536" i="1" s="1"/>
  <c r="O536" i="1"/>
  <c r="N534" i="1"/>
  <c r="P534" i="1"/>
  <c r="O534" i="1"/>
  <c r="M534" i="1"/>
  <c r="T534" i="1" s="1"/>
  <c r="N532" i="1"/>
  <c r="P532" i="1"/>
  <c r="M532" i="1"/>
  <c r="T532" i="1" s="1"/>
  <c r="O532" i="1"/>
  <c r="N526" i="1"/>
  <c r="P526" i="1"/>
  <c r="O526" i="1"/>
  <c r="M526" i="1"/>
  <c r="T526" i="1" s="1"/>
  <c r="N524" i="1"/>
  <c r="P524" i="1"/>
  <c r="M524" i="1"/>
  <c r="T524" i="1" s="1"/>
  <c r="O524" i="1"/>
  <c r="N522" i="1"/>
  <c r="P522" i="1"/>
  <c r="O522" i="1"/>
  <c r="M522" i="1"/>
  <c r="T522" i="1" s="1"/>
  <c r="N520" i="1"/>
  <c r="P520" i="1"/>
  <c r="M520" i="1"/>
  <c r="T520" i="1" s="1"/>
  <c r="O520" i="1"/>
  <c r="N518" i="1"/>
  <c r="P518" i="1"/>
  <c r="O518" i="1"/>
  <c r="M518" i="1"/>
  <c r="T518" i="1" s="1"/>
  <c r="N516" i="1"/>
  <c r="P516" i="1"/>
  <c r="M516" i="1"/>
  <c r="T516" i="1" s="1"/>
  <c r="O516" i="1"/>
  <c r="N514" i="1"/>
  <c r="P514" i="1"/>
  <c r="O514" i="1"/>
  <c r="M514" i="1"/>
  <c r="T514" i="1" s="1"/>
  <c r="N512" i="1"/>
  <c r="P512" i="1"/>
  <c r="M512" i="1"/>
  <c r="T512" i="1" s="1"/>
  <c r="O512" i="1"/>
  <c r="N510" i="1"/>
  <c r="P510" i="1"/>
  <c r="O510" i="1"/>
  <c r="M510" i="1"/>
  <c r="T510" i="1" s="1"/>
  <c r="N504" i="1"/>
  <c r="P504" i="1"/>
  <c r="M504" i="1"/>
  <c r="T504" i="1" s="1"/>
  <c r="O504" i="1"/>
  <c r="N498" i="1"/>
  <c r="P498" i="1"/>
  <c r="O498" i="1"/>
  <c r="M498" i="1"/>
  <c r="T498" i="1" s="1"/>
  <c r="N496" i="1"/>
  <c r="P496" i="1"/>
  <c r="M496" i="1"/>
  <c r="T496" i="1" s="1"/>
  <c r="O496" i="1"/>
  <c r="N494" i="1"/>
  <c r="P494" i="1"/>
  <c r="O494" i="1"/>
  <c r="M494" i="1"/>
  <c r="T494" i="1" s="1"/>
  <c r="N492" i="1"/>
  <c r="P492" i="1"/>
  <c r="M492" i="1"/>
  <c r="T492" i="1" s="1"/>
  <c r="O492" i="1"/>
  <c r="N490" i="1"/>
  <c r="P490" i="1"/>
  <c r="O490" i="1"/>
  <c r="M490" i="1"/>
  <c r="T490" i="1" s="1"/>
  <c r="N488" i="1"/>
  <c r="P488" i="1"/>
  <c r="M488" i="1"/>
  <c r="T488" i="1" s="1"/>
  <c r="O488" i="1"/>
  <c r="N486" i="1"/>
  <c r="P486" i="1"/>
  <c r="M486" i="1"/>
  <c r="T486" i="1" s="1"/>
  <c r="O486" i="1"/>
  <c r="M477" i="1"/>
  <c r="T477" i="1" s="1"/>
  <c r="O477" i="1"/>
  <c r="N477" i="1"/>
  <c r="P477" i="1"/>
  <c r="N455" i="1"/>
  <c r="P455" i="1"/>
  <c r="M455" i="1"/>
  <c r="T455" i="1" s="1"/>
  <c r="O455" i="1"/>
  <c r="M426" i="1"/>
  <c r="T426" i="1" s="1"/>
  <c r="O426" i="1"/>
  <c r="N426" i="1"/>
  <c r="P426" i="1"/>
  <c r="M388" i="1"/>
  <c r="T388" i="1" s="1"/>
  <c r="O388" i="1"/>
  <c r="N388" i="1"/>
  <c r="P388" i="1"/>
  <c r="M386" i="1"/>
  <c r="T386" i="1" s="1"/>
  <c r="O386" i="1"/>
  <c r="N386" i="1"/>
  <c r="P386" i="1"/>
  <c r="M384" i="1"/>
  <c r="T384" i="1" s="1"/>
  <c r="O384" i="1"/>
  <c r="N384" i="1"/>
  <c r="P384" i="1"/>
  <c r="M378" i="1"/>
  <c r="T378" i="1" s="1"/>
  <c r="O378" i="1"/>
  <c r="N378" i="1"/>
  <c r="P378" i="1"/>
  <c r="M376" i="1"/>
  <c r="T376" i="1" s="1"/>
  <c r="O376" i="1"/>
  <c r="N376" i="1"/>
  <c r="P376" i="1"/>
  <c r="M374" i="1"/>
  <c r="T374" i="1" s="1"/>
  <c r="O374" i="1"/>
  <c r="N374" i="1"/>
  <c r="P374" i="1"/>
  <c r="M372" i="1"/>
  <c r="T372" i="1" s="1"/>
  <c r="O372" i="1"/>
  <c r="N372" i="1"/>
  <c r="P372" i="1"/>
  <c r="M366" i="1"/>
  <c r="T366" i="1" s="1"/>
  <c r="O366" i="1"/>
  <c r="N366" i="1"/>
  <c r="P366" i="1"/>
  <c r="N361" i="1"/>
  <c r="P361" i="1"/>
  <c r="M361" i="1"/>
  <c r="T361" i="1" s="1"/>
  <c r="O361" i="1"/>
  <c r="N359" i="1"/>
  <c r="P359" i="1"/>
  <c r="M359" i="1"/>
  <c r="T359" i="1" s="1"/>
  <c r="O359" i="1"/>
  <c r="N357" i="1"/>
  <c r="P357" i="1"/>
  <c r="M357" i="1"/>
  <c r="T357" i="1" s="1"/>
  <c r="O357" i="1"/>
  <c r="N355" i="1"/>
  <c r="P355" i="1"/>
  <c r="M355" i="1"/>
  <c r="T355" i="1" s="1"/>
  <c r="O355" i="1"/>
  <c r="N353" i="1"/>
  <c r="P353" i="1"/>
  <c r="M353" i="1"/>
  <c r="T353" i="1" s="1"/>
  <c r="O353" i="1"/>
  <c r="N351" i="1"/>
  <c r="P351" i="1"/>
  <c r="M351" i="1"/>
  <c r="T351" i="1" s="1"/>
  <c r="O351" i="1"/>
  <c r="N349" i="1"/>
  <c r="P349" i="1"/>
  <c r="M349" i="1"/>
  <c r="T349" i="1" s="1"/>
  <c r="O349" i="1"/>
  <c r="N347" i="1"/>
  <c r="P347" i="1"/>
  <c r="M347" i="1"/>
  <c r="T347" i="1" s="1"/>
  <c r="O347" i="1"/>
  <c r="N341" i="1"/>
  <c r="P341" i="1"/>
  <c r="M341" i="1"/>
  <c r="T341" i="1" s="1"/>
  <c r="O341" i="1"/>
  <c r="N335" i="1"/>
  <c r="P335" i="1"/>
  <c r="M335" i="1"/>
  <c r="T335" i="1" s="1"/>
  <c r="O335" i="1"/>
  <c r="M332" i="1"/>
  <c r="T332" i="1" s="1"/>
  <c r="O332" i="1"/>
  <c r="N332" i="1"/>
  <c r="P332" i="1"/>
  <c r="M322" i="1"/>
  <c r="T322" i="1" s="1"/>
  <c r="O322" i="1"/>
  <c r="N322" i="1"/>
  <c r="P322" i="1"/>
  <c r="M320" i="1"/>
  <c r="T320" i="1" s="1"/>
  <c r="O320" i="1"/>
  <c r="N320" i="1"/>
  <c r="P320" i="1"/>
  <c r="N317" i="1"/>
  <c r="P317" i="1"/>
  <c r="M317" i="1"/>
  <c r="T317" i="1" s="1"/>
  <c r="O317" i="1"/>
  <c r="N315" i="1"/>
  <c r="P315" i="1"/>
  <c r="M315" i="1"/>
  <c r="T315" i="1" s="1"/>
  <c r="O315" i="1"/>
  <c r="M308" i="1"/>
  <c r="T308" i="1" s="1"/>
  <c r="O308" i="1"/>
  <c r="N308" i="1"/>
  <c r="P308" i="1"/>
  <c r="M302" i="1"/>
  <c r="T302" i="1" s="1"/>
  <c r="O302" i="1"/>
  <c r="N302" i="1"/>
  <c r="P302" i="1"/>
  <c r="M300" i="1"/>
  <c r="T300" i="1" s="1"/>
  <c r="O300" i="1"/>
  <c r="N300" i="1"/>
  <c r="P300" i="1"/>
  <c r="N298" i="1"/>
  <c r="P298" i="1"/>
  <c r="O298" i="1"/>
  <c r="M298" i="1"/>
  <c r="T298" i="1" s="1"/>
  <c r="N296" i="1"/>
  <c r="P296" i="1"/>
  <c r="M296" i="1"/>
  <c r="T296" i="1" s="1"/>
  <c r="O296" i="1"/>
  <c r="N294" i="1"/>
  <c r="P294" i="1"/>
  <c r="O294" i="1"/>
  <c r="M294" i="1"/>
  <c r="T294" i="1" s="1"/>
  <c r="N292" i="1"/>
  <c r="P292" i="1"/>
  <c r="M292" i="1"/>
  <c r="T292" i="1" s="1"/>
  <c r="O292" i="1"/>
  <c r="N290" i="1"/>
  <c r="P290" i="1"/>
  <c r="O290" i="1"/>
  <c r="M290" i="1"/>
  <c r="T290" i="1" s="1"/>
  <c r="N288" i="1"/>
  <c r="P288" i="1"/>
  <c r="M288" i="1"/>
  <c r="T288" i="1" s="1"/>
  <c r="O288" i="1"/>
  <c r="N286" i="1"/>
  <c r="P286" i="1"/>
  <c r="O286" i="1"/>
  <c r="M286" i="1"/>
  <c r="T286" i="1" s="1"/>
  <c r="N284" i="1"/>
  <c r="P284" i="1"/>
  <c r="M284" i="1"/>
  <c r="T284" i="1" s="1"/>
  <c r="O284" i="1"/>
  <c r="N282" i="1"/>
  <c r="P282" i="1"/>
  <c r="O282" i="1"/>
  <c r="M282" i="1"/>
  <c r="T282" i="1" s="1"/>
  <c r="N280" i="1"/>
  <c r="P280" i="1"/>
  <c r="M280" i="1"/>
  <c r="T280" i="1" s="1"/>
  <c r="O280" i="1"/>
  <c r="N278" i="1"/>
  <c r="P278" i="1"/>
  <c r="O278" i="1"/>
  <c r="M278" i="1"/>
  <c r="T278" i="1" s="1"/>
  <c r="N276" i="1"/>
  <c r="P276" i="1"/>
  <c r="M276" i="1"/>
  <c r="T276" i="1" s="1"/>
  <c r="O276" i="1"/>
  <c r="N274" i="1"/>
  <c r="P274" i="1"/>
  <c r="O274" i="1"/>
  <c r="M274" i="1"/>
  <c r="T274" i="1" s="1"/>
  <c r="N272" i="1"/>
  <c r="P272" i="1"/>
  <c r="M272" i="1"/>
  <c r="T272" i="1" s="1"/>
  <c r="O272" i="1"/>
  <c r="N270" i="1"/>
  <c r="P270" i="1"/>
  <c r="O270" i="1"/>
  <c r="M270" i="1"/>
  <c r="T270" i="1" s="1"/>
  <c r="N268" i="1"/>
  <c r="P268" i="1"/>
  <c r="M268" i="1"/>
  <c r="T268" i="1" s="1"/>
  <c r="O268" i="1"/>
  <c r="N266" i="1"/>
  <c r="P266" i="1"/>
  <c r="O266" i="1"/>
  <c r="M266" i="1"/>
  <c r="T266" i="1" s="1"/>
  <c r="N264" i="1"/>
  <c r="P264" i="1"/>
  <c r="M264" i="1"/>
  <c r="T264" i="1" s="1"/>
  <c r="O264" i="1"/>
  <c r="N258" i="1"/>
  <c r="P258" i="1"/>
  <c r="O258" i="1"/>
  <c r="M258" i="1"/>
  <c r="T258" i="1" s="1"/>
  <c r="N256" i="1"/>
  <c r="P256" i="1"/>
  <c r="M256" i="1"/>
  <c r="T256" i="1" s="1"/>
  <c r="O256" i="1"/>
  <c r="N254" i="1"/>
  <c r="P254" i="1"/>
  <c r="O254" i="1"/>
  <c r="M254" i="1"/>
  <c r="T254" i="1" s="1"/>
  <c r="N252" i="1"/>
  <c r="P252" i="1"/>
  <c r="M252" i="1"/>
  <c r="T252" i="1" s="1"/>
  <c r="O252" i="1"/>
  <c r="N250" i="1"/>
  <c r="P250" i="1"/>
  <c r="O250" i="1"/>
  <c r="M250" i="1"/>
  <c r="T250" i="1" s="1"/>
  <c r="N248" i="1"/>
  <c r="P248" i="1"/>
  <c r="M248" i="1"/>
  <c r="T248" i="1" s="1"/>
  <c r="O248" i="1"/>
  <c r="N246" i="1"/>
  <c r="P246" i="1"/>
  <c r="O246" i="1"/>
  <c r="M246" i="1"/>
  <c r="T246" i="1" s="1"/>
  <c r="N240" i="1"/>
  <c r="P240" i="1"/>
  <c r="M240" i="1"/>
  <c r="T240" i="1" s="1"/>
  <c r="O240" i="1"/>
  <c r="M237" i="1"/>
  <c r="T237" i="1" s="1"/>
  <c r="O237" i="1"/>
  <c r="P237" i="1"/>
  <c r="N237" i="1"/>
  <c r="N234" i="1"/>
  <c r="P234" i="1"/>
  <c r="O234" i="1"/>
  <c r="M234" i="1"/>
  <c r="T234" i="1" s="1"/>
  <c r="N232" i="1"/>
  <c r="P232" i="1"/>
  <c r="M232" i="1"/>
  <c r="T232" i="1" s="1"/>
  <c r="O232" i="1"/>
  <c r="M229" i="1"/>
  <c r="T229" i="1" s="1"/>
  <c r="O229" i="1"/>
  <c r="N229" i="1"/>
  <c r="P229" i="1"/>
  <c r="M227" i="1"/>
  <c r="T227" i="1" s="1"/>
  <c r="O227" i="1"/>
  <c r="P227" i="1"/>
  <c r="N227" i="1"/>
  <c r="M223" i="1"/>
  <c r="T223" i="1" s="1"/>
  <c r="O223" i="1"/>
  <c r="N223" i="1"/>
  <c r="P223" i="1"/>
  <c r="N216" i="1"/>
  <c r="P216" i="1"/>
  <c r="M216" i="1"/>
  <c r="T216" i="1" s="1"/>
  <c r="O216" i="1"/>
  <c r="N214" i="1"/>
  <c r="P214" i="1"/>
  <c r="O214" i="1"/>
  <c r="M214" i="1"/>
  <c r="T214" i="1" s="1"/>
  <c r="N210" i="1"/>
  <c r="P210" i="1"/>
  <c r="M210" i="1"/>
  <c r="T210" i="1" s="1"/>
  <c r="O210" i="1"/>
  <c r="N208" i="1"/>
  <c r="P208" i="1"/>
  <c r="O208" i="1"/>
  <c r="M208" i="1"/>
  <c r="T208" i="1" s="1"/>
  <c r="M205" i="1"/>
  <c r="T205" i="1" s="1"/>
  <c r="O205" i="1"/>
  <c r="N205" i="1"/>
  <c r="P205" i="1"/>
  <c r="M203" i="1"/>
  <c r="T203" i="1" s="1"/>
  <c r="O203" i="1"/>
  <c r="P203" i="1"/>
  <c r="N203" i="1"/>
  <c r="M201" i="1"/>
  <c r="T201" i="1" s="1"/>
  <c r="O201" i="1"/>
  <c r="N201" i="1"/>
  <c r="P201" i="1"/>
  <c r="M199" i="1"/>
  <c r="T199" i="1" s="1"/>
  <c r="O199" i="1"/>
  <c r="P199" i="1"/>
  <c r="N199" i="1"/>
  <c r="M197" i="1"/>
  <c r="T197" i="1" s="1"/>
  <c r="O197" i="1"/>
  <c r="N197" i="1"/>
  <c r="P197" i="1"/>
  <c r="M195" i="1"/>
  <c r="T195" i="1" s="1"/>
  <c r="O195" i="1"/>
  <c r="P195" i="1"/>
  <c r="N195" i="1"/>
  <c r="M193" i="1"/>
  <c r="T193" i="1" s="1"/>
  <c r="O193" i="1"/>
  <c r="N193" i="1"/>
  <c r="P193" i="1"/>
  <c r="M191" i="1"/>
  <c r="T191" i="1" s="1"/>
  <c r="O191" i="1"/>
  <c r="P191" i="1"/>
  <c r="N191" i="1"/>
  <c r="M187" i="1"/>
  <c r="T187" i="1" s="1"/>
  <c r="O187" i="1"/>
  <c r="P187" i="1"/>
  <c r="N187" i="1"/>
  <c r="M185" i="1"/>
  <c r="T185" i="1" s="1"/>
  <c r="O185" i="1"/>
  <c r="N185" i="1"/>
  <c r="P185" i="1"/>
  <c r="M179" i="1"/>
  <c r="T179" i="1" s="1"/>
  <c r="O179" i="1"/>
  <c r="N179" i="1"/>
  <c r="P179" i="1"/>
  <c r="M177" i="1"/>
  <c r="T177" i="1" s="1"/>
  <c r="O177" i="1"/>
  <c r="P177" i="1"/>
  <c r="N177" i="1"/>
  <c r="N172" i="1"/>
  <c r="P172" i="1"/>
  <c r="M172" i="1"/>
  <c r="T172" i="1" s="1"/>
  <c r="O172" i="1"/>
  <c r="N168" i="1"/>
  <c r="P168" i="1"/>
  <c r="O168" i="1"/>
  <c r="M168" i="1"/>
  <c r="T168" i="1" s="1"/>
  <c r="M164" i="1"/>
  <c r="T164" i="1" s="1"/>
  <c r="O164" i="1"/>
  <c r="P164" i="1"/>
  <c r="N164" i="1"/>
  <c r="M162" i="1"/>
  <c r="T162" i="1" s="1"/>
  <c r="O162" i="1"/>
  <c r="N162" i="1"/>
  <c r="P162" i="1"/>
  <c r="N157" i="1"/>
  <c r="P157" i="1"/>
  <c r="O157" i="1"/>
  <c r="M157" i="1"/>
  <c r="T157" i="1" s="1"/>
  <c r="M150" i="1"/>
  <c r="T150" i="1" s="1"/>
  <c r="O150" i="1"/>
  <c r="N150" i="1"/>
  <c r="P150" i="1"/>
  <c r="M131" i="1"/>
  <c r="T131" i="1" s="1"/>
  <c r="O131" i="1"/>
  <c r="P131" i="1"/>
  <c r="N131" i="1"/>
  <c r="M107" i="1"/>
  <c r="T107" i="1" s="1"/>
  <c r="O107" i="1"/>
  <c r="P107" i="1"/>
  <c r="N107" i="1"/>
  <c r="N98" i="1"/>
  <c r="P98" i="1"/>
  <c r="O98" i="1"/>
  <c r="M98" i="1"/>
  <c r="T98" i="1" s="1"/>
  <c r="N56" i="1"/>
  <c r="P56" i="1"/>
  <c r="O56" i="1"/>
  <c r="M56" i="1"/>
  <c r="T56" i="1" s="1"/>
  <c r="N54" i="1"/>
  <c r="P54" i="1"/>
  <c r="M54" i="1"/>
  <c r="T54" i="1" s="1"/>
  <c r="O54" i="1"/>
  <c r="N48" i="1"/>
  <c r="P48" i="1"/>
  <c r="O48" i="1"/>
  <c r="M48" i="1"/>
  <c r="T48" i="1" s="1"/>
  <c r="M35" i="1"/>
  <c r="T35" i="1" s="1"/>
  <c r="O35" i="1"/>
  <c r="N35" i="1"/>
  <c r="P35" i="1"/>
  <c r="M33" i="1"/>
  <c r="T33" i="1" s="1"/>
  <c r="O33" i="1"/>
  <c r="P33" i="1"/>
  <c r="N33" i="1"/>
  <c r="M31" i="1"/>
  <c r="T31" i="1" s="1"/>
  <c r="O31" i="1"/>
  <c r="N31" i="1"/>
  <c r="P31" i="1"/>
  <c r="N24" i="1"/>
  <c r="P24" i="1"/>
  <c r="O24" i="1"/>
  <c r="M24" i="1"/>
  <c r="T24" i="1" s="1"/>
  <c r="M17" i="1"/>
  <c r="T17" i="1" s="1"/>
  <c r="O17" i="1"/>
  <c r="P17" i="1"/>
  <c r="N17" i="1"/>
  <c r="N10" i="1"/>
  <c r="P10" i="1"/>
  <c r="O10" i="1"/>
  <c r="M10" i="1"/>
  <c r="T10" i="1" s="1"/>
  <c r="N8" i="1"/>
  <c r="P8" i="1"/>
  <c r="M8" i="1"/>
  <c r="T8" i="1" s="1"/>
  <c r="O8" i="1"/>
  <c r="M539" i="1"/>
  <c r="T539" i="1" s="1"/>
  <c r="O539" i="1"/>
  <c r="N539" i="1"/>
  <c r="P539" i="1"/>
  <c r="M537" i="1"/>
  <c r="T537" i="1" s="1"/>
  <c r="O537" i="1"/>
  <c r="P537" i="1"/>
  <c r="N537" i="1"/>
  <c r="M535" i="1"/>
  <c r="T535" i="1" s="1"/>
  <c r="O535" i="1"/>
  <c r="N535" i="1"/>
  <c r="P535" i="1"/>
  <c r="M533" i="1"/>
  <c r="T533" i="1" s="1"/>
  <c r="O533" i="1"/>
  <c r="P533" i="1"/>
  <c r="N533" i="1"/>
  <c r="M527" i="1"/>
  <c r="T527" i="1" s="1"/>
  <c r="O527" i="1"/>
  <c r="N527" i="1"/>
  <c r="P527" i="1"/>
  <c r="M525" i="1"/>
  <c r="T525" i="1" s="1"/>
  <c r="O525" i="1"/>
  <c r="P525" i="1"/>
  <c r="N525" i="1"/>
  <c r="M523" i="1"/>
  <c r="T523" i="1" s="1"/>
  <c r="O523" i="1"/>
  <c r="N523" i="1"/>
  <c r="P523" i="1"/>
  <c r="M521" i="1"/>
  <c r="T521" i="1" s="1"/>
  <c r="O521" i="1"/>
  <c r="P521" i="1"/>
  <c r="N521" i="1"/>
  <c r="M519" i="1"/>
  <c r="T519" i="1" s="1"/>
  <c r="O519" i="1"/>
  <c r="N519" i="1"/>
  <c r="P519" i="1"/>
  <c r="M517" i="1"/>
  <c r="T517" i="1" s="1"/>
  <c r="O517" i="1"/>
  <c r="P517" i="1"/>
  <c r="N517" i="1"/>
  <c r="M515" i="1"/>
  <c r="T515" i="1" s="1"/>
  <c r="O515" i="1"/>
  <c r="N515" i="1"/>
  <c r="P515" i="1"/>
  <c r="M513" i="1"/>
  <c r="T513" i="1" s="1"/>
  <c r="O513" i="1"/>
  <c r="P513" i="1"/>
  <c r="N513" i="1"/>
  <c r="M511" i="1"/>
  <c r="T511" i="1" s="1"/>
  <c r="O511" i="1"/>
  <c r="N511" i="1"/>
  <c r="P511" i="1"/>
  <c r="M505" i="1"/>
  <c r="T505" i="1" s="1"/>
  <c r="O505" i="1"/>
  <c r="P505" i="1"/>
  <c r="N505" i="1"/>
  <c r="M499" i="1"/>
  <c r="T499" i="1" s="1"/>
  <c r="O499" i="1"/>
  <c r="N499" i="1"/>
  <c r="P499" i="1"/>
  <c r="M497" i="1"/>
  <c r="T497" i="1" s="1"/>
  <c r="O497" i="1"/>
  <c r="P497" i="1"/>
  <c r="N497" i="1"/>
  <c r="M495" i="1"/>
  <c r="T495" i="1" s="1"/>
  <c r="O495" i="1"/>
  <c r="N495" i="1"/>
  <c r="P495" i="1"/>
  <c r="M493" i="1"/>
  <c r="T493" i="1" s="1"/>
  <c r="O493" i="1"/>
  <c r="P493" i="1"/>
  <c r="N493" i="1"/>
  <c r="M491" i="1"/>
  <c r="T491" i="1" s="1"/>
  <c r="O491" i="1"/>
  <c r="N491" i="1"/>
  <c r="P491" i="1"/>
  <c r="M489" i="1"/>
  <c r="T489" i="1" s="1"/>
  <c r="O489" i="1"/>
  <c r="P489" i="1"/>
  <c r="N489" i="1"/>
  <c r="M487" i="1"/>
  <c r="T487" i="1" s="1"/>
  <c r="O487" i="1"/>
  <c r="N487" i="1"/>
  <c r="P487" i="1"/>
  <c r="M481" i="1"/>
  <c r="T481" i="1" s="1"/>
  <c r="O481" i="1"/>
  <c r="N481" i="1"/>
  <c r="P481" i="1"/>
  <c r="N459" i="1"/>
  <c r="P459" i="1"/>
  <c r="M459" i="1"/>
  <c r="T459" i="1" s="1"/>
  <c r="O459" i="1"/>
  <c r="N435" i="1"/>
  <c r="P435" i="1"/>
  <c r="M435" i="1"/>
  <c r="T435" i="1" s="1"/>
  <c r="O435" i="1"/>
  <c r="M402" i="1"/>
  <c r="T402" i="1" s="1"/>
  <c r="O402" i="1"/>
  <c r="N402" i="1"/>
  <c r="P402" i="1"/>
  <c r="N387" i="1"/>
  <c r="P387" i="1"/>
  <c r="M387" i="1"/>
  <c r="T387" i="1" s="1"/>
  <c r="O387" i="1"/>
  <c r="N385" i="1"/>
  <c r="P385" i="1"/>
  <c r="M385" i="1"/>
  <c r="T385" i="1" s="1"/>
  <c r="O385" i="1"/>
  <c r="N383" i="1"/>
  <c r="P383" i="1"/>
  <c r="M383" i="1"/>
  <c r="T383" i="1" s="1"/>
  <c r="O383" i="1"/>
  <c r="N377" i="1"/>
  <c r="P377" i="1"/>
  <c r="M377" i="1"/>
  <c r="T377" i="1" s="1"/>
  <c r="O377" i="1"/>
  <c r="N375" i="1"/>
  <c r="P375" i="1"/>
  <c r="M375" i="1"/>
  <c r="T375" i="1" s="1"/>
  <c r="O375" i="1"/>
  <c r="N373" i="1"/>
  <c r="P373" i="1"/>
  <c r="M373" i="1"/>
  <c r="T373" i="1" s="1"/>
  <c r="O373" i="1"/>
  <c r="N371" i="1"/>
  <c r="P371" i="1"/>
  <c r="M371" i="1"/>
  <c r="T371" i="1" s="1"/>
  <c r="O371" i="1"/>
  <c r="M362" i="1"/>
  <c r="T362" i="1" s="1"/>
  <c r="O362" i="1"/>
  <c r="N362" i="1"/>
  <c r="P362" i="1"/>
  <c r="M360" i="1"/>
  <c r="T360" i="1" s="1"/>
  <c r="O360" i="1"/>
  <c r="N360" i="1"/>
  <c r="P360" i="1"/>
  <c r="M358" i="1"/>
  <c r="T358" i="1" s="1"/>
  <c r="O358" i="1"/>
  <c r="N358" i="1"/>
  <c r="P358" i="1"/>
  <c r="M356" i="1"/>
  <c r="T356" i="1" s="1"/>
  <c r="O356" i="1"/>
  <c r="N356" i="1"/>
  <c r="P356" i="1"/>
  <c r="M354" i="1"/>
  <c r="T354" i="1" s="1"/>
  <c r="O354" i="1"/>
  <c r="N354" i="1"/>
  <c r="P354" i="1"/>
  <c r="M352" i="1"/>
  <c r="T352" i="1" s="1"/>
  <c r="O352" i="1"/>
  <c r="N352" i="1"/>
  <c r="P352" i="1"/>
  <c r="M350" i="1"/>
  <c r="T350" i="1" s="1"/>
  <c r="O350" i="1"/>
  <c r="N350" i="1"/>
  <c r="P350" i="1"/>
  <c r="M348" i="1"/>
  <c r="T348" i="1" s="1"/>
  <c r="O348" i="1"/>
  <c r="N348" i="1"/>
  <c r="P348" i="1"/>
  <c r="M342" i="1"/>
  <c r="T342" i="1" s="1"/>
  <c r="O342" i="1"/>
  <c r="N342" i="1"/>
  <c r="P342" i="1"/>
  <c r="M336" i="1"/>
  <c r="T336" i="1" s="1"/>
  <c r="O336" i="1"/>
  <c r="N336" i="1"/>
  <c r="P336" i="1"/>
  <c r="M334" i="1"/>
  <c r="T334" i="1" s="1"/>
  <c r="O334" i="1"/>
  <c r="N334" i="1"/>
  <c r="P334" i="1"/>
  <c r="N325" i="1"/>
  <c r="P325" i="1"/>
  <c r="M325" i="1"/>
  <c r="T325" i="1" s="1"/>
  <c r="O325" i="1"/>
  <c r="N321" i="1"/>
  <c r="P321" i="1"/>
  <c r="M321" i="1"/>
  <c r="T321" i="1" s="1"/>
  <c r="O321" i="1"/>
  <c r="M318" i="1"/>
  <c r="T318" i="1" s="1"/>
  <c r="O318" i="1"/>
  <c r="N318" i="1"/>
  <c r="P318" i="1"/>
  <c r="M316" i="1"/>
  <c r="T316" i="1" s="1"/>
  <c r="O316" i="1"/>
  <c r="N316" i="1"/>
  <c r="P316" i="1"/>
  <c r="M314" i="1"/>
  <c r="T314" i="1" s="1"/>
  <c r="O314" i="1"/>
  <c r="N314" i="1"/>
  <c r="P314" i="1"/>
  <c r="N307" i="1"/>
  <c r="P307" i="1"/>
  <c r="M307" i="1"/>
  <c r="T307" i="1" s="1"/>
  <c r="O307" i="1"/>
  <c r="N301" i="1"/>
  <c r="P301" i="1"/>
  <c r="M301" i="1"/>
  <c r="T301" i="1" s="1"/>
  <c r="O301" i="1"/>
  <c r="M299" i="1"/>
  <c r="T299" i="1" s="1"/>
  <c r="O299" i="1"/>
  <c r="N299" i="1"/>
  <c r="P299" i="1"/>
  <c r="M297" i="1"/>
  <c r="T297" i="1" s="1"/>
  <c r="O297" i="1"/>
  <c r="P297" i="1"/>
  <c r="N297" i="1"/>
  <c r="M295" i="1"/>
  <c r="T295" i="1" s="1"/>
  <c r="O295" i="1"/>
  <c r="N295" i="1"/>
  <c r="P295" i="1"/>
  <c r="M293" i="1"/>
  <c r="T293" i="1" s="1"/>
  <c r="O293" i="1"/>
  <c r="P293" i="1"/>
  <c r="N293" i="1"/>
  <c r="M291" i="1"/>
  <c r="T291" i="1" s="1"/>
  <c r="O291" i="1"/>
  <c r="N291" i="1"/>
  <c r="P291" i="1"/>
  <c r="M289" i="1"/>
  <c r="T289" i="1" s="1"/>
  <c r="O289" i="1"/>
  <c r="P289" i="1"/>
  <c r="N289" i="1"/>
  <c r="M287" i="1"/>
  <c r="T287" i="1" s="1"/>
  <c r="O287" i="1"/>
  <c r="N287" i="1"/>
  <c r="P287" i="1"/>
  <c r="M285" i="1"/>
  <c r="T285" i="1" s="1"/>
  <c r="O285" i="1"/>
  <c r="P285" i="1"/>
  <c r="N285" i="1"/>
  <c r="M283" i="1"/>
  <c r="T283" i="1" s="1"/>
  <c r="O283" i="1"/>
  <c r="N283" i="1"/>
  <c r="P283" i="1"/>
  <c r="M281" i="1"/>
  <c r="T281" i="1" s="1"/>
  <c r="O281" i="1"/>
  <c r="P281" i="1"/>
  <c r="N281" i="1"/>
  <c r="M279" i="1"/>
  <c r="T279" i="1" s="1"/>
  <c r="O279" i="1"/>
  <c r="N279" i="1"/>
  <c r="P279" i="1"/>
  <c r="M277" i="1"/>
  <c r="T277" i="1" s="1"/>
  <c r="O277" i="1"/>
  <c r="P277" i="1"/>
  <c r="N277" i="1"/>
  <c r="M275" i="1"/>
  <c r="T275" i="1" s="1"/>
  <c r="O275" i="1"/>
  <c r="N275" i="1"/>
  <c r="P275" i="1"/>
  <c r="M273" i="1"/>
  <c r="T273" i="1" s="1"/>
  <c r="O273" i="1"/>
  <c r="P273" i="1"/>
  <c r="N273" i="1"/>
  <c r="M271" i="1"/>
  <c r="T271" i="1" s="1"/>
  <c r="O271" i="1"/>
  <c r="N271" i="1"/>
  <c r="P271" i="1"/>
  <c r="M269" i="1"/>
  <c r="T269" i="1" s="1"/>
  <c r="O269" i="1"/>
  <c r="P269" i="1"/>
  <c r="N269" i="1"/>
  <c r="M267" i="1"/>
  <c r="T267" i="1" s="1"/>
  <c r="O267" i="1"/>
  <c r="N267" i="1"/>
  <c r="P267" i="1"/>
  <c r="M265" i="1"/>
  <c r="T265" i="1" s="1"/>
  <c r="O265" i="1"/>
  <c r="P265" i="1"/>
  <c r="N265" i="1"/>
  <c r="M263" i="1"/>
  <c r="T263" i="1" s="1"/>
  <c r="O263" i="1"/>
  <c r="N263" i="1"/>
  <c r="P263" i="1"/>
  <c r="M257" i="1"/>
  <c r="T257" i="1" s="1"/>
  <c r="O257" i="1"/>
  <c r="P257" i="1"/>
  <c r="N257" i="1"/>
  <c r="M255" i="1"/>
  <c r="T255" i="1" s="1"/>
  <c r="O255" i="1"/>
  <c r="N255" i="1"/>
  <c r="P255" i="1"/>
  <c r="M253" i="1"/>
  <c r="T253" i="1" s="1"/>
  <c r="O253" i="1"/>
  <c r="P253" i="1"/>
  <c r="N253" i="1"/>
  <c r="M251" i="1"/>
  <c r="T251" i="1" s="1"/>
  <c r="O251" i="1"/>
  <c r="N251" i="1"/>
  <c r="P251" i="1"/>
  <c r="M249" i="1"/>
  <c r="T249" i="1" s="1"/>
  <c r="O249" i="1"/>
  <c r="P249" i="1"/>
  <c r="N249" i="1"/>
  <c r="M247" i="1"/>
  <c r="T247" i="1" s="1"/>
  <c r="O247" i="1"/>
  <c r="N247" i="1"/>
  <c r="P247" i="1"/>
  <c r="M245" i="1"/>
  <c r="T245" i="1" s="1"/>
  <c r="O245" i="1"/>
  <c r="P245" i="1"/>
  <c r="N245" i="1"/>
  <c r="N238" i="1"/>
  <c r="P238" i="1"/>
  <c r="O238" i="1"/>
  <c r="M238" i="1"/>
  <c r="T238" i="1" s="1"/>
  <c r="M235" i="1"/>
  <c r="T235" i="1" s="1"/>
  <c r="O235" i="1"/>
  <c r="N235" i="1"/>
  <c r="P235" i="1"/>
  <c r="M233" i="1"/>
  <c r="T233" i="1" s="1"/>
  <c r="O233" i="1"/>
  <c r="P233" i="1"/>
  <c r="N233" i="1"/>
  <c r="N230" i="1"/>
  <c r="P230" i="1"/>
  <c r="M230" i="1"/>
  <c r="T230" i="1" s="1"/>
  <c r="O230" i="1"/>
  <c r="N228" i="1"/>
  <c r="P228" i="1"/>
  <c r="O228" i="1"/>
  <c r="M228" i="1"/>
  <c r="T228" i="1" s="1"/>
  <c r="N226" i="1"/>
  <c r="P226" i="1"/>
  <c r="M226" i="1"/>
  <c r="T226" i="1" s="1"/>
  <c r="O226" i="1"/>
  <c r="M219" i="1"/>
  <c r="T219" i="1" s="1"/>
  <c r="O219" i="1"/>
  <c r="P219" i="1"/>
  <c r="N219" i="1"/>
  <c r="M215" i="1"/>
  <c r="T215" i="1" s="1"/>
  <c r="O215" i="1"/>
  <c r="N215" i="1"/>
  <c r="P215" i="1"/>
  <c r="M211" i="1"/>
  <c r="T211" i="1" s="1"/>
  <c r="O211" i="1"/>
  <c r="P211" i="1"/>
  <c r="N211" i="1"/>
  <c r="M209" i="1"/>
  <c r="T209" i="1" s="1"/>
  <c r="O209" i="1"/>
  <c r="N209" i="1"/>
  <c r="P209" i="1"/>
  <c r="M207" i="1"/>
  <c r="T207" i="1" s="1"/>
  <c r="O207" i="1"/>
  <c r="P207" i="1"/>
  <c r="N207" i="1"/>
  <c r="N204" i="1"/>
  <c r="P204" i="1"/>
  <c r="O204" i="1"/>
  <c r="M204" i="1"/>
  <c r="T204" i="1" s="1"/>
  <c r="N202" i="1"/>
  <c r="P202" i="1"/>
  <c r="M202" i="1"/>
  <c r="T202" i="1" s="1"/>
  <c r="O202" i="1"/>
  <c r="N200" i="1"/>
  <c r="P200" i="1"/>
  <c r="O200" i="1"/>
  <c r="M200" i="1"/>
  <c r="T200" i="1" s="1"/>
  <c r="N198" i="1"/>
  <c r="P198" i="1"/>
  <c r="M198" i="1"/>
  <c r="T198" i="1" s="1"/>
  <c r="O198" i="1"/>
  <c r="N196" i="1"/>
  <c r="P196" i="1"/>
  <c r="O196" i="1"/>
  <c r="M196" i="1"/>
  <c r="T196" i="1" s="1"/>
  <c r="N194" i="1"/>
  <c r="P194" i="1"/>
  <c r="M194" i="1"/>
  <c r="T194" i="1" s="1"/>
  <c r="O194" i="1"/>
  <c r="N192" i="1"/>
  <c r="P192" i="1"/>
  <c r="O192" i="1"/>
  <c r="M192" i="1"/>
  <c r="T192" i="1" s="1"/>
  <c r="M189" i="1"/>
  <c r="T189" i="1" s="1"/>
  <c r="O189" i="1"/>
  <c r="N189" i="1"/>
  <c r="P189" i="1"/>
  <c r="N186" i="1"/>
  <c r="P186" i="1"/>
  <c r="M186" i="1"/>
  <c r="T186" i="1" s="1"/>
  <c r="O186" i="1"/>
  <c r="M181" i="1"/>
  <c r="T181" i="1" s="1"/>
  <c r="O181" i="1"/>
  <c r="P181" i="1"/>
  <c r="N181" i="1"/>
  <c r="N178" i="1"/>
  <c r="P178" i="1"/>
  <c r="O178" i="1"/>
  <c r="M178" i="1"/>
  <c r="T178" i="1" s="1"/>
  <c r="N176" i="1"/>
  <c r="P176" i="1"/>
  <c r="M176" i="1"/>
  <c r="T176" i="1" s="1"/>
  <c r="O176" i="1"/>
  <c r="M171" i="1"/>
  <c r="T171" i="1" s="1"/>
  <c r="O171" i="1"/>
  <c r="N171" i="1"/>
  <c r="P171" i="1"/>
  <c r="M165" i="1"/>
  <c r="T165" i="1" s="1"/>
  <c r="O165" i="1"/>
  <c r="P165" i="1"/>
  <c r="N165" i="1"/>
  <c r="N163" i="1"/>
  <c r="P163" i="1"/>
  <c r="M163" i="1"/>
  <c r="T163" i="1" s="1"/>
  <c r="O163" i="1"/>
  <c r="N161" i="1"/>
  <c r="P161" i="1"/>
  <c r="O161" i="1"/>
  <c r="M161" i="1"/>
  <c r="T161" i="1" s="1"/>
  <c r="M156" i="1"/>
  <c r="T156" i="1" s="1"/>
  <c r="O156" i="1"/>
  <c r="P156" i="1"/>
  <c r="N156" i="1"/>
  <c r="N149" i="1"/>
  <c r="P149" i="1"/>
  <c r="O149" i="1"/>
  <c r="M149" i="1"/>
  <c r="T149" i="1" s="1"/>
  <c r="M127" i="1"/>
  <c r="T127" i="1" s="1"/>
  <c r="O127" i="1"/>
  <c r="N127" i="1"/>
  <c r="P127" i="1"/>
  <c r="M101" i="1"/>
  <c r="T101" i="1" s="1"/>
  <c r="O101" i="1"/>
  <c r="N101" i="1"/>
  <c r="P101" i="1"/>
  <c r="N74" i="1"/>
  <c r="P74" i="1"/>
  <c r="O74" i="1"/>
  <c r="M74" i="1"/>
  <c r="T74" i="1" s="1"/>
  <c r="M55" i="1"/>
  <c r="T55" i="1" s="1"/>
  <c r="O55" i="1"/>
  <c r="P55" i="1"/>
  <c r="N55" i="1"/>
  <c r="M53" i="1"/>
  <c r="T53" i="1" s="1"/>
  <c r="O53" i="1"/>
  <c r="N53" i="1"/>
  <c r="P53" i="1"/>
  <c r="M47" i="1"/>
  <c r="T47" i="1" s="1"/>
  <c r="O47" i="1"/>
  <c r="P47" i="1"/>
  <c r="N47" i="1"/>
  <c r="N34" i="1"/>
  <c r="P34" i="1"/>
  <c r="O34" i="1"/>
  <c r="M34" i="1"/>
  <c r="T34" i="1" s="1"/>
  <c r="N32" i="1"/>
  <c r="P32" i="1"/>
  <c r="M32" i="1"/>
  <c r="T32" i="1" s="1"/>
  <c r="O32" i="1"/>
  <c r="N30" i="1"/>
  <c r="P30" i="1"/>
  <c r="O30" i="1"/>
  <c r="M30" i="1"/>
  <c r="T30" i="1" s="1"/>
  <c r="N18" i="1"/>
  <c r="P18" i="1"/>
  <c r="O18" i="1"/>
  <c r="M18" i="1"/>
  <c r="T18" i="1" s="1"/>
  <c r="M11" i="1"/>
  <c r="T11" i="1" s="1"/>
  <c r="O11" i="1"/>
  <c r="N11" i="1"/>
  <c r="P11" i="1"/>
  <c r="M9" i="1"/>
  <c r="T9" i="1" s="1"/>
  <c r="O9" i="1"/>
  <c r="P9" i="1"/>
  <c r="N9" i="1"/>
  <c r="M7" i="1"/>
  <c r="T7" i="1" s="1"/>
  <c r="O7" i="1"/>
  <c r="N7" i="1"/>
  <c r="P7" i="1"/>
  <c r="P6" i="1"/>
  <c r="N6" i="1"/>
  <c r="O6" i="1"/>
  <c r="M6" i="1"/>
  <c r="T6" i="1" s="1"/>
  <c r="L540" i="1"/>
  <c r="K540" i="1"/>
  <c r="Q7" i="1" l="1"/>
  <c r="Q11" i="1"/>
  <c r="Q18" i="1"/>
  <c r="Q30" i="1"/>
  <c r="Q32" i="1"/>
  <c r="Q34" i="1"/>
  <c r="Q53" i="1"/>
  <c r="Q74" i="1"/>
  <c r="Q101" i="1"/>
  <c r="Q127" i="1"/>
  <c r="Q149" i="1"/>
  <c r="Q161" i="1"/>
  <c r="Q163" i="1"/>
  <c r="Q171" i="1"/>
  <c r="Q176" i="1"/>
  <c r="Q178" i="1"/>
  <c r="Q186" i="1"/>
  <c r="Q189" i="1"/>
  <c r="Q192" i="1"/>
  <c r="Q194" i="1"/>
  <c r="Q196" i="1"/>
  <c r="Q198" i="1"/>
  <c r="Q200" i="1"/>
  <c r="Q202" i="1"/>
  <c r="Q204" i="1"/>
  <c r="Q209" i="1"/>
  <c r="Q215" i="1"/>
  <c r="Q226" i="1"/>
  <c r="Q228" i="1"/>
  <c r="Q230" i="1"/>
  <c r="Q235" i="1"/>
  <c r="Q238" i="1"/>
  <c r="Q247" i="1"/>
  <c r="Q251" i="1"/>
  <c r="Q255" i="1"/>
  <c r="Q263" i="1"/>
  <c r="Q267" i="1"/>
  <c r="Q271" i="1"/>
  <c r="Q275" i="1"/>
  <c r="Q279" i="1"/>
  <c r="Q283" i="1"/>
  <c r="Q287" i="1"/>
  <c r="Q291" i="1"/>
  <c r="Q295" i="1"/>
  <c r="Q299" i="1"/>
  <c r="Q301" i="1"/>
  <c r="Q307" i="1"/>
  <c r="Q314" i="1"/>
  <c r="Q316" i="1"/>
  <c r="Q318" i="1"/>
  <c r="Q321" i="1"/>
  <c r="Q325" i="1"/>
  <c r="Q334" i="1"/>
  <c r="Q336" i="1"/>
  <c r="Q342" i="1"/>
  <c r="Q348" i="1"/>
  <c r="Q350" i="1"/>
  <c r="Q352" i="1"/>
  <c r="Q354" i="1"/>
  <c r="Q356" i="1"/>
  <c r="Q358" i="1"/>
  <c r="Q360" i="1"/>
  <c r="Q362" i="1"/>
  <c r="Q371" i="1"/>
  <c r="Q373" i="1"/>
  <c r="Q375" i="1"/>
  <c r="Q377" i="1"/>
  <c r="Q383" i="1"/>
  <c r="Q385" i="1"/>
  <c r="Q387" i="1"/>
  <c r="Q402" i="1"/>
  <c r="Q435" i="1"/>
  <c r="Q459" i="1"/>
  <c r="Q481" i="1"/>
  <c r="Q487" i="1"/>
  <c r="Q491" i="1"/>
  <c r="Q495" i="1"/>
  <c r="Q499" i="1"/>
  <c r="Q511" i="1"/>
  <c r="Q515" i="1"/>
  <c r="Q519" i="1"/>
  <c r="Q523" i="1"/>
  <c r="Q527" i="1"/>
  <c r="Q535" i="1"/>
  <c r="Q539" i="1"/>
  <c r="Q8" i="1"/>
  <c r="Q10" i="1"/>
  <c r="Q24" i="1"/>
  <c r="Q31" i="1"/>
  <c r="Q35" i="1"/>
  <c r="Q48" i="1"/>
  <c r="Q54" i="1"/>
  <c r="Q56" i="1"/>
  <c r="Q98" i="1"/>
  <c r="Q150" i="1"/>
  <c r="Q157" i="1"/>
  <c r="Q162" i="1"/>
  <c r="Q168" i="1"/>
  <c r="Q172" i="1"/>
  <c r="Q179" i="1"/>
  <c r="Q185" i="1"/>
  <c r="Q193" i="1"/>
  <c r="Q197" i="1"/>
  <c r="Q201" i="1"/>
  <c r="Q205" i="1"/>
  <c r="Q208" i="1"/>
  <c r="Q210" i="1"/>
  <c r="Q214" i="1"/>
  <c r="Q216" i="1"/>
  <c r="Q223" i="1"/>
  <c r="Q229" i="1"/>
  <c r="Q232" i="1"/>
  <c r="Q234" i="1"/>
  <c r="Q240" i="1"/>
  <c r="Q246" i="1"/>
  <c r="Q248" i="1"/>
  <c r="Q250" i="1"/>
  <c r="Q252" i="1"/>
  <c r="Q254" i="1"/>
  <c r="Q256" i="1"/>
  <c r="Q258" i="1"/>
  <c r="Q264" i="1"/>
  <c r="Q266" i="1"/>
  <c r="Q268" i="1"/>
  <c r="Q270" i="1"/>
  <c r="Q272" i="1"/>
  <c r="Q274" i="1"/>
  <c r="Q276" i="1"/>
  <c r="Q278" i="1"/>
  <c r="Q280" i="1"/>
  <c r="Q282" i="1"/>
  <c r="Q284" i="1"/>
  <c r="Q286" i="1"/>
  <c r="Q288" i="1"/>
  <c r="Q290" i="1"/>
  <c r="Q292" i="1"/>
  <c r="Q294" i="1"/>
  <c r="Q296" i="1"/>
  <c r="Q298" i="1"/>
  <c r="Q300" i="1"/>
  <c r="Q302" i="1"/>
  <c r="Q308" i="1"/>
  <c r="Q315" i="1"/>
  <c r="Q317" i="1"/>
  <c r="Q320" i="1"/>
  <c r="Q322" i="1"/>
  <c r="Q332" i="1"/>
  <c r="Q335" i="1"/>
  <c r="Q341" i="1"/>
  <c r="Q347" i="1"/>
  <c r="Q349" i="1"/>
  <c r="Q351" i="1"/>
  <c r="Q353" i="1"/>
  <c r="Q355" i="1"/>
  <c r="Q357" i="1"/>
  <c r="Q359" i="1"/>
  <c r="Q361" i="1"/>
  <c r="Q366" i="1"/>
  <c r="Q372" i="1"/>
  <c r="Q374" i="1"/>
  <c r="Q376" i="1"/>
  <c r="Q378" i="1"/>
  <c r="Q384" i="1"/>
  <c r="Q386" i="1"/>
  <c r="Q388" i="1"/>
  <c r="Q426" i="1"/>
  <c r="Q455" i="1"/>
  <c r="Q477" i="1"/>
  <c r="Q486" i="1"/>
  <c r="Q488" i="1"/>
  <c r="Q490" i="1"/>
  <c r="Q492" i="1"/>
  <c r="Q494" i="1"/>
  <c r="Q496" i="1"/>
  <c r="Q498" i="1"/>
  <c r="Q504" i="1"/>
  <c r="Q510" i="1"/>
  <c r="Q512" i="1"/>
  <c r="Q514" i="1"/>
  <c r="Q516" i="1"/>
  <c r="Q518" i="1"/>
  <c r="Q520" i="1"/>
  <c r="Q522" i="1"/>
  <c r="Q524" i="1"/>
  <c r="Q526" i="1"/>
  <c r="Q532" i="1"/>
  <c r="Q534" i="1"/>
  <c r="Q536" i="1"/>
  <c r="Q538" i="1"/>
  <c r="Q6" i="1"/>
  <c r="Q9" i="1"/>
  <c r="Q47" i="1"/>
  <c r="Q55" i="1"/>
  <c r="Q156" i="1"/>
  <c r="Q165" i="1"/>
  <c r="Q181" i="1"/>
  <c r="Q207" i="1"/>
  <c r="Q211" i="1"/>
  <c r="Q219" i="1"/>
  <c r="Q233" i="1"/>
  <c r="Q245" i="1"/>
  <c r="Q249" i="1"/>
  <c r="Q253" i="1"/>
  <c r="Q257" i="1"/>
  <c r="Q265" i="1"/>
  <c r="Q269" i="1"/>
  <c r="Q273" i="1"/>
  <c r="Q277" i="1"/>
  <c r="Q281" i="1"/>
  <c r="Q285" i="1"/>
  <c r="Q289" i="1"/>
  <c r="Q293" i="1"/>
  <c r="Q297" i="1"/>
  <c r="Q489" i="1"/>
  <c r="Q493" i="1"/>
  <c r="Q497" i="1"/>
  <c r="Q505" i="1"/>
  <c r="Q513" i="1"/>
  <c r="Q517" i="1"/>
  <c r="Q521" i="1"/>
  <c r="Q525" i="1"/>
  <c r="Q533" i="1"/>
  <c r="Q537" i="1"/>
  <c r="Q17" i="1"/>
  <c r="Q33" i="1"/>
  <c r="Q107" i="1"/>
  <c r="Q131" i="1"/>
  <c r="Q164" i="1"/>
  <c r="Q177" i="1"/>
  <c r="Q187" i="1"/>
  <c r="Q191" i="1"/>
  <c r="Q195" i="1"/>
  <c r="Q199" i="1"/>
  <c r="Q203" i="1"/>
  <c r="Q227" i="1"/>
  <c r="Q237" i="1"/>
  <c r="A533" i="1"/>
  <c r="A372" i="1"/>
</calcChain>
</file>

<file path=xl/sharedStrings.xml><?xml version="1.0" encoding="utf-8"?>
<sst xmlns="http://schemas.openxmlformats.org/spreadsheetml/2006/main" count="2318" uniqueCount="562">
  <si>
    <t>SOSTENIMIENTO CANINO GMSIL</t>
  </si>
  <si>
    <t xml:space="preserve">CLASIFICADOR POR OBJETO DEL GASTO </t>
  </si>
  <si>
    <t>NOMBRE CUENTA</t>
  </si>
  <si>
    <t xml:space="preserve">A02-02-01-002-003-01 </t>
  </si>
  <si>
    <t>PRODUCTOS DE MOLINERÍA</t>
  </si>
  <si>
    <t>ITEM</t>
  </si>
  <si>
    <t>CÓDIGO DANE</t>
  </si>
  <si>
    <t xml:space="preserve">DESCRIPCION DEL BIEN Y/O SERVICIO </t>
  </si>
  <si>
    <t>UNIDAD MEDIDA</t>
  </si>
  <si>
    <t>NECESIDAD</t>
  </si>
  <si>
    <t>UNSPSC (CCE)</t>
  </si>
  <si>
    <t>CONCENTRADO PARA CANINOS</t>
  </si>
  <si>
    <t>ALIMENTO COMPLETO, PARA PERRO CON PORCENTAJE DE PROTEÍNA ENTRE (27-32)% EXTRUIDO O EN PASTILLA EMPACADO EN BULTOS X 22,7 KILOS RAZA MEDIANA A GRANDE</t>
  </si>
  <si>
    <t>BULTO</t>
  </si>
  <si>
    <t>ALIMENTO PECUARIO COMPLETO PARA PERRO CON PORCENTAJE DE PROTEÍNA ENTRE (27 -32) EXTRUIDO O EN PASTILLA. EMPACADO EN BOLSA X 3 KILOS, RAZA MEDIANA A GRANDE.</t>
  </si>
  <si>
    <t>BOLSA</t>
  </si>
  <si>
    <t>ALIMENTO COMPLETO, PARA PERRO CON PORCENTAJE DE PROTEÍNA ENTRE (21-26)% EXTRUIDO O EN PASTILLA EMPACADO EN BULTOS X 22,7 KILOS RAZA MEDIANA A GRANDE</t>
  </si>
  <si>
    <t>ALIMENTO COMPLETO, PARA PERRO CON PORCENTAJE DE PROTEÍNA ENTRE (21-26)% EXTRUIDO O EN PASTILLA EMPACADO EN BULTOS X 8 KILOS RAZA MEDIANA A GRANDE</t>
  </si>
  <si>
    <t>ALIMENTO PECUARIO COMPLETO, PARA PERRO CON PORCENTAJE DE PROTEÍNA ENLRE (21-26) EXTRUIDO O EN PASTILLA, EMPACADO EN BOLSA X 2 KILOS, RAZA MEDIANA A GRANDE.</t>
  </si>
  <si>
    <t>ALIMENTO PECUARIO COMPLETO, PARA PERRO CON PORCENTAJE DE PROTEINA ENTRE (15-20) EXTRUIDO O EN PASTILLA EMPACADO EN BOLSA X KILO, RAZA MEDIANA A GRANDE</t>
  </si>
  <si>
    <t>GALLETA O SNAK PARA PERRO CON PORCENTAJE DE PROTEINA ENTRE 27% Y 32% QUEBRANTADO EMPACADO EN BOLSA DE 150 A 200 GRAMOS.</t>
  </si>
  <si>
    <t>SOSTENIMIENTO EQUINOS DEPORTE GMSIL</t>
  </si>
  <si>
    <t>CARACTERISTICA</t>
  </si>
  <si>
    <t>CONCENTRADO EQUINOS</t>
  </si>
  <si>
    <t>SUPLEMENTO ALIMENTICIO PARA CABALLOS DE COMPETENCIA CON LA SIGUIENTE COMPOSICION: HUMEDAD (MÁX.) 12% FIBRA (MÁX.) 10% PROTEÍNA (MÍN.) 15% CENIZAS (MÁX.) 10% GRASA (MÍN.) 9%. PRESENTACION DE 40 KILOGRAMOS.</t>
  </si>
  <si>
    <t>SUPLEMENTO ALIMENTICIO PARA CABALLOS ADULTOS CON LA SIGUIENTE COMPOSICION: HUMEDAD (MÁX.) 13% FIBRA (MÁX.) 10% PROTEÍNA (MÍN.) 15% CENIZAS (MÁX.) 10% GRASA (MÍN.) 8%. PRESENTACION DE 40 KILOGRAMOS.</t>
  </si>
  <si>
    <t>SUPLEMENTO ALIMENTICIO EXTRUIDO PARA CABALLOS ADULTOS CON LA SIGUIENTE COMPOSICION: HUMEDAD (MÁX.) 13% FIBRA (MÁX.) 7% PROTEÍNA (MÍN.) 13% CENIZAS (MÁX.) 10% GRASA (MÍN.) 10%. PRESENTACION DE 30 KILOGRAMOS.</t>
  </si>
  <si>
    <t>ALIMENTO EXTRUIDO PARA CABALLOS DEPORTIVOS CON TRABAJO MODERADO A INTENSO. CON LA SIGUIENTE COMPOSICION: HUMEDAD (MÁX.) 12% FIBRA (MÁX.) 8,0% PROTEÍNA (MÍN.) 13,5% CENIZAS (MÁX.) 10% GRASA (MÍN.) 8%. PRESENTACION DE 40 KILOGRAMOS.</t>
  </si>
  <si>
    <t>ALIMENTO CONCENTRADO PARA SER SUMINISTRADO COMO COMPLEMENTO A LOS PASTOS Y FORRAJES, PARA CABALLOS EN TRABAJO SUAVE O MANTENIMIENTO Y A YEGUAS EN LOS PRIMEROS MESES DE GESTACION, CON LA SIGUIENTE COMPOSICION: HUMEDAD (MÁX.) 12% FIBRA (MÁX.) 8,0% PROTEÍNA (MÍN.) 14% CENIZAS (MÁX.) 10% GRASA (MÍN.) 6%. PRESENTACION DE 40 KILOGRAMOS.</t>
  </si>
  <si>
    <t xml:space="preserve">ALIMENTO TEXTURIZADO, MEZCLA DE MATERIAS PRIMAS MOLIDAS ENMELAZADAS, MATERIAS PRIMAS PELETIZADAS, GRANOS DE MAÍZ Y AVENA CHANCADOS AL VAPOR, CON LA SIGUIENTE COMPOSICIÔN: PROTEINA (MIN) 15%, GRASA (MIN) 3%, FIBRA (MAX) 10%, CENIZAS (MAX) 10%, HUMEDAD (MAX) 13%. PRESENTACION 40 KG.
</t>
  </si>
  <si>
    <t xml:space="preserve">ALIMENTO EXTRUIDO, 100% COCIDO, PARA SUMINISTRAR A EQUINOS ADULTOS CON TRABAJO INTENSO O EN ESTADOS DE CONVALECENCIA, COMO SUPLEMENTO A LOS PASTOS, SEGÚN EL TIPO DE MANEJO, LA CANTIDAD Y CALIDAD DE FORRAJE, CON LA SIGUIENTE COMPOSICIÔN: PROTEINA (MIN) 13%, GRASA (MIN) 8%, FIBRA (MAX) 10%, CENIZAS (MAX) 10%, HUMEDAD (MAX) 13%. PRESENTACION 40 KG.
</t>
  </si>
  <si>
    <t>CONCENTRADO YEGUAS</t>
  </si>
  <si>
    <t>SUPLEMENTO ALIMENTICIO PARA YEGUAS EN GESTACION Y LACTANCIA CON LA SIGUIENTE COMPOSICION: HUMEDAD (MÁX.) 13% FIBRA (MÁX.) 10% PROTEÍNA (MÍN.) 17% CENIZAS (MÁX.) 10% GRASA (MÍN.) 5%. PRESENTACION DE 40 KILOGRAMOS.</t>
  </si>
  <si>
    <t>ALIMENTO CONCENTRADO PARA SATISFACER LOS REQUERIMIENTOS NUTRICIONALES DE LAS YEGUAS DURANTE SU PERIODO DE GESTACION Y LACTANCIA, CON LA SIGUIENTE COMPOSICION: PROTEINA (MIN) 17%, GRASA (MIN) 5,0%, FIBRA (MAX) 10%, CENIZA (MAX) 10,0%, HUMEDAD (MAX) 12,0%. PRESENTACION 40KG.</t>
  </si>
  <si>
    <t xml:space="preserve">ALIMENTO PELETIZADO, INDICADO PARA YEGUAS DE CRÍA A PARTIR DE LOS 36 MESES DE EDAD EN TODAS SUS ETAPAS DE VIDA Y MUY ESPECIALMENTE, EN EL ÚLTIMO TERCIO DE LA GESTACIÓN Y LACTANCIA, CON LA SIGUIENTE COMPOSICIÔN: PROTEINA (MIN) 16%, GRASA (MIN) 3%, FIBRA (MAX) 10%, CENIZAS (MAX) 10%, HUMEDAD (MAX) 13%. PRESENTACION 40 KG.
</t>
  </si>
  <si>
    <t>CONCENTRADO POTROS</t>
  </si>
  <si>
    <t>SUPLEMENTO ALIMENTICIO PARA POTROS Y POTRANCAS CON LA SIGUIENTE COMPOSICION: HUMEDAD (MÁX.) 13% FIBRA (MÁX.) 7% PROTEÍNA (MÍN.) 20% CENIZAS (MÁX.) 10% GRASA (MÍN.) 5%. PRESENTACION DE 40 KILOGRAMOS.</t>
  </si>
  <si>
    <t>ALIMENTO CONCENTRADO PARA SER SUMINISTRADO A POTROS Y POTRANCAS A PARTIR DE LOS QUINCE (15) DIAS DE VIDA, CON LA SIGUIENTE COMPOSICION: PROTEINA (MIN) 19.5%, GRASA (MIN) 6,0%, FIBRA (MAX) 7,0%, CENIZA (MAX) 10,0%, HUMEDAD (MAX) 12,0%. PRESENTACION 40 KG.</t>
  </si>
  <si>
    <t>ALIMENTO PARA SUMINISTRARSE COMO SUPLEMENTO A LA LECHE MATERNA Y A LOS PASTOS DESDE LA SEGUNDA SEMANA HASTA LOS 18 MESES, CON LA SIGUIENTE COMPOSICIÔN: PROTEINA (MIN) 18%, GRASA (MIN) 3%, FIBRA (MAX) 10%, CENIZAS (MAX) 10%, HUMEDAD (MAX) 13%. PRESENTACION 40 KG.</t>
  </si>
  <si>
    <t>AVENA PRECOSIDA PARA CABALLOS</t>
  </si>
  <si>
    <t>HENOXPACA</t>
  </si>
  <si>
    <t>PACAS DE HENO PANGOLA DE 12 KILOS</t>
  </si>
  <si>
    <t>PACA</t>
  </si>
  <si>
    <t>SAL</t>
  </si>
  <si>
    <r>
      <t>SAL PARA EQUINOS QUE CONTENGA LA SIGUIENTE COMPOSICION: CLORURO DE SODIO 56%, CALCIO MINIMO 8%, FOSFORO MINIMO 4%, AZUFRE MINIMO 1.5%, MAGNESIO MINIMO1.0%, COBRE MINIMO 0.2%, YODO MINIMO .007%, COBALTO MIMIMO0.007%, SELENIO MINIMO0.0015%, FLUOR MAXIMO 0.04%. PRESENTACION</t>
    </r>
    <r>
      <rPr>
        <sz val="9"/>
        <rFont val="Arial"/>
        <family val="2"/>
      </rPr>
      <t xml:space="preserve"> BULTO D</t>
    </r>
    <r>
      <rPr>
        <sz val="9"/>
        <color theme="1"/>
        <rFont val="Arial"/>
        <family val="2"/>
      </rPr>
      <t>E 40 KG</t>
    </r>
  </si>
  <si>
    <t>MELAZA</t>
  </si>
  <si>
    <t>MELAZA, CON AZUCARES TOTALES DE 48%, CENIZA SULFATADA 16% MAX GRADOS BRIX 85%. EN BULTO DE 30 KG</t>
  </si>
  <si>
    <t>ALFALFA PELETIZADA</t>
  </si>
  <si>
    <t>ALFALFA PELETIZADA DE 40 KG</t>
  </si>
  <si>
    <t>ALFALFA Y AVENA</t>
  </si>
  <si>
    <t>ALIMENTO A BASE DE ALFALFA Y AVENA CONTIENE UN 70% DE ALFALFA Y UN 30% DE AVENA, CON LA SIGUIENTE COMPOSICION: HUMEDAD 9,9%, MATERIA SECA 90,1%, PROTEINA TOTAL (NX6,25) 13,1, FIBRA CRUDA 24,4%, EXTRACTO ETEREO 1,1%, EXTRACTO NO NITROGENADO 43,4%, CENIZAS 8,1%, PRESENTACION BULTO X 25 KILOS.</t>
  </si>
  <si>
    <t xml:space="preserve">JUEGO DE HERRADURA 24 A 26 </t>
  </si>
  <si>
    <t xml:space="preserve">ELABORADAS EN PLATINA DE 7MM X 17MM ACERO </t>
  </si>
  <si>
    <t>JUEGO</t>
  </si>
  <si>
    <t xml:space="preserve">
10141503</t>
  </si>
  <si>
    <t xml:space="preserve">JUEGO DE HERRADURA 26 A 28 </t>
  </si>
  <si>
    <t xml:space="preserve">ELABORADAS EN PLATINA DE 7MM X 17MM ACERO JUEGO </t>
  </si>
  <si>
    <t xml:space="preserve">JUEGO DE HERRADURA 29 A 33 </t>
  </si>
  <si>
    <t xml:space="preserve">ELABORADAS EN PLATINA DE 9,5MM X 25MM ACERO </t>
  </si>
  <si>
    <t xml:space="preserve">JUEGO DE HERRADURA 35 A 39 </t>
  </si>
  <si>
    <t xml:space="preserve">ELABORADAS EN PLATINA DE 8,5MM X 21MM ACERO </t>
  </si>
  <si>
    <t xml:space="preserve">CLAVOS PARA HERRAR </t>
  </si>
  <si>
    <t xml:space="preserve">ELABORADOS EN ACERO DE BAJO CARBONO DE 50MMDE LONGITUD (CAJA DE 100 UNIDADES) </t>
  </si>
  <si>
    <t>CAJA</t>
  </si>
  <si>
    <t xml:space="preserve">
31162000 </t>
  </si>
  <si>
    <t>ALIMENTO POTROS</t>
  </si>
  <si>
    <t>SUSTITUTO LÁCTEO PARA POTROS  COMPUESTO EXCLUSIVAMENTE CON PROTEÍNA LÁCTEA, ENRIQUECIDO CON VITAMINAS Y MINERALES PARA UN DESARROLLO MÁS SALUDABLE, CON LA SIGUIENTE COMPOSICION: PROTEÍNA CRUDA 24% MIN, GRASA 12,0% MIN, CENIZAS 7,40% MÁX, FIBRA 0,01% MÁX, HUMEDAD 3,50% MÁX, LACTOSA 45,0%, CALCIO 0,80%, FÓSFORO 0,80%. PRESENTACIÓN 1 KG</t>
  </si>
  <si>
    <t>SUSTITUTO LÁCTEO PARA POTROS  COMPUESTO EXCLUSIVAMENTE CON PROTEÍNA LÁCTEA, ENRIQUECIDO CON VITAMINAS Y MINERALES PARA UN DESARROLLO MÁS SALUDABLE, CON LA SIGUIENTE COMPOSICION: PROTEÍNA CRUDA 24% MIN, GRASA 12,0% MIN, CENIZAS 7,40% MÁX, FIBRA 0,01% MÁX, HUMEDAD 3,50% MÁX, LACTOSA 45,0%, CALCIO 0,80%, FÓSFORO 0,80%. PRESENTACIÓN 10 KG</t>
  </si>
  <si>
    <t xml:space="preserve">SOSTENIMIENTO EQUINOS  TROPA </t>
  </si>
  <si>
    <t>PROTEINA MINIMA 11%, ALFALAFA 90%, PROTEINA MAXIMA 16%, BULTO POR 40 KILOS</t>
  </si>
  <si>
    <t>CONTIENE HUMEDAD DEL 14%, PROTEINA DEL 12.1%, GRASA DEL 4.9%, FIBRA DEL 16.5%, BULTO POR 28 KILOS</t>
  </si>
  <si>
    <t>HENO</t>
  </si>
  <si>
    <t>PASTO SECO CON PROTEINA CRUDA 11,86%, GRASA 1,99%, FIBRA CRUDA 27,13%, EXTRACTO DE NITROGENO 45,34%, HUNEDAD 76.7%, PACA POR 12 KILOS</t>
  </si>
  <si>
    <t>PACAS</t>
  </si>
  <si>
    <t>MATERIAL VETERINARIO CANINOS GMSIL</t>
  </si>
  <si>
    <t xml:space="preserve">A02-02-01-003-005-02 </t>
  </si>
  <si>
    <t>PRODUCTOS FARMACÉUTICOS</t>
  </si>
  <si>
    <t>BIOLOGICO</t>
  </si>
  <si>
    <t>PARA LA INMUNIZACIÓN ACTIVA CONTRA MOQUILLO, HEPATITIS INFECCIOSA, PARVOVIRUS, COMPLEJO RESPIRATORIO CAUSADO POR ADENOVIRUS TIPO 2 Y PARAINFLUENZA; LEPTOSPIROSIS Y RABIA CANINA. COMPOSICION: VIRUS DE MOQUILLO CANINO VIVO MODIFICADO CEPA LEDERLE, ADENOVIRUS CANINO TIPO 2 ATENUADO CEPA MANHATTAN, PARVOVIRUS CANINO ATENUADO CEPA CORNELL, PARAINFLUENZA CANINA ATENUADA CEPA MANHATTAN, LEPTOSPIRA INTERROGANS SEROVAR CANICOLA CEPA INSTITUTO PASTEURA, LEPTOSPIRA INTERROGANS SEROVAR ICTEROHAEMORRHAGIAE CEPA ATCC, VIRUS RÁBICO INACTIVADO CEPA PASTEUR VP 12, EXCIPIENTES C.S.P. PRESENTACIÓN FRASCO UNIDOSIS DE 1.5 ML</t>
  </si>
  <si>
    <t>FRASCO</t>
  </si>
  <si>
    <t>ANTISEPTICO / DESINFECTANTE</t>
  </si>
  <si>
    <t>SOLUCIÓN BACTERICIDA Y FUNGICIDA DE AMPLIO ESPECTRO PARA EL TRATAMIENTO DE HERIDAS, LA ANTISEPSIA DEL CAMPO QUIRÚRGICO Y LA DESINFECCIÓN DE SUPERFICIES E INSTRUMENTAL QUIRÚRGICO. NO IRRITANTE NI CORROSIVO. COMPOSICION: CLORHEXIDINA DIGLUCONATO0.5 G, EXCIPIENTES CSP100 ML. PRESENTACION FRASCO 1 LITRO.</t>
  </si>
  <si>
    <t>ACCIÓN BACTERICIDA CONTRA GÉRMENES GRAM NEGATIVOS Y GRAM POSITIVOS, DESINFECCIÓN GENERAL DE LA PIEL,  LAVADO Y DESINFECCIÓN DE LAS MANOS Y PREPARACIÓN PREQUIRÚRGICA DE LA PIEL. PARA EL MANEJO DE DERMATITIS INFECCIOSAS Y PIODERMATITIS. UTILIZACIÓN EN OBSTETRICIA Y EN HIGIENE NEONATAL. DESINFECCIÓN DE INSTALACIONES, PISOS, EQUIPOS E INSTRUMENTAL. COMPOSICION: CLORHEXIDINA DIGLUCONATO 0.5G, VEHÍCULO ACUOSO CS. PRESENTACION FRASCO DE 120 ML.</t>
  </si>
  <si>
    <t>ANTISEPSIA EN ANIMALES, DESINFECCIÓN DE INSTRUMENTAL, DESINFECCIÓN DE VEHÍCULOS E INSTALACIONES. ANTISÉPTICO DE ELECCIÓN EN CIRUGÍAS, HERIDAS, MIASIS Y CURACIÓN DE OMBLIGOS. COMPOSICION: ALQUITRÁN DE HULLA CON 25% DE FENOL 66%, INERTES34%. PRESENTACION 960 ML.</t>
  </si>
  <si>
    <t xml:space="preserve"> JABON ANTISEPTICO</t>
  </si>
  <si>
    <t>PASTA DE JABÓN QUE CONTIENE CLORHEXIDINA; SUSTANCIA CONSIDERADA COMO UNO DE LOS MEJORES ANTISÉPTICOS PARA EL PELO Y LA PIEL, PRESENTA UNA EXQUISITA FRAGANCIA. LIMPIA Y DESINFECTA PROFUNDAMENTE, DA BRILLO, DESODORIZA Y RESTAURA LA CONDICIÓN DEL PELO Y LA PIEL EN CANINOS, FELINOS Y EQUINOS. COMPOSICIÓN CLOHEXIDINA ACETATO 0.5 %, JABÓN BASE 97.142%, EXCIPIENTES CSP100%. PRESENTACIÓN PASTA POR 100 GR.</t>
  </si>
  <si>
    <t>SHAMPOO ANTISEPTICO</t>
  </si>
  <si>
    <t>LIMPIA Y DESINFECTA PROFUNDAMENTE, DA BRILLO, DESODORIZA Y RESTAURA LA CONDICIÓN DEL PELO Y LA PIEL EN CANINOS, FELINOS Y EQUINOS. COMPOSICIÓN CLOHEXIDINA ACETATO 0.5 %, EXCIPIENTES CSP100 ML. PRESENTACIÓN FRASCO POR 250 ML.</t>
  </si>
  <si>
    <t>SOLUCIÓN DERMATOLÓGICA MEDICADA PARA: PIODERMATITIS SUPERFICIAL (DERMATITIS PIOTRAUMÁTICA, PIODERMATITIS DE LOS PLIEGUES Y FOLICULOSIS); SÍNDROME SEBORREICO OLEOSO; COMO COADYUVANTE EN EL TRATAMIENTO DE PIODERMATITIS PROFUNDO: FORUNCULOSIS, CELULITIS, EPIDERMODICOSIS. COMPOSICIÓN PERÓXIDO DE BENZOILO   25 MG, EXCIPIENTES  C.S.P.   1 ML. PRESENTACIÓN FRASCO POR 125 ML.</t>
  </si>
  <si>
    <t>CICATRIZANTE</t>
  </si>
  <si>
    <t>CICATRIZANTE, ANTISÉPTICO, SECANTE Y REPELENTE DE INSECTOS. DESINFECCIÓN, SECADO Y ESTIMULACIÓN DE LA CICATRIZACIÓN EN TODO TIPO DE HERIDAS. COMPOSICIÓN ÁCIDO FÉNICO 1.5 G, ÓXIDO DE ZINC 7 G, ACEITE DE PINO 2 G, EXCIPIENTES CSP100 G. PRESENTACIÓN TUBO COLAPSIBLE POR 30 ML.</t>
  </si>
  <si>
    <t>TUBO</t>
  </si>
  <si>
    <t>PARA EL TRATAMIENTO DE LAS INFECCIONES EXTERNAS POST- TRAUMATISMOS O POST-OPERATORIOS, QUEMADURAS, ESCORIACIONES, ECZEMAS, PIODERMAS, GRIETAS EN LOS PEZONES PRODUCIDOS POR STAPHYLOCOCCUS SP, STREPTOCOCCUS SP, CORYNEBACTERIUM SP, PROTEUS SP. COMPOSICION BACITRACINA DE ZINC 675.5 MG, NEOMICINA 500 MG, OXIDO DE ZINC 15 G, EXCIPIENTES CSP100 G. PRESENTACION TARRO POR 50 GR.</t>
  </si>
  <si>
    <t>TARRO</t>
  </si>
  <si>
    <t xml:space="preserve"> CREMA DERMATOLOGICA</t>
  </si>
  <si>
    <t>ACCIÓN TÓPICA POLIVALENTE: BACTERICIDA, FUNGICIDA Y ANTIINFLAMATORIA, PARA AFECCIONES E INFLAMACIONES DE LA PIEL DE LOS ANIMALES DOMÉSTICOS. HONGOS: TRICHOPHYTON VERRUCOSUM, TRICHOPHYTON RUBRUM, TRICHOPHYTON MENTAGROPHYTES, EPIDERMOPHYTON FLOCOSUM, MICROSPORUM CANIS, MICROSPORUM GYPSEUM Y CANDIDA ALBICANS. BACTERIAS GRAM POSITIVAS: STAPHYLOCOCCUS SPP., STREPTOCOCCUS SPP. BACTERIAS GRAM NEGATIVAS: PROTEUS SPP., AEROBACTER SPP., ESCHERICHIA COLI, KLEBSIELLA SPP., SHIGELLA SPP. EN INTERTRIGO, ALOPECIA AREATA, ONICOMICOSIS, OTITIS EXTERNA, Y AFECCIONES DÉRMICAS DE ETIOLOGÍA MICÓTICA Y BACTERIANAS. COMPOSICIÓN: CLOTRIMAZOL 1 G, NEOMICINA (COMO SULFATO) 0.5 G, BETAMETASONA (COMO 17 VALERATO) 0.04 G, EXCIPIENTES CSP100 G. PRESENTACIÓN TUBO COLAPSIBLE 100 G.</t>
  </si>
  <si>
    <t>PARA EL TRATAMIENTO DE AFECCIONES DE LA PIEL ASOCIADAS A ÁCAROS (SARCOPTES SCABIEI, DEMODEX CANIS, OTODECTES CYNOTIS), BACTERIAS (STAPHYLOCOCCUS SPP, STREPTOCOCCUS SP, ESCHERICHIA COLI, KLEBSIELLA SP Y PROTEUS SP), LEVADURAS (MALASSEZIA PACHYDERMATIS) Y DERMATITIS, ECZEMA Y PRURITO ASOCIADO A ELLAS. COMPOSICION SULFIRAM 5 MG, PREDNISOLONA 1 MG, OXIDO DE ZINC 30 MG, SULFATO DE NEOMICINA 5 MG, EXIPIENTES CSP1G. PRESENTACION FRASCO POR 50 G.</t>
  </si>
  <si>
    <t>CREMA DERMATOLOGICA</t>
  </si>
  <si>
    <t>INDICADA COMO ANTISÉPTICO, CICATRIZANTE Y REPELENTE PARA HERIDAS, PIEL IRRITADA Y AFECTADA POR DISTINTOS FACTORES QUE PRODUCEN GRIETAS EN GLÁNDULA MAMARIA, CORTADURAS, Y ÚLCERAS EN PIEL. ESTÁ RECOMENDADA PARA EL TRATAMIENTO DE HERIDAS QUIRÚRGICAS, HERIDAS PARA CICATRIZACIÓN POR SEGUNDA INTENCIÓN Y TRAUMATISMOS CUTÁNEOS EN GENERAL. COMPOSICION EXTRACTO DE CALÉNDULA, EXTRACTO DE PINO, CITRONELA, EXTRACTO DE MENTA, ALOE VERA Y CLORHEXIDINA DIGLUCONATO. PRESENTACION TUBO POR 100 G</t>
  </si>
  <si>
    <t>ANTICOCCIDIAL</t>
  </si>
  <si>
    <t>INDICADO PARA EL TRATAMIENTO DE LA COCCIDIOSIS PRODUCIDA POR LAS SIGUIENTES ESPECIES DE EIMERIAS: EIMERIA IMBATÍ, EIMERIA BOVIS, EIMERIA ZUERNII, E. ELLIPSOIDALIS, E. ALABAMENSIS, E. CILÍNDRICA. COMPOSICION AMPROLIO 20 G, EXCIPIENTES CSP 100 G. PRESENTACION JERINGA DOSIFICADORA POR 10 ML.</t>
  </si>
  <si>
    <t>JERINGA</t>
  </si>
  <si>
    <t>ANTICOLINERGICO</t>
  </si>
  <si>
    <t>AGENTE PARASIMPATICOLÍTICO; COMO ANTIESPASMÓDICO DISMINUYE O ANULA LOS ESPASMOS DEL MÚSCULO LISO. DISMINUYE LAS SECRECIONES BRONQUIAL Y SALIVAL DURANTE LA ANESTESIA. EN OFTALMOLOGÍA ES ÚTIL EN EXPLORACIONES DEL OJO. ACELERADOR CARDIACO. ANTÍDOTO DE LA ESERINA, ARECOLINA, PILOCARPINA, MORFINA Y CLOROFORMO. ANTÍDOTO DE LAS INTOXICACIONES POR COMPUESTOS ORGANOFOSFORADOS O ARSENICALES. COMPOSICION ATROPINA SULFATO 1 MG, EXCIPIENTES CSP1 ML PRESENTACION FRASCO 10 ML</t>
  </si>
  <si>
    <t xml:space="preserve"> ANTIDIARREICO</t>
  </si>
  <si>
    <t>COADYUVANTE EN EL CONTROL Y TRATAMIENTO DE DIARREAS Y ENTERITIS NO ESPECÍFICAS, DIARREAS POR HIPERSECRECIÓN PRODUCIDA POR ENTEROTOXINAS. PROTECCIÓN DE LA MUCOSA GASTROINTESTINAL POR DISMINUCIÓN DEL PERISTALTISMO Y POR IRRITACIÓN DE TOXINAS. ANTIÁCIDO Y ANTIINFLAMATORIO. TRATAMIENTO DE DESÓRDENES GASTROINTESTINALES EN GENERAL. COMPOSICION SUBSALICILATO DE BISMUTO 1.75 G, EXCIPIENTES CSP100 ML. PRESENTACION FRASCO POR 120 ML</t>
  </si>
  <si>
    <t>ANTIEMETICO</t>
  </si>
  <si>
    <t>VÓMITOS DE DIVERSAS ETIOLOGÍAS, NÁUSEAS, VACIADO GÁSTRICO, ESOFAGITIS POR REFLUJO, PREPARACIÓN PARA ESTUDIOS RADIOLÓGICOS DEL TUBO DIGESTIVO. POTENTE ANTIEMETICO DE ACCION CENTRAL Y PERIFERICA CON EFECTO GASTROCINETICO A NIVEL GASTROPILORODUODENOYEYUNAL. COMPOSICION METOCLOPRAMIDA 500 MG, VEHÍCULO CSP100 ML. PRESENTACION FRASCO GOTERO POR 20 ML</t>
  </si>
  <si>
    <t>ANTIFLOGISTICO / RUBEFACIENTE</t>
  </si>
  <si>
    <t>RECOMENDADO EN CASOS DE PROCESOS MUSCULARES COMO CONTRACTURAS, CALAMBRES, DESGARROS Y DISTENSIONES. PROCESOS ÓSTEO ARTICULARES Y TENDINOSOS COMO LUXACIONES, ESGUINCES, TENDINITIS Y CONTUSIONES. COMPOSICION MENTOL 1 G, TREMENTINA 3 G, ALCANFOR 5 G, SALICILATO DE METILO 10 G, GUAYACOL 3 G, EXCIPIENTES 100 G. PRESENTACION POTE POR 120 GR.</t>
  </si>
  <si>
    <t>POTE</t>
  </si>
  <si>
    <t xml:space="preserve">EMOLIENTE, RUBEFACIENTE, ANALGÉSICO Y ANTIINFLAMATORIO LOCAL EN EL TRATAMIENTO DE DOLORES E INFLAMACIONES MUSCULARES, OSTEO-ARTICULARES DE CURSO AGUDO O CRÓNICO, EN TENDINITIS, BURSITIS, ETC. PERMITE UNA ADECUADA ADHERENCIA Y PERMEABILIDAD EN LA PIEL DE LOS ANIMALES EJERCIENDO UNA EFICAZ ACCIÓN RUBEFACIENTE, ANALGÉSICA Y ANTIINFLAMATORIA. COMPOSICION MELOXICAM, TREMENTINA, MENTOL, ALCANFOR, SALICILATO DE METILO, ÓXIDO DE ZINC, EUCALIPTO. PRESENTACION FRASCO POR 100 GR.         
</t>
  </si>
  <si>
    <t>ANTIINFLAMATORIA, ANTIFLOGÍSTICA Y ANALGÉSICA. INDICADA EN LA INFLAMACIÓN Y DOLOR DE MÚSCULOS, TENDONES, HUESOS, ARTICULACIONES Y GLÁNDULA MAMARIA, EN TODAS LAS ESPECIES. COMPOSICION MENTOL 1 MG, ALCANFOR 5 MG, GUAYACOL 3 MG, SALICILATO DE METILO 10 MG, TREMENTINA 3 MG, EXCIPIENTES CSP 100  G. PRESENTACION FRASCO POR 250 GR.</t>
  </si>
  <si>
    <t>ANTIHELMINTICO</t>
  </si>
  <si>
    <t xml:space="preserve">
ANTIHELMÍNTICO - ANTO PROTOZOARIO PARA EL TRATAMIENTO Y CONTROL DE LAS PRINCIPALES PARASITOSIS, COCCIDIOSIS Y GIARDIOSIS, QUE AFECTAN EL SISTEMA DIGESTIVO DE PERROS Y GATOS. SU COMPOSICIÓN PERMITE EL CONTROL Y TRATAMIENTO DE NEOSPOROSIS Y TOXOPLASMOSIS, Y OTROS PROTOZOARIOS INVOLUCRADOS EN AFECTACIONES NERVIOSAS Y REPRODUCTIVAS EN LOS PERROS Y GATOS. COMPOSICION FENBENDAZOL 250 MG, PRAZIQUANTEL 50 MG, DICLAZURIL 75 MG, EXCIPIENTES CSP1 ML. PRESENTACION JERINGA DOSIFICADORA POR 10 ML.</t>
  </si>
  <si>
    <t xml:space="preserve">ENDOPARASITICIDA DE AMPLIO ESPECTRO, ESPECIALMENTE DISEÑADO PARA PERROS MAYORES A 35 KG DE PESO, QUE ACTÚA CONTRA LAS FORMAS MADURAS E INMADURAS DE LOS SIGUIENTES NEMÁTODOS, CÉSTODOS Y PROTOZOARIOS EN PERROS. COMPOSICION PAMOATO DE PIRANTEL 504 MG, PRAZIQUANTEL 175 MG, FEBANTEL 525 MG, EXCIPIENTES CSP1 TABLETA. PRESENTACION CAJA CON 1 TABLETA.
</t>
  </si>
  <si>
    <t>TRATAMIENTO ANTIPARASITARIO INTERNO DE AMPLIO ESPECTRO QUE ACTÚA CONTRA NEMATODOS GASTROINTESTINALES, CÉSTODOS, MICROFILARIAS Y GIARDIAS. ACTÚA CONTRA PARÁSITOS PULMONARES. COMPOSICION: PAMOATO DE PIRANTEL 430 MG, PRAZIQUANTEL 25 MG, IVERMECTINA 0.18 MG, FEBANTEL 150 MG, EXCIPIENTES CSP 2.700 MG. PRESENTACION BLISTER POR DOS TABLETAS.</t>
  </si>
  <si>
    <t>ANTIHISTAMINICO</t>
  </si>
  <si>
    <t>EN PERROS Y GATOS PARA EL TRATAMIENTO DE LAS REACCIONES ALÉRGICAS. COMPOSICION CLORFENIRAMINA MALEATO 5 MG, EXCIPIENTES CSP1 TABLETA. PRESENTACION CAJA POR 10 TABLETAS.</t>
  </si>
  <si>
    <t xml:space="preserve">
EFECTIVO PARA ELIMINAR SÍNTOMAS DE ALERGIAS OCASIONADOS POR PULGAS, ÁCAROS, HONGOS, PICADURAS DE INSECTOS, ALIMENTOS, MEDICAMENTOS, SUSTANCIAS QUÍMICAS. DE GRAN UTILIDAD EN PELUQUERÍA EN EL TRATAMIENTO DEL PRURITO (RASQUIÑA) PARA EVITAR Y TRATAR ALERGIAS Y DERMATITIS POR EL CALOR DE LAS CUCHILLAS Y/O PELOS DE OTROS ANIMALES. COMPOSICION LORATADINA, PRESENTACION CAJA POR 10 TABLETAS DE 10 MG.</t>
  </si>
  <si>
    <t>ANTIINFLAMATORIO</t>
  </si>
  <si>
    <t>EN CANINOS Y GATOS PARA EL TRATAMIENTOS DE LOS ESTADOS DOLOROSOS E INFLAMATORIOS DE ORIGEN NO INFECCIOSO DE LOS SISTEMAS OSTEARTICULARES Y MUSCULOESQUELÉTICO, ARTROSIS, TRAUMATISMOS, LUXACIONES, ESGUINCES, DOLOR POSQUIRÚRGICO, ARTRITIS Y EDEMAS. COMPOSICION CADA ML DE SOLUCIÓN CONTIENE: KETOPROFEN 20 MG, EXCIPIENTES C.S.P. 1 ML. PRESENTACIÓN FRASCO GOTERO POR 10 ML.</t>
  </si>
  <si>
    <t>ESTÁ INDICADO EN PROCESOS INFLAMATORIOS Y ALIVIO DEL DOLOR ASOCIADOS CON OSTEOARTRITIS Y PARA EL CONTROL DEL DOLOR EN POST OPERATORIOS ORTOPÉDICOS Y DE TEJIDOS BLANDOS EN PERROS. COMPOSICION CARPROFENO 25 MG, EXCIPIENTES CSP 1 CÁPSULA. PRESENTACION CAJA POR 10 CÁPSULAS</t>
  </si>
  <si>
    <t>ANALGÉSICO, ANTIINFLAMATORIO Y ANTIPIRÉTICO EN: TRASTORNOS MÚSCULO-ESQUELÉTICOS AGUDOS Y CRÓNICOS: DISPLASIA DE CADERA, ARTRITIS, OSTEOARTROSIS, DISCOESPONDILITIS. REDUCCIÓN DEL DOLOR PRE Y POST-OPERATORIO, TRAS CIRUGÍA ORTOPÉDICA Y DE TEJIDOS BLANDOS: OVARIOHISTERECTOMÍAS, CASTRACIONES, ABLACIÓN DE CONDUCTO AUDITIVO EXTERNO, ETC. PROCEDIMIENTOS DIAGNÓSTICOS QUE GENEREN DOLOR: TORACOCENTESIS, AMNIOCENTESIS, ETC. COMPOSICION MELOXICAM 1.5 MG, EXCIPIENTES1 ML. PRESENTACION FRASCO POR 10 ML</t>
  </si>
  <si>
    <t>ANTIMICOTICO</t>
  </si>
  <si>
    <t>DERMATOMICOSIS CAUSADAS POR MICROSPORUM CANIS, MICROSPORUM GYPSEUM Y TRICOPHYTON MENTAGROPHYTES. FUNGISTÁTICO. DESPUÉS DE SU ADMINISTRACIÓN POR VÍA ORAL SE ABSORVE A NIVEL GASTROINTESTINAL, DEPOSITÁNDOSE SELECTIVAMENTE EN LA QUERATINA NEOFORMADA DEL PELO, UÑAS Y PIEL, PASANDO LUEGO DE ESTAS CAPAS PROFUNDAS A LA QUERATINA SUPERFICIAL. COMPOSICION GRISEOFULVINA MICRONIZADA 250 MG, EXCIPIENTES CSP1 COMP. PRESENTACION CAJA CON DOS BLISTERS DE 10 TABLETAS CADA UNO.</t>
  </si>
  <si>
    <t xml:space="preserve">
EN DERMATITIS Y OTITIS EN PERROS CAUSADAS POR MALASSEZIA PACHYDERMATIS, EN ESPOROTRICOSIS (SPOROTHRIX SCHENCKII) Y EN DERMATOFITOSIS CAUSADAS POR MICROSPORUM CANIS, TRICHOPHYTON MENTAGROPHYTES Y MICROSPORUM GYPSEUM. EN CASOS DE ACNÉ DEL MENTÓN Y OTITIS EN GATOS CAUSADA POR MALASSEZIA PACHYDERMATIS, EN ESPOROTRICOSIS (SPOROTHRIX SCHENCKII) Y DERMATOFITOSIS  CAUSADAS  POR MICROSPORUM CANIS. COMPOSICION KETOCONAZOL 200 MG, EXCIPIENTES CSP 1 TABLETA. PRESENTACION CAJA POR 1 BLISTER CON 10 TABLETAS</t>
  </si>
  <si>
    <t>ANTIMICROBIANO</t>
  </si>
  <si>
    <t xml:space="preserve">PROBLEMAS INFECCIOSOS BACTERIANOS DE LOS SISTEMAS: DIGESTIVO: CAUSADAS POR E. COLI, SALMONELLA, PROTEUS SPP., RESPIRATORIO: CAUSADAS POR PASTEURELLA SPP, BORDETELLA SPP, KLEBSIELLA SPP., UROGENITAL: NEFRITIS, PIELONEFRITIS, CISTITIS (E. COLI, CORYNEBACTERIUM PIÓGENES, STAPHYLOCOCCUS AUREUS, STREPTOCOCCUS SPP, PSEUDOMONA AERUGINOSA).HERIDAS INFECTADAS Y SEPTICEMIAS.INFECCIONES CUTÁNEAS: DERMATITIS, PIODERMAS,(E. COLI, KLEBSIELLA SPP., STAPHYLOCOCCUS AUREUS, STREPTOCOCCUS SPP., PSEUDOMONAS AERUGINOSA)., INFECCIONES DEL CONDUCTO AUDITIVO EXTERNO: OTITIS (E. COLI, STAPHYLOCOCCUS AUREUS, STREPTOCOCCUS SPP., PSEUDOMONA AERUGINOSA). COMPOSICION ENROFLOXACINA 150 MG, EXCIPIENTES CSP1 TAB. PRESENTACION CAJA POR 10 TABLETAS
</t>
  </si>
  <si>
    <t>INFECCIONES DE PIEL, TEJIDOS BLANDOS, OSTEOARTICULARES, OTITIS (CON PERFORACIÓN TIMPÁNICA), VÍAS RESPIRATORIAS Y GENITOURINARIAS. PIODERMIAS SUPERFICIALES. COMPOSICION CEFALEXINA MONOHIDRATO 500 MG, EXCIPIENTES CSP1 COMPRIMIDO. PRESENTACION CAJA POR 5 BLISTERS, CADA BLISTER DE 10 COMPRIMIDOS CADA UNO.</t>
  </si>
  <si>
    <t>INDICADO PARA EL TRATAMIENTO DE EHRLICHIOSIS CANINA Y AFECCIONES BUCO-DENTARIAS INFECCIOSAS CAUSADA POR MICROORGANISMOS SENSIBLES EN PERROS Y GATOS COMO: ESTOMATITIS, GINGIVITIS, PERIODONTITIS, PIORREAS, MAL OLOR BUCAL, INFECCIÓN RENAL Y TEGIDO TEGUMENTARIO.
OTRAS ENFERMEDADES DE ORIGEN INFECCIOSO EN  PERROS Y GATOS CAUSADAS POR  BACTERIAS GRAMPOSITIVAS Y BACTERIAS GRAMNEGATIVAS: COMPOSICION DOXICICLINA (HYCLATO)200 MGEXCIPIENTES CSP1 TABLETA. PRESENTACION CAJA CON 1 SOBRE POR 10 TABLETAS.</t>
  </si>
  <si>
    <t>TRATAMIENTO DE OTITIS EXTERNA AGUDA O CRÓNICA EN PERROS, PROVOCADA POR GÉRMENES SENSIBLES A LA GENTAMICINA, EN ESPECIAL ALCALIGENES SPP., CITROBACTER SPP., KLEBSIELLA SPP., PSEUDOMONA AERUGINOSA, PROTEUS SPP., ESCHERICHIA COLI, STAPHYLOCOCCUS SPP., STREPTOCOCCUS SPP.; Y POR HONGOS Y LEVADURAS CONTROLADOS POR LA ACCIÓN DEL CLOTRIMAZOL, TALES COMO CANDIDA SPP. TRICHOPHYTON MENTAGROPHYTES, TRICHOPHYTONRUBRUM, EPIDERMOPHYTON FLOCCOSUM, MICROSPORUM CANIS Y MALASSEZIA PACHYDERMATIS. COMPOSICION GENTAMICINA (COMO SULFATO) 3 MG, BETAMETASONA VALERATO	1 MG, CLOTRIMAZOL 10 MG, EXCIPIENTES CSP 1 G. PRESENTACION TUBO COLAPSIBLE POR 15 G</t>
  </si>
  <si>
    <t>INDICADO PARA EL TRATAMIENTO DE INFECCIONES CAUSADAS POR MICROORGANISMOS GRAM POSITIVOS Y GRAM NEGATIVOS SUSCEPTIBLES A LA CEFALEXINA. COMPOSICION CEFALEXINA (MONOHIDRATO) 300 MG, EXCIPIENTES CSP720 MG. PRESENTACION CAJA DE 2 BLISTERS X 7 TABLETAS (14 TABLETAS).</t>
  </si>
  <si>
    <t>INDICADO EN PERROS Y GATOS PARA EL TRATAMIENTO DE INFECCIONES CAUSADAS POR PROTOZOARIOS Y BACTERIAS ANAEROBIAS. TRICHOMONAS, GIARDIAS Y AMEBAS: GIARDIA CANIS Y GIARDIA FELIS. BACTEROIDES FRAGILIS, BACTEROIDES MELANINOGENICUS, FUSOBACTERIUM SP. VEILLONELLA S.P, CLOSTRIDIUM PERFINGENS., CLOSTRIDIUM DIFICILLE, EUBACTERIUM SP. PEPTOCOCCUS S.P., PEPTO STREPTOCOCCUS SP., TRICHOMONAS S.P., ENTAMOEVA HISTOLYTICA. COMPOSICION METRONIDAZOL BENZOILO MICRONIZADO 250 MG, PODOPHYLLUM PELTATUM 1%, EXIPIENTES CSP 1 ML. PRESENTACION FRASCO POR 50 ML</t>
  </si>
  <si>
    <t>TRATAMIENTO DE AFECCIONES BUCODENTALES Y FARÍNGEAS OCASIONADAS POR STAPHYLOCOCCUS SP.,STREPTOCOCCUS SP., CLOSTRIDIUM SP., CORYNEBACTERIUM SPP., RICKETTSIA SP., MYCOPLASMA SP. COMPOSICION ESPIRAMICINA 750.000 UI, METRONIDAZOL 125 MG, EXIPIENTES CSP 600 MG. PRESENTACION BLISTER POR 10 COMPRIMIDOS, CAJA POR 2 BLISTERS</t>
  </si>
  <si>
    <t>INDICADO PARA EL USO EN PERROS Y GATOS, EN EL TRATAMIENTO DE LAS SIGUIENTES INFECCIONES CAUSADAS POR CEPAS PRODUCTORAS DE BETALACTAMASAS DE BACTERIAS SENSIBLES A LA AMOXICILINA EN COMBINACIÓN CON EL ÁCIDO CLAVULÁNICO: INFECCIONES DE LA PIEL CAUSADAS POR STAPHYLOCOCCUS SPP. INFECCIONES DEL TRACTO URINARIO CAUSADAS POR STAPHYLOCOCCUS SPP. INFECCIONES RESPIRATORIAS CAUSADAS POR STAPHYLOCOCCUS SPP. ENTERITIS CAUSADAS POR ESCHERICHIA COLI. COMPOSICION TRIHIDRATO DE AMOXICILINA 46 MG, CLAVULANATO DE POTASIO 12.5 MG. PRESENTACION CAJA POR 10 BLISTER POR 5 TABLETAS</t>
  </si>
  <si>
    <t>TRATAMIENTO DE ENFERMEDADES BACTERIANAS SENSIBLES A LA CIPROFLOXACINA: BRONCOPULMONARES, GASTROINTESTINALES, CUTÁNEAS Y SUBCUTÁNEAS. TIENE UNA MUY BUENA ACTIVIDAD ANTIMICOPLÁSMICA Y CONTRA BACILOS Y COCOS GRAMNEGATIVOS. COMPOSICION CIPROFLOXACINA	100 MG, EXCIPIENTES CSP 1 TABLETA. PRESENTACION  CAJA POR 20 TABLETAS.</t>
  </si>
  <si>
    <t xml:space="preserve">
SOLUCIÓN ANTISÉPTICA ORAL PARA LA HIGIENE BUCAL DE CANINOS Y FELINOS.  EVITA EL MAL ALIENTO Y ES COADYUVANTE EN EL TRATAMIENTO DE ENFERMEDADES BUCOFARÍNGEAS COMO: FARINGITIS, TONSILITIS, GINGIVITIS, ESTOMATITIS, PERIODONTITIS, HERIDAS BUCALES Y POSTOPERATORIAS DE CIRUGÍAS DE LA CAVIDAD BUCAL. COMPOSICION CLOHEXIDINA ACETATO 100 MG, EXCIPIENTES CSP 100 ML. PRESENTACION FRASCO DISPENSADOR POR 120 ML.</t>
  </si>
  <si>
    <t>EN LA PREVENCION Y EL TRATAMIENTO DE LA OTITIS EXTERNA AGUDA Y CRÓNICA YA SEA DE ORIGEN BACTERIANO A GÉRMENES GRAM + Y GRAM -, MICÓTICO POR LEVADURAS COMO LA MALASSEZIA PACHYDERMATIS, PITYROSPORUM CANIS, CANDIDA SP O MIXTA. COMPOSICION CLORHEXIDINA DIGLUCONATO 0.5 G, EXCIPIENTES CSP 100 ML. PRESENTACION FRASCO GOTERO POR 15 ML</t>
  </si>
  <si>
    <t xml:space="preserve">GEL ANTISÉPTICO DE USO ORAL PARA EL CONTROL Y LA PREVENCIÓN DE LA ENFERMEDAD PERIODONTAL (GINGIVITIS, GINGIVOESTOMATITIS, PERIODONTITIS) Y LA HALITOSIS EN PERROS. COMPOSICION CLORHEXIDINA GLUCONATO 6.0 MG, EXCIPIENTES CSP 1 G. PRESENTACION INCLUYE GEL ORAL POR 80 GRAMOS (INCLUYE CEPILLO) </t>
  </si>
  <si>
    <t>BRONCOSECRETOLITICO/EXPECTORANTE</t>
  </si>
  <si>
    <t>INDICADO PARA PERROS Y GATOS EN EL TRATAMIENTO SINTOMÁTICO DE TODA CLASE DE TOS. DESCONGESTIONANTE DE LAS VÍAS RESPIRATORIAS. ESTÁ INDICADO EN EL TRATAMIENTO DE LA TOS DE LAS PERRERAS. FAVORECE LA EXPULSIÓN DE FLEMAS EN TOS HÚMEDA. COMPOSICIÓN DEXTROMETORFANO 200 MG, GUAYACOLATO DE GLICERILO 2 G. PRESENTACION FRASCO PLÁSTICO POR 120 ML.</t>
  </si>
  <si>
    <t>COLIRIO</t>
  </si>
  <si>
    <t>EN TODAS LAS ESPECIES PARA EL TRATAMIENTO DE ALTERACIONES OCULARES Y ÓTICAS CAUSADAS POR INFECCIONES, TRAUMAS, LÍQUIDOS, GASES Y OTROS AGENTES IRRITANTES: BLEFARITIS: INFLAMACIÓN DE LOS PÁRPADOS. CONJUNTIVITIS: INFLAMACIÓN DE LA CONJUNTIVA OCULAR. QUERATITIS: INFLAMACIÓN DE LA CÓRNEA. INFECCIONES E INFLAMACIONES DEL OIDO (OTITIS) OCASIONADAS POR MICROORGANISMOS SENSIBLES A LOS COMPONENTES. COMPOSICION NEOMICINA SULFATO 500 MG, PREDNISOLONA SODIO FOSFATO 120 MG, EXCIPIENTES CSP100 ML. PRESENTACION FRASCO GOTERO POR 10 ML</t>
  </si>
  <si>
    <t xml:space="preserve">ANTIGLAUCOMATOSO – INHIBIDOR DE LA ANHIDRASA CARBÓNICA – DISMINUYE LA PRESIÓN INTRAOCULAR, INDICDO EN EL TRATAMIENTO DEL GLAUCOMA PRIMARIO Y SECUNDARIO. COMPOSICIÓN DORZOLAMIDA 20 MG, VEHICULO CSP 1 MG. PRESENTACIÓN FRASCO GOTERO POR 5 ML CON APLICADOR ANTITRAUMA </t>
  </si>
  <si>
    <t>RECOSNTITUYENTE Y REGENERATIVO DE LA CÓRNEA, TRATAMIENTO TÓPICO DE LAS QUERATOCONJUNTIVITIS ULCERATIVAS EN PERROS Y GATOS. COMPOSICIÓN VITAMINA A PALMITATO 1 G, VITAMINA E ACETATO 0.1 G, CASEÍNA HIDROLIZADA 2.5 G, EXCIPIENTES CSP 100 G. PRESENTACIÓN TUBO POR 3.5 G.</t>
  </si>
  <si>
    <t>SOLUCIÓN ÓTICO – OFTÁLMICA, INDICADO EN EL TRATAMIENTO DE AFECCIONES DE OJOS Y OÍDOS COMO: BLEFARITIS, CONJUNTIVITIS, QUERATITIS Y OTITIS EXTERNA Y MEDIA EN DONDE ESTÉN INVOLUCRADOS GÉRMENES SENSIBLES A LA GENTAMICINA, INCLUSO PSEUDOMONA SP. COMPOSICIÓN GENTAMICINA SULFATO 3 MG, DEXAMETASONA FOSFATO SÓDICO 1 MG, LIDOCAÍNA CLORHIDRATO 5 MG, EXCIPIENTES CSP 1 ML. PRESENTACIÓN FRASCO GOTERO POR 10 ML.</t>
  </si>
  <si>
    <t>INDICADA EN EL TRATAMIENTO DE ENFERMEDADES E INFECCIONES DE LOS OJOS: BLEFARITIS (INFLAMACIÓN DE LOS PÁRPADOS), CONJUNTIVITIS (INFLAMACIÓN DE LA CONJUNTIVA), QUERATITIS (INFLAMACIÓN DE LA CÓRNEA), OTITIS EXTERNA, MEDIA E INTERNA, AGUDAS O CRÓNICAS DE PERROS Y GATOS. COMPOSICIÓN GENTAMICINA SULFATO3 MG, BETAMETASONA SODIO FOSFATO 1 MG, EXCIPIENTES CSP 1 ML. PRESENTACIÓN FRASCO GOTERO POR 10ML.</t>
  </si>
  <si>
    <t>TRATAMIENTO DE AFECCIONES  DE OÍDOS Y OJOS EN CANINOS, FELINOS Y DEMÁS ANIMALES DOMÉSTICOS. INDICADO EN OTITIS EXTERNA Y  DEL OIDO MEDIO, BLEFARITIS, QUERATOCONJUNTIVITIS, CAUSADAS POR BACTERIAS SENSIBLES A LA GENTAMICINA COMO PSEUDOMONA SP,  PROTEUS SP, ESCHERICHIA COLI, KLEBSIELLA SP, SHIGELLA  SP, STAPHYLOCOCCUS SP,  STREPTOCOCCUS SP.  COADYUVANTE EN EL TRATAMIENTO DEL ENTROPION, DISTIQUIASIS, PROTRUCIÓN OCULAR  Y OTRAS PATOLOGIAS Y TRAUMATISMOS QUE REQUIEREN CORRECCIÓN QUIRURGICA. EN POST-OPERATORIOS DE OJO Y DE OÍDO. GENTAMICINA SULFATO 3 MG, BETAMETASONA SODIO FOSFATO 1.3 MG, LIDOCAÍNA HCL 5 MG, EXCIPIENTES CSP 1 ML. PRESENTACIÓN FRASCO GOTERO 10 ML</t>
  </si>
  <si>
    <t>COSMETICO</t>
  </si>
  <si>
    <t>GEL COADYUVANTE EN EL CONTROL DEL SARRO Y LA HIGIENE DENTAL DE LAS MASCOTAS. COMPOSICIÓN PERÓXIDO DE CARBAMIDA, SORBITOL AL 70%, SILICA, GLICERINA, TETRAPOTASIO PIROFOSFATO, LAURIL SULFATO DE SODIO AL 30%, GOMA XANTHAN, EXTRACTO DE CALÉNDULA, CARBOPOL 974 NF, SACARINA SÓDICA, SABOR A FRESA, AGUA PURIFICADA. PRESENTACIÓN TUBO COLAPSIBLE POR 100 G</t>
  </si>
  <si>
    <t>PERFUME DE USO EXTERNO CON AROMA PERDURABLE PARA PERROS DE TODAS LAS RAZAS.PRESENTACION  FRASCO 150 ML</t>
  </si>
  <si>
    <t>CONTROL DEL PARASITISMO EXTERNO PRODUCIDO POR PULGAS (CTENOCEPHALIDES CANIS, CTENOCEPHALIDES FELIS Y PULEX IRRITANS), PIOJOS (LINOGNATUS SETOSUS, TRICHODECTES CANIS) Y GARRAPATAS (RHIPICEPHALUS SANGUINEUS). PRESENTACION FRASCO 230 ML</t>
  </si>
  <si>
    <t>ECTOPARASITICIDA</t>
  </si>
  <si>
    <t>INDICADO EN EL TRATAMIENTO Y CONTROL DE INFESTACIONES DE PULGAS (CTENOCEPHALIDES SPP.), GARRAPATAS (RIPHICEPHALUS SANGUINEUS, IXODES RICINUS) Y MOSQUITOS (AEDES SPP., ANOPHELES SPP.) EN PERROS. ELIMINA GARRAPATAS ENTRE LAS 24 Y 48 HORAS DESPUÉS DE LA PRIMERA APLICACIÓN Y CONTINÚA PROTEGIENDO POR UN MES. COMPOSICION IMIDACLOPRID 100 MG, PERMETRINA 500 MG, EXCIPIENTES CSP1 ML. PRESENTACION PIPETA X 4.0ML PARA PERROS DE MÁS DE 25 KG</t>
  </si>
  <si>
    <t>INDICADO PARA LA LIMPIEZA, TRATAMIENTO Y PROTECCIÓN DEL PERRO CONTRA PULGAS (CTENOCEPHALIDES CANIS, CTENOCEPHALIDES FELIS), PIOJOS (TRICHODECTES CANIS, LINOGNATHUS SETOSUS) Y GARRAPATAS (RHIPICEPHALUS SANGUINEUS). COMPOSICION COUMAPHOS 1 G, EXCIPIENTES CSP 100 G. PRESENTACION JABÓN POR 100 G</t>
  </si>
  <si>
    <t>PREVENCIÓN Y TRATAMIENTO DE INFESTACIONES POR PULGAS (CTENOCEPHALIDES CANIS/FELIS) Y GARRAPATAS (RHIPICEPHALUS SANGUINEUS) EN PERROS. COMPOSICION IMIDACLOPRID 10 G, CIFENOTRINA 1 G, AGENTE DE FORMULACIÓN CSP 100 ML. PRESENTACION PIPETA 6 ML</t>
  </si>
  <si>
    <t xml:space="preserve">COLLAR ANTIPARASITARIO PARA PERROS PARA EL CONTROL DE INFESTACIONES POR GARRAPATAS RHIPICEPHALUS SANGUINEUS Y PULGAS CTENOCEPHALIDES FELIS Y PARA EL CONTROL DE LOS DÍPTEROS PHLEBOTOMUS SP. Y LUTZOMIA SP. COMPOSICION CADA 100 G DE COLLAR ANTIPARASITARIO CONTIENEN DELTAMETRINA 4 G EXCIPIENTES C.S.P. 100 G. PRESENTACION BOLSAS DE PAPEL KRAFT-ALUMINIO-POLIETILENO CON 1 COLLAR DE 65 CM PARA PERROS GRANDES (25 G) Y COLORES BLANCO, CAFÉ O NEGRO. CAJA CON UNA BOLSA. </t>
  </si>
  <si>
    <t>ENDECTOPARASITICIDA</t>
  </si>
  <si>
    <t>EN PERROS PARA EL TRATAMIENTO Y CONTROL DE LAS PULGAS CTENOCEPHALIDES SP., TRATAMIENTO DE LA INFESTACIÓN POR EL ÁCARO DEL OÍDO OTODECTES CYNOTIS, TRATAMIENTO DE LA DEMODECOSIS CAUSADA POR DEMODEX CANIS, SARNA SARCÓPTICA POR SARCOPTES SCABIEL VAR. CANIS, CONTROL DE LA INFESTACIÓN POR EL PARÁSITO DEL CORAZÓN DIROFILARIA IMMITIS, LARVA L3 Y L4, TRATAMIENTO DE LAS INFESTACIONES POR NEMÁTODOS GASTROINTESTINALES: LARVA L4, ADULTOS INMADUROS Y ADULTOS DE TOXOCARA CANIS, ANCYLOSTOMA CANINUM Y UNCINARIA STENOCEPHALA Y ADULTOS DE TOXASCARIS LEONINA Y TRICHURIS VULPIS. COMPOSICION IMIDACLORPID 100 MG, MOXIDECTINA 25 MG, EXCIPIENTES CSP 1ML. PRESENTACION PIPETA 4 ML</t>
  </si>
  <si>
    <t>HEMOPARASITICIDA</t>
  </si>
  <si>
    <t>INDICADO PARA EL CONTROL Y TRATAMIENTO DE LA BABESIOSIS Y ANAPLASMOSIS, ENFERMEDAD QUE AFECTA A LOS GLÓBULOS ROJOS Y ES TRANSMITIDA POR DIFERENTES GÉNEROS DE GARRAPATAS. COMPOSICION DIPROPIONATO DE IMIDOCARB 12 G, EXCIPIENTES C.S.P.  100 ML. PRESENTACION FRASCO POR  10 ML</t>
  </si>
  <si>
    <t>HEMOSTATICO</t>
  </si>
  <si>
    <t>EN PERROS Y GATOS PARA EL CONTROL DE LA HEMOSTASIA EN DIVERSOS PROCESOS PATOLÓGICOS, INTERVENCIONES QUIRÚRGICAS Y MANIPULACIONES OBSTÉTRICAS. COMPOSICION ETAMSILATO  100 MG. PRESENTACION BLISTER POR 10 TABLETAS.</t>
  </si>
  <si>
    <t>HEPATOPROTECTOR</t>
  </si>
  <si>
    <t>HEPATOPROTECTOR EN INTOXICACIONES, TOXOINFECCIONES, SÍNDROME DE HÍGADO GRASO, ENTEROHEPATITIS, MICOTOXICOSIS, AFLATOXICOSIS Y DEMÁS ESTADOS QUE COMPROMETAN EL NORMAL FUNCIONAMIENTO HEPÁTICO DE LOS ANIMALES. COMPOSICION EXTRACTO FLUÍDO DE CYNARA 45 G, CLORURO DE COLINA 45 G, EXTRACTO HEPÁTICO 6 G, EXIPIENTES CS. PRESENTACION FRASCO POR 20 ML</t>
  </si>
  <si>
    <t>HOMEOPATICO</t>
  </si>
  <si>
    <t>INMUNOMODULADOR QUE PERMITE EL TRATAMIENTO TANTO PREVENTIVO COMO CURATIVO EN PATOLOGÍAS RELACIONADAS CON VIREMIAS DE DIFERENTES TIPOLOGÍAS. COMPOSICION VINCETOXICUM HIRUNDINARIA D6 6 MG, VINCETOXICUM HIRUNDINARIA D10 6 MG, VINCETOXICUM HIRUNDINARIA D30 6 MG, VINCETOXICUM E CINERE D30 1 MG, SULFUR D10 3 MG, SULFUR D4 3 MG, EXCIPIENTES:, ETANOL 43% (M/M) COMPUESTO DE: ETANOL 96% (V/V), AGUA PURIFICADA C.S. PRESENTACION FRASCO DE 100 ML.</t>
  </si>
  <si>
    <t>MEDICAMENTO MODULADOR DE LA INFLAMACIÓN, ANTIEDEMATOSO Y REGENERATIVO CON ESPECIFICIDAD PARA LOS TEJIDOS BLANDOS QUE ESTIMULA LA REPARACIÓN TISULAR. COMPOSICION ACHILLEA MILLEFOLIUM D3 15,0 MG, ACONITUM NAPELLUS D3 30,0 MG, ATROPA BELLA-DONNA D4 75,0 MG, BELLIS PERENNIS D3 6,0 MG, CALENDULA OFFICINALIS D3 15,0 MG, ECHINACEA D3 6,0 MG, ECHINACEA PURPUREA D3 6,0 MG, HAMAMELIS VIRGINIANA D3 15,0 MG, HEPAR SULFURIS D8 30,0 MG, MATRICARIA RECUTITA D3 24,0 MG, MERCURIUS SOLUBILIS HAHNEMANNI D8 30,0 MG, SYMPHYTUM OFFICINALE D8 24,0 MG, ARNICA MONTANA D3 15,0 MG, HYPERICUM PERFORATUM D2 3,0 MG, EXCIPIENTES: ESTEARATO DE MAGNESIO, LACTOSA MONOHIDRATO, C.S.  PRESENTACION CAJA DE CARTÓN CONTENIENDO 100 COMPRIMIDOS DE 301,5 MG.</t>
  </si>
  <si>
    <t>HORMONAL</t>
  </si>
  <si>
    <t>ANTIPROGESTÁGENO, EL CUAL ES UN ANTAGONISTA DE LA PROGESTERONA, PARA EL MANEJO CLÍNICO DE LAS GESTACIONES NO DESEADAS ENTRE EL DÍA 0 Y 45 DE LA PREÑEZ, ASÍ COMO INDUCTOR DEL PARTO Y PARA EL TRATAMIENTO MÉDICO DEL PIOMETRA DE CUELLO ABIERTO O CERRADO EN LOS CANINOS (PERRAS). COMPOSICION AGLEPRISTONE 30 MGEXCIPIENTES CSP1 ML. PRESENTACION FRASCO X 10 ML.</t>
  </si>
  <si>
    <t>PROBIOTICO</t>
  </si>
  <si>
    <t>MICROORGANISMOS BENÉFICOS QUE NO PRESENTAN CONTRAINDICACIONES, CONTROLAN EFICAZMENTE LAS PATOLOGÍAS ENTÉRICAS Y FAVORECE EL INCREMENTO DEL ÍNDICE DE CONVERSIÓN ALIMENTARIA. PROMUEVEN EL DESARROLLO DE MICROFLORA BENÉFICA A NIVEL INTESTINAL. COMPOSICION LACTOBACILLUS ACIDOPHILUS, LACTOBACILLUS PLANTARUM, LACTOBACILLUS CASEI, LACTOBACILLUS LACTIS, EXIPIENTES CSP. PRESENTACION CAJA POR 10 SOBRES DE 5 G.</t>
  </si>
  <si>
    <t>REGENERADOR DE CARTILAGO</t>
  </si>
  <si>
    <t>REGENERADOR DEL CARTÍLAGO ARTICULAR. COMPOSICION GLUCOSAMINA, BOSWELLIA Y CURCUMINA. PRESENTACION FRASCO POR 180 CÁPSULAS.</t>
  </si>
  <si>
    <t xml:space="preserve"> REGENERADOR DE CARTILAGO</t>
  </si>
  <si>
    <t>CONDROPROTECTOR Y REGENERADOR ARTICULAR. COMPOSICION GLUCOSAMINA SULFATO 12.000 MG, CONDROITINA SULFATO 10.000 MG, METILSULFONILMETANO 2.000 MG, EXCIPIENTES CSP 100 G. PRESENTACION POLVO ORAL TARRO DE 300 G.</t>
  </si>
  <si>
    <t>SOLUCION OTICA</t>
  </si>
  <si>
    <t>LIMPIADOR AURICULAR Y COMO ADYUVANTE PARA REMOVER MATERIAL CELULAR Y CERUMEN. COMPOSICION ÁCIDO BÓRICO 2 G, ÁCIDO ACÉTICO	2 G, ÁCIDO SALICÍLICO 0.1 G, EXCIPIENTES CSP 100 ML. PRESENTACION FRASCO POR 100 ML,</t>
  </si>
  <si>
    <t>PARA EL CONTROL DEL CERUMEN Y EL MAL OLOR AURICULAR. COMPOSICION ÁCIDO LÁCTICO 3 G, ÁCIDO SALICÍLICO 0.11 G, EXCIPIENTES CSP	100 ML. PRESENTACION FRASCO POR 100 ML.</t>
  </si>
  <si>
    <t>SOLUCIONES/DILUENTES/ELECTROLITOS</t>
  </si>
  <si>
    <t>REHIDRATANTE EN PERROS Y GATOS PARA EL TRATAMIENTO DE ESTADOS DE DESHIDRATACIÓN CON PÉRDIDA DE ELECTROLITOS: VÓMITO, DIARREA Y HEMORRAGIAS. COMPOSICION DEXTROSA 55.80 G, CLORURO DE SODIO 18.10 G, VITAMINA A 10.000 UI, VITAMINA C (ÁCIDO ASCÓRBICO) 40 MG, TIAMINA CLORHIDRATO (B1 )10 MG, CIANOCOBALAMINA (B12) 15 MCG, CITRATO DE SODIO 20.30 G, CLORURO DE POTASIO 5 G, VITAMINA D 3500 UI, VITAMINA K 5 MG, PIRIDOXINA CLORHIDRATO (B6) 10 MG. PRESENTACION SOBRE POR 19.5 G, CAJA POR 10 SOBRES.</t>
  </si>
  <si>
    <t>TRANQUILIZANTE / SEDANTE</t>
  </si>
  <si>
    <t>TRANQUILIZANTE. COMPOSICION ACEPROMAZINA MALEATO 10 MG, EXIPIENTES CSP 1 ML. PRESENTACION FRASCO GOTERO POR 10 ML.</t>
  </si>
  <si>
    <t>TRANQUILIZANTE. COMPOSICION ACEPROMAZINA MALEATO 10 MG, PRESENTACION FRASCO GOTERO POR 10 ML.</t>
  </si>
  <si>
    <t>VASODILATADOR</t>
  </si>
  <si>
    <t>INSUFICIENCIA CARDÍACA EN PERROS DEBIDO A INSUFICIENCIA VALVULAR, CARDIOMIOPATÍA DILATADA. COMPOSICION ENALAPRIL MALEATO 5 MG, ESPIRONOLACTONA 5 MG, EXCIPIENTES CSP	 200 M. PRESENTACION CAJA POR TRES BLISTER DE 10 COMPRIMIDOS CADA UNO</t>
  </si>
  <si>
    <t>VITAMINICO</t>
  </si>
  <si>
    <t>VITAMÍNICO, MINERALIZANTE COMPOSICION VITAMINA A 60.000 UI, VITAMINA D 36.000 UI, VITAMINA E 60 UI, TIAMINA CLORHIDRATO (B1) 84 MG, RIBOFLAVINA (B2) 42 MG, PIRIDOXINA (B6) 42 MG, CIANOCOBALAMINA (B12) 250 MCG, ASCORBATO DE SODIO 400 MG, NICOTINAMIDA 252 MG, FOSFATO BICÁLCICO 10 G, SULFATO FERROSO 74 MG. PRESENTACION TUBO COLAPSIBLE POR 90 G</t>
  </si>
  <si>
    <t>VITAMINAS Y MINERALES, COMPOSICION 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 PRESENTACION FRASCOS CUENTAGOTAS CONTENIENDO 60ML</t>
  </si>
  <si>
    <t>VITAMINAS, MINERALES Y AMINOÁCIDOS, CON LA SIGUIENTE COMPOSICIÓN VITAMINA A (MÍN.) 3.049,5 UI,VITAMINA B1 (MÍN.) 1,69 MG, VITAMINA B12 (MÍN.) 0,6 MCG, VITAMINA B2 (MÍN.) 2,16 MG, VITAMINA B6 (MÍN.) 1,10 MG, VITAMINA C (MÍN.) 5,35 MG, VITAMINA D3 (MÍN.) 142,5 UI, VITAMINA E (MÍN.) 6 UI, ÁCIDO ASPÁRTICO (MÍN.) 3,45 MG, ÁCIDO FÓLICO (MÍN.) 1,47 MG, ÁCIDO GLUTÁMICO (MÍN.)	9,90 MG, ÁCIDO NICOTÍNICO (MÍN.) 20,29 MG, ALANINA (MÍN.) 10,35 MG, ARGININA (MÍN.) 8,7 MG, BIOTINA (MÍN.) 0,03 MG, CISTEÍNA (MÍN.) 0,12 MG, COBALTO (MÍN.) 0,02 MG, COBRE (MÍN.) 0,01 MG, COLINA (MÍN.) 10,84 MG, FENILALANINA (MÍN.) 2,1 MG, HIERRO (MÍN.) 0,18 MG, GLICINA (MÍN.) 27,3 MG, HISTIDINA (MÍN.) 0,6 MG, YODO (MÍN.) 0,01 MG, ISOLEUCINA (MÍN.) 1,8 MG, LEUCINA (MÍN.) 3,6 MG, LISINA (MÍN.) 18,3 MG, MAGNÉSIO (MÍN.) 4,29 MG, MANGANÊS (MÍN.) 0,02 MG, METIONINA (MÍN.) 19,95 MG, PANTOTENATO DE CALCIO (MÍN.) 1,27 MG, POTASIO (MÍN.) 1,96 MG, PROLINA (MÍN.) 17,7 MG, SELENIO (MÍN.) 0,01 MG, SERINA (MÍN.) 3,45 MG, TIROSINA (MÍN.) 0,45 MG, TREONINA (MÍN.)	1,5 MG, TRIPTOFANO (MÍN.) 0,14 MG, VALINA (MÍN.) 2,4 MG, ZINC (MÍN.) 0,005 MG, CALCIO (MÁX.) 83,85 MG / (MIN.) 75,6 MG, FÓSFORO (MÍN.) 48,45 MG. PRESENTACIÓN FRASCOS CONTENIENDO 120 COMPRIMIDOS PALATABLES</t>
  </si>
  <si>
    <t>SUPLEMENTO VITAMÍNICO Y MINERAL, INDICADO PARA PERROS EN ESTADO NUTRICIONAL INADECUADO, CON LA SIGUIENTE COMPOSICIÓN VITAMINA A (MÍN.)1.200.000 UIVITAMINA B12 (MÍN.)33.000 MCGVITAMINA D3 (MÍN.)75.000 UIVITAMINA E (MÍN.)20.000 UISELENIO (MÍN.)20 MGZINC (MÍN.)3.300 MGFÓSFORO (MÍN.)26,6 GCALCIO (MÁX. E MÍN.)41,18G / 35G. PRESENTACIÓN FRASCO POR 100ML</t>
  </si>
  <si>
    <t xml:space="preserve">REGENERADOR ARTICULAR CON SULFATO DE CONDROITINA A, CON LA SIGUIENTE COMPOSCION SULFATO DE CONDROITINA A20.000 MGGLUCOSAMINA30.000 MGMOLUSCOS (PERNA CANALICULUS)10.000 MGCOLÁGENO5.000 MGÁCIDO ASCÓRBICO5.000 MGSULFATO DE MANGANESO2.000 MGVEHÍCULO C.S.P100 G. PRESENTACIÓN COMPRIMIDOS DE 1000MG EN FRASCO PLÁSTICO DE 60 COMPRIMIDOS
</t>
  </si>
  <si>
    <t>GASTROINTESTINAL</t>
  </si>
  <si>
    <t>ADSORBENTE DE TOXINAS Y VENENOS PRESENTES EN EL TRACTO GASTROINTESTINAL, CON LA SIGUIENTE COMPOSICIÓN CARBÓN ACTIVADO 40 G, ZEOLITA 40 G, CAOLÍN 10 G, PECTINA 10 G. PRESENTACIÓN CAJAS DISPLAY CONTENIENDO 10 SOBRES DE 8G CADA UNO</t>
  </si>
  <si>
    <t xml:space="preserve">ENERGÉTICO, AUXILIAR EN LA RECUPERACIÓN FÍSICA Y EN EL ESTÍMULO DEL APETITO, CON LA SIGUIENTE COMPOSICIÓN: ÁC. ASPÁRTICO (MÍN.) 3,385 MG, ÁC. GLUTÂMICO (MÍN.) 14,068 MG, ÁC. NICOTÍNICO (MÍN.) 3,164 MG, ALANINA (MÍN.) 4,281 MG, ARGININA (MÍN.) 4,285 MG, BETAÍNA (MÍN.) 14,1 MG, CINARIN (MÍN.) 0,0288 MG, CISTEÍNA (MÍN.) 0,259 MG, COLINA (MÍN.) 13,38 MG, EXTR. ALCACHOFA (MÍN.) 5,431 MG, FENILALANINA (MÍN.) 1,507 MG, FRUCTOSA (MÍN.) 30,283 MG, GLICINA (MÍN.) 9,021 MG, GLUCOSA (MÍN.) 23,75 MG, HISTIDINA (MÍN.) 3,037 MG, INOSITOL (MÍN.) 5,216 MGI, SOLEUCINA (MÍN.) 1,437 MG, L-CARNITINA (MÍN.) 19,37 MG, GLUTAMINA (MÍN.) 4,209 MG, LEUCINA (MÍN.) 3,079 MG, LISINA (MÍN.) 18,446 MG, MALTODEXTRINA (MÍN.) 31,667 MG, METIONINA (MÍN.) 17,191 MG, NUCLEOTÍDEOS (MÍN.) 0,387 MG, PANTOTENATO DE CALCIO (MÍN.) 2,99 MG, PROLINA (MÍN.) 6,396 MG, SERINA (MÍN.) 2,199 MG, TAURINA (MÍN.) 12,228 MG, TIROSINA (MÍN.) 0,685 MG, TREONINA (MÍN.) 2,614 MG, TRIPTOFANO (MÍN.) 0,789 MG, VALINA (MÍN.) 1,852 MG, VIT. B1 (MÍN.) 31,59 MG, VIT. B12 (MÍN.) 232,3 MCG, VIT. B2 (MÍN.) 1,142 MG, VIT. B6 (MÍN.) 23,71 MG, VIT. C (MÍN.), 30,93 MG. PRESENTACIÓN FRASCO 30 COMPRIMIDOS </t>
  </si>
  <si>
    <t>MUCOLÍTICO</t>
  </si>
  <si>
    <t>INDICADO PARA ANIMALES QUE PRESENTEN PATOLOGÍAS RESPIRATORIAS CARACTERIZADAS POR LA PRESENCIA DE SECRECIONES MUCOIDES Y MUCOPURULENTAS (CATARRO), TALES COMO BRONCONEUMONÍA, BRONQUITIS (AGUDA, SUBAGUDA Y CRÓNICA), ENFERMEDAD PULMONAR OBSTRUCTIVA CRÓNICA (DPOC), ATELECTASIA POR OBSTRUCCIÓN MUCOSA, ENTRE OTRAS, CON LA SIGUIENTE COMPOSICION:  N-ACETILCISTEÍNA 20 G, VEHÍCULO C.S.P.100 ML, PRESENTACIÓN FRASCO 50 ML</t>
  </si>
  <si>
    <t>VITAMINICO MINERAL ACIDOS GRASOS</t>
  </si>
  <si>
    <t>SUPLEMENTO CONTENIENDO VITAMINAS, AMINOÁCIDOS, OMEGAS, LEVADURAS Y ZINC, INDICADO PARA EL FORTALECIMIENTO Y MANTENIMIENTO DE LA ESTRUCTURA Y FUNCIÓN DE LA PIEL Y PELOS DE LOS ANIMALES, CON LA SIGUIENTE COMPOSICIÓN BIOTINA (MÍN.) 3,0 MG, ZINC QUELATADO (MÍN.) 5,0 MG, METIONINA (MÍN.) 9,4 MG, TIROSINA (MÍN. )2,1 MG, VITAMINA A (MÍN.) 5.000 UI, VITAMINA E (MÍN.) 70 UI, OMEGA 3 (MÍN.) 0,46 MG, OMEGA 6 (MÍN.) 0,6 MG, EXTRACTO DE LEVADURA (MÍN.)100 MG. PRESENTACIÓN FRASCO 60 COMPRIMIDOS</t>
  </si>
  <si>
    <t>VITAMÍNICO, MINERAL Y ÁCIDOS GRASOS, CON LA SIGUIENTE COMPOSICIÓN VITAMINA A 55.000 UI, VITAMINA D3 10.000 UI, VITAMINA E 120 UI, PIRIDOXINA (B6) 30 MG, BIOTINA 100 MCG, ZINC 120 MG, SELENIO 150 MCG, COLINA 240 MG, INOSITOL 150 MG, ACIDO OLÉICO	21.000 MG, ACIDO LINOLÉICO 42.000 MG, ACIDO LINOLÉNICO	5.000 MG, ACIDO ARAQUIDÓNICO MG, ACIDOS GRASOS ESCENCIALES 46%, EXIPIENTES CSP 100 ML. PRESENTACIÓN FRASCO POR 120 ML</t>
  </si>
  <si>
    <t>INDICADO PARA LOS PERROS Y GATOS EN LOS CASOS DE ÚLCERAS GÁSTRICAS Y DUODENALES, ESOFAGITIS POR REFLUJO Y CUADROS DE HIPERSECRECIÓN GÁSTRICA, COMPOSICIÓN OMEPRAZOL 10,0 MG, EXCIPIENTE CSP 100,0 MG. PRESENTACIÓN FRASCO DE 30 COMPRIMIDOS DE 200 MG.</t>
  </si>
  <si>
    <t>NUTRACEUTICOS</t>
  </si>
  <si>
    <t>NUTRACÉUTICO PARA LA HOMEOSTASIS HEPÁTICA, CON LA SIGUIENTE COMPOSICIÓN FOSFATIDO DE SILIMARINA (MIN) 47 G/KG, VITAMINA E (MIN) 9500 UI/KG, COLINA (MIN) 22 G/KG, CROMO (MIN) 0,14 G/KG, FRUCTOLIGOSACARIDOS (MIN) 42G/KG, ZINC (MIN) 9 G/KG, MANGANESO (MIN) 6G/KG, SELENIO (MIN) 0,13 G/KG, TAURINA (MIN) 10G/KG, POTASIO (MIN) 9 G/KG, VITAMINA C (MIN) 52 G/KG, INOSITOL (MIN) 3G/KG, L CARNITINA (MIN) 18G/KG. PRESENTACIÓN FRASCO 120 PASTILLAS DE 1 GR CADA UNA</t>
  </si>
  <si>
    <t>ALGODÓN</t>
  </si>
  <si>
    <t xml:space="preserve">ALGODÓN QUIRURGICO  , BLANCO, PRESENTACIÓN EN BOLSA DE POLIPROPILENO, DE (500 GRAMOS ),PRESENTACION UNIDAD X ROLLO   </t>
  </si>
  <si>
    <t>ROLLO</t>
  </si>
  <si>
    <t>GASA</t>
  </si>
  <si>
    <t xml:space="preserve">GASA PRE CORTADA 100% ALGODÓN, SIN CINTA RADIOPACA, GASA DOBLADA 2 VECES, ESTÉRIL, TIPO DE TELA TEJIDA, PRESENTACIÓN CAJA X 24 SOBRES </t>
  </si>
  <si>
    <t>MATERIAL VETERINARIO  EQUINOS DE DEPORTE Y CRIOLLOS GMSIL</t>
  </si>
  <si>
    <t>ANTISÉPTICO QUE ELIMINA GRAN CANTIDAD DE BACTERIAS CUANDO ES APLICADO SOBRE LA PIEL, SUPERFICIES U OBJETOS INERTES, COMPOSICIÓN ALCOHOL ETÍLICO AL 70%. PRESENTACIÓN GALÓN POR 5 LITROS.</t>
  </si>
  <si>
    <t>GALON</t>
  </si>
  <si>
    <t>ALGODÓN LAMINADO POR 6 X 5 YARDAS</t>
  </si>
  <si>
    <t>UNIDAD</t>
  </si>
  <si>
    <t xml:space="preserve">DESINFECTANTE DE EXPLOTACIONES PECUARIAS, CON LA SIGUIENTE COMPOSICIÓN: SALES DE AMONIO CUATERNARIO 16 G, DIDECYLDIMETIL AMONIO CLORURO 2.4 G, DIOCTYLDIMETIL AMONIO CLORURO 2.4 G, OCTYLDECILDIMETIL AMONIO CLORURO 4.8 G, ALKYLDIMETIL BENZIL AMONIO CLORURO 6.4 G, GLUTARALDEHIDO 6 G, EXCIPIENTES CSP 100 ML. PRESENTACIÓN GARRAFA POR 20 LITROS. </t>
  </si>
  <si>
    <t>GARRAFA</t>
  </si>
  <si>
    <t xml:space="preserve">DESINFECTANTE VIRUCIDA, BACTERICIDA Y FUNGICIDA, COMPOSICIÓN GLUTARALDEHIDO 2%. PRESENTACIÓN GALON 3.785 ML. </t>
  </si>
  <si>
    <t>ANTIINFLAMATORIO, ANALGÉSICO, CICATRIZANTE, CON LA SIGUIENTE COMPOSICIÓN DIMETILSULFÓXIDO90 ML, EXCIPIENTES CSP100 ML. PRESENTACIÓN FRASCO POR 120 ML</t>
  </si>
  <si>
    <t>VITAMINAS Y MINERALES</t>
  </si>
  <si>
    <t xml:space="preserve">COMPLEJO VITAMINICO: CADA 100 ML. CONTIENEN: FOSFATO BICÁLCICO U.P.S. 20.833 MG. APORTA CALCIO6.137   MG. APORTA  4.744 MG. FÓSFORO VITAMINA  D3 2.292   U.I. VITAMINA  A 50.000  U.I. VITAMINA  B1 13.75    MG VITAMINA  B2 14.71    MG. VITAMINA  B6 13.75    MG. NICOTINAMIDA 192.5    MG. VITAMINA  B12 34.4    MCG. EXCIPIENTES C.S.P. 100      ML.PRESENTACION X 500 ML </t>
  </si>
  <si>
    <t xml:space="preserve">FRASCO </t>
  </si>
  <si>
    <t>MEDICAMENTO ANTIBIOTICO QUE EN CADA ML CONTIENE: TRIMETOPRIM 80 MG  SULFADIAZINA 400 MG  FRASCO POR 100 ML</t>
  </si>
  <si>
    <t>DIURETICOS</t>
  </si>
  <si>
    <t xml:space="preserve">MEDICAMENTO DIURETICO QUE EN CADA ML DE PRODUCTO CONTIENE: TRICLORMETIAZIDA 10 MG DEXAMETASONA ACETATO 0,55 MG, FRASCO X 50 ML </t>
  </si>
  <si>
    <t>FRASCO X 50 ML</t>
  </si>
  <si>
    <t>MATERIAL VETERINARIO</t>
  </si>
  <si>
    <t>POLVO SOLUBLE EN AGUA A BASE DE CARBOXILMETILCELULOSA POLVO LIGERAMENTE HIGROSCÓPICO, SIN OLOR. PRESENTACION  POR KG</t>
  </si>
  <si>
    <t>BOLSA X KILO</t>
  </si>
  <si>
    <t>CINTAS ADHERENTES MÉDICAS O QUIRÚRGICAS PARA USO GENERAL: ELEMENTO UTILIZADO PARA LA FIJACIÓN DE MATERIALES QUIRÚRGICOS O DE CURACIÓN AL CUERPO,  PRESENTACIÓN 3” X 10 YDS.</t>
  </si>
  <si>
    <t>JABON ANTISEPTICO</t>
  </si>
  <si>
    <t>ANTISÉPTICO DESODORANTE CON LA SIGUIENTE COMPOSICIÓN CLOHEXIDINA ACETATO 0.5 %, JABÓN BASE 97.142%, EXCIPIENTES CSP 100%. PRESENTACIÓN PASTA POR 100GR.</t>
  </si>
  <si>
    <t>PASTA</t>
  </si>
  <si>
    <t>MUCOLITICO</t>
  </si>
  <si>
    <t>MEDICAMENTO ESPASMOLITICO BRONQUIAL A BASE DE CLENBUTEROL (CLORHIDRATO)2,0 MG, VEHÍCULO C.S.P10 ML/G. PRESENTACION FRACO POR 500ML</t>
  </si>
  <si>
    <t xml:space="preserve">MEDICAMENTO HEMOPARASITICIDA COMPUESTO POR DIAZOAMINODIBENZAMIDINA 7G, ANTIPIRINA 37.5 G . PRESENTACIOON FRASCO POR 100 ML </t>
  </si>
  <si>
    <t xml:space="preserve">PROSTAGLANDINA CON EFECTO LUTEOLÍTICO Y UTEROTÓNICO, COMPOSICIÓN CADA ML CONTIENE DINOPROST TROMETAMINA (EQUIVALENTE A 5 MG DE DINOPROST) 6.71 MG. PRESENTACIÓN CAJA CONTENIENDO UN VIAL DE 30 ML.
</t>
  </si>
  <si>
    <t>MEDICAMENTO SOLUCION INYECTABLE COMPUESTA POR DIPROPIONATO DE IMIDOCARB 12GR  X FRASCO POR 100 ML</t>
  </si>
  <si>
    <t>EL ACEITE MINERAL, INGERIDO PURO, NO SE DIGIERE Y SE ABSORBE POCO EN EL TRACTO DIGESTIVO, DE MANERA QUE ABLANDA LAS HECES, EVITANDO SU ENDURECIMIENTO Y LUBRICA LA MUCOSIDAD FACILITANDO EL PASAJE DE LAS HECES DE CONSISTENCIA NORMAL. (ABLANDA Y LUBRICA EL BOLO FECAL). LAXANTE Y LUBRICANTE POR VÍA ORAL, PRESENTACION X 4000 ML</t>
  </si>
  <si>
    <t>LA VENDA COBAN CARACTERISTICAS VENDA ELÁSTICA CON SOPORTE POROSO DE POLIÉSTER CON FILAMENTOS DISTENSIBLES DE DACRON Y ADHESIVO COHESIVO. RESISTENTE AL AGUA. SE ADHIERE SOBRE SÍ MISMA Y NO SOBRE LA PIEL. VENTAJAS NO REQUIERE DEL USO DE GANCHOS O ALFILERES PARA SU FIJACIÓN COMO LAS VENDAS ELÁSTICAS CONVENCIONALES. REMOCIÓN A TRAUMÁTICA. PRODUCTO VERSÁTIL DE DIVERSAS DIMENSIONES. BENEFICIOS A DIFERENCIA DE LAS VENDAS CONVENCIONALES, LA TENSIÓN CON LA QUE SE APLICA PERMANECE SIN ALTERACIONES, INDEPENDIENTE DEL NIVEL DE ACTIVIDAD DEL PACIENTE. NO ALTERA EL NORMAL FUNCIONAMIENTO DE LA PIEL. NO ES TÓXICO Y NO PROVOCA IRRITACIÓN A LA PIEL. PRESENTACION POR UNIDAD</t>
  </si>
  <si>
    <t>MEDICAMENTO HEMOSTATICO QUE CONTIENE ETAMISILATO (CICLONAMINA) 125 MG. PRESENTACION FRASCO POR 10 ML</t>
  </si>
  <si>
    <t>MEDICAMENTO ANTIINFLAMATORIO COMPUESTO DE: FENILBUTAZONA SODICA 200 mg, CINCOCAINA 3MG. PRESENTACION FRASCO POR 50 ML</t>
  </si>
  <si>
    <t xml:space="preserve">PRODUCTO DE USO HISTOLÓGICO, SOLUCIÓN LISTA PARA USAR PARA FIJACIÓN DE MUESTRAS DE TEJIDO, COMPOSICIÓN: FORMOL TAMPONADO 10%. PRESENTACIÓN FRASCO 500 ML
 </t>
  </si>
  <si>
    <t>CAJA X 24 SOBRES</t>
  </si>
  <si>
    <t>GASA PRE CORTADA 100% ALGODÓN, SIN CINTA RADIOPACA, GASA DOBLADA 2 VECES,NO  ESTÉRIL, TIPO DE TELA TEJIDA, PRESENTACIÓN ROLLO X 100 YDS.</t>
  </si>
  <si>
    <t>GEL LUBRICANTE Y DE CONDUCCION PARA ECOGRAFIAS, ECG,EEG,EKO X GALON</t>
  </si>
  <si>
    <t>SISTEMA REPRODUCTIVO</t>
  </si>
  <si>
    <t>GEL LUBRICANTE ESTERIL NO ESPERMICIDA REPRODUCCION  TUBO X 5 OZ</t>
  </si>
  <si>
    <t>TUBO X 5 OZ</t>
  </si>
  <si>
    <t>ANTIBIOTICOS</t>
  </si>
  <si>
    <t>MEDICAMENTO AMINOGLUCÓSIDO COMPUESTO POR GENTAMICINA 100 MG/ML. PRESENTACION CAJA DE 6 FRASCOS POR 20 ML</t>
  </si>
  <si>
    <t xml:space="preserve">INSTRUMENTO DE LABORATORIO QUE SE EMPLEA PARA REALIZAR SUTURAS DE ACUERDO A LA SIGUIENTE DESCRIPCIÓN: SEDA   2/0, PRESENTACION ROLLO X 25 YARDAS. </t>
  </si>
  <si>
    <t>SOLUCION ANTISEPTICA ISODINE ESPUMA, PRESENTACION GALON POR 3,500 ML</t>
  </si>
  <si>
    <t>SOLUCION ANTISEPTICA ISODINE SOLUCION, PRESENTACION GALON POR 3,500 ML</t>
  </si>
  <si>
    <t>ANTIPARASITARIOS</t>
  </si>
  <si>
    <t>ENDECTOCIDA EN PASTA, CON LA SIGUIENTE COMPOSICIÓN CONTENIDO IVERMECTINA 18.7 MG, PRAZIQUANTEL 140.3 MG, EXCIPIENTES CSP 1G. PRESENTACION JERINGA DOSIFICADORA POR 6 ML.</t>
  </si>
  <si>
    <t>UNGÜENTO TOPICO CON LA SIGUIENTE COMPOSICIÓN: DIMETILSULFOXIDO 90 ML,  PRESENTACIÓN: FRASCO POR 120 ML</t>
  </si>
  <si>
    <t>MANGAS DE PALPACION TRANSRECTAL  DESECHABLES ULTRA SENSIBLES PAQUETE, CAJA X 100 UND</t>
  </si>
  <si>
    <t>CAJA X 100 UNIDADES</t>
  </si>
  <si>
    <t>MANGAS DE PALPACION TRASNRECTAL PAQUETE, LATEX BOLSA 50  UND</t>
  </si>
  <si>
    <t>BOLSA X 50 UNIDADES</t>
  </si>
  <si>
    <t>SUPLEMENTO ALIMENTICIO CON LA SIGUIENTE COMPOSICIÓN CONTENIDO, VITAMINA A 60.000 UI, VITAMINA E 550 UI, VITAMINA C 2.000 UI, VITAMINA B6 80 MG, BIOTINA 3.500 MG, METIONINA 50 G, LISINA 30 G, LECITINA 12 G, AZUFRE 8.000 MG, ZINC 6.500 MG, SELENIO 0.5 MG, HUMEDAD 8 %, ACIDO OLÉICO 3.6 %, ACIDO LINOLÉICO 7.6 %, ACIDO LINOLÉNICO 1.0 %, ACIDO ESTEÁRICO 0.6 %, ACIDO PALMÍTICO 1.24 %, GRASA 20 %, EXCIPIENTES CSP 1.000 G. PRESENTACION BALDE DE 2 KG (CON 2 BOLSAS CONTENIENDO 1 KG CADA UNA).</t>
  </si>
  <si>
    <t>BALDE</t>
  </si>
  <si>
    <t>ANESTESICO</t>
  </si>
  <si>
    <t>MEDICAMENTO ANESTÉSICO LOCAL DE ACCIÓN RÁPIDA Y PROLONGADA PARA PRODUCIR ANESTESIA EPIDURAL, ANESTESIA POR INFILTRACIÓN Y BLOQUEO DE LA CONDUCTIVIDAD NERVIOSA A NIVEL REGIONAL. CON LA SIGUIENTE COMPOSICION: LIDOCAÍNA CLORHIDRATO 20 MG EXCIPIENTES CSP 1 ML.PRESENTACION FRASCO POR 50 ML.</t>
  </si>
  <si>
    <t>ANALGESICOS Y DESINFLAMATORIOS</t>
  </si>
  <si>
    <t>ANALGÉSICO, ANTIPIRÉTICO Y ANTIINFLAMATORIO, CON LA SIGUIENTE COMPOSICION MELOXICAM 2,0 G, EXCIPIENTE C.S.P. 100,0 ML. PRESENTACIÓN FRASCO POR 50 ML</t>
  </si>
  <si>
    <t>SISTEMA DIGESTIVO</t>
  </si>
  <si>
    <t>MEDICAMENTO ANTIFLATULENTO, ANTIESPUMANTE, QUE ESTÁ ESPECIALMENTE INDICADO EN LOS PROCESOS DE TIMPANISMO O METEORISMO, PRINCIPALMENTE DEBIDOS A LA INGESTIÓN DE FORRAJE VERDE RECALENTADO, MUY TIERNO O FERMENTADO.CON LA SIGUIENTE COMPOSICION: DIMETIL-POLISILOXANO USP 30 G, EXCIPIENTES 100 ML.PRESENTACION X 120 ML</t>
  </si>
  <si>
    <t>CORTICOIDES</t>
  </si>
  <si>
    <t>MEDICAMENTO ANTIINFLAMATORIO, CORTICOSTEROIDE SINTÉTICO DE MÁXIMA POTENCIA ANTIINFLAMATORIA Y GLUCONEOGÉNICA Y MÍNIMO EFECTO MINERALOCORTICOIDE, DE DURACIÓN LARGA, EFICAZ EN EL TRATAMIENTO DE ENFERMEDADES EN LAS QUE DEBE CONTROLARSE INFLAMACIÓN, DOLOR Y PRURITO. CON LA SIGUIENTE COMPOSICION BETAMETASONA SODIO FOSFATO 2 MG VEHÍCULO ESTÉRIL CSP 1 ML .PRESENTACION FRASCO POR  20ML.</t>
  </si>
  <si>
    <t>FRASCO X 20 ML</t>
  </si>
  <si>
    <t>ANTISEPTICOS Y DESINFECTANTES</t>
  </si>
  <si>
    <t xml:space="preserve">MEDICAMENTO ANTISÉPTICO Y DESINFECTANTE PARA EL CASCO, CONTROLAR Y TRATAR AFECCIONES EN LOS CASCOS Y PEZUÑAS PRODUCIDAS POR HONGOS Y BACTERIAS EN ÉPOCAS HÚMEDAS; ENDURECER CASCOS Y PEZUÑAS CUANDO EXISTE REBLANDECIMIENTO Y PARA EL TRATAMIENTO DE LAS LESIONES EN LOS CASCOS Y PEZUÑAS CAUSADAS POR LA ESTOMATITIS. CON LA SIGUIEN TE COMPOSICION: TRINITROFENOL 0.31 G, ÁCIDO ACÉTICO 2.78 G,FORMALDEHIDO SOLUCIÓN 6.18 G VEHÍCULO CSP 100 ML, PRESENTACION  FRASCO POR LITRO </t>
  </si>
  <si>
    <t>MEDICAMENTO ANTIULCEROSO RANITIDINA (CLORHIDRATO) EN CONCENTRACION 50 MG/ 2ML DE BASE SOLUCION INYECTABLE, GASTROINTESTOINAL Y METABOLISMO. PRESENTACION X AMPOLLA  2ML</t>
  </si>
  <si>
    <t>AMPOLLA 2ML</t>
  </si>
  <si>
    <t>MEDICAMENTO DEL GRUPO VITAMINAS-MINERALES Y NUTRIENTES CON LA SIGUIENTE COMPOSICIÓN: TIAMINA 100,00 MG,RIBOFLAVINA 5 FOSFATO SÓDICO 22,00 MG,PIRIDOXINA HCL 1,10 MG,CIANOCOBALAMINA 0,84 MG NIACINAMIDA 0,34 MG,ÁCIDO PANTOTÉNICO 0,155 MG,BIOTINA 1,13 MG EXCIPIENTE C.S.P 1ML EN PRESENTACIÓN X  4000 ML.</t>
  </si>
  <si>
    <t xml:space="preserve">MEDICAMENTOS ANTISÉPTICO Y HEMOSTÁTICO DE USO EXTERNO. DESINFECTANTE CON AMPLIO ESPECTRO DE ACCIÓN MICROBICIDA, PARA LA DESINFECCIÓN DE HERIDAS Y SUPERFICIES QUIRÚRGICAS, CON LA SIGUIENTE COMPOSICIÓN:PERÓXIDO DE HIDROGENO 50% 6 G,VEHÍCULO C.SP.100 ML PRESENTACION X GALON </t>
  </si>
  <si>
    <t>MEDICAMENTOS MULTIVITAMINICO, COMPLEJO VITAMÍNICO MINERAL CON ATP QUE SIRVE COMO RECONSTITUYENTE MUSCULAR EN SOLUCIÓN INYECTABLE, ES UNA COMBINACIÓN DE ATP CON POTASIO, MAGNESIO, SODIO, SELENIO Y VITAMINA B12, LISTA PARA USAR, QUE PUEDE AYUDAR A AUMENTAR LA CAPACIDAD DE TRABAJO Y RESISTENCIA A LA FATIGA EN ANIMALES DE TRABAJO. CON LA SIGUIENTE COMPOSICION: ADENOSÍN TRIFOSFATO (ATP)  0,1 G,ASPARTATO DE MAGNESIO  1,5 G,ASPARTATO DE POTASIO  1,0 G, SELENITO DE SODIO  0,10 MG,VITAMINA B12  0,05 G, EXCIPIENTES C.S.P  100 ML.PRESENTACION  X 250 ML.</t>
  </si>
  <si>
    <t>MEDICAMENTOS DEL GRUPO  DIURÉTICO Y ANTIHIPERTENSIVO CON LA SIGUIENTE COMPOSICIÓN FUROSEMIDA 50 MG EXCIPIENTES 1 ML, EN PRESENTACIÓN FRASCO POR 50ML</t>
  </si>
  <si>
    <t>SISTEMA RESPITARORIO</t>
  </si>
  <si>
    <t xml:space="preserve">MEDICAMENTOS DEL GRUPO ANALÉPTICO ESTIMULANTE RESPIRATORIO, DE ACUERDO LA SIGUIENTE COMPOSICIÓN: DOXAPRAM, CLORHIDRATO…. 20 MG.EXCIPIENTES C.S. 1 ML.PRESENTACIÓN FRASCO POR 10 ML. </t>
  </si>
  <si>
    <t>ANTIHISTAMINICOS</t>
  </si>
  <si>
    <t>MEDICAMENTOS DEL GRUPO ANTIHISTAMÍNICO  INDICADO EN TODAS AQUELLAS AFECCIONES ORIGINADAS POR UNA LIBERACIÓN EXCESIVA DE HISTAMINA  CON LA SIGUIENTE COMPOSICIÓN: DIFENHIDRAMINA CLORHIDRATO 25 MG,EXCIPIENTES CSP 1 ML, EN PRESENTACIÓN FRASCO POR  50ML</t>
  </si>
  <si>
    <t xml:space="preserve">MEDICAMENTOS DEL GRUPO ANTIINFECCIOSOS ANTIBACTERIANOS CON LA SIGUIENTE COMPOSICIÓN OXITETRACICLINA, BASE ( COMO CLORHIDRATO) 100 MG, EXCIPIENTES C.S.P 1 ML, PRESENTACIÓN FRASCO  500 ML. </t>
  </si>
  <si>
    <t>MEDICAMENTOS DEL GRUPO ANTIINFLAMATORIOS NO ESTEROIDEOS Y ANTIRREUMÁTICOS CON LA SIGUIENTE COMPOSICIÓN DIPIRONA 500 MG, EXCIPIENTES C.S.P 1 ML, EN PRESENTACIÓN X 50ML</t>
  </si>
  <si>
    <t>MEDICAMENTOS GRUPO PIEL Y MUCOSAS</t>
  </si>
  <si>
    <t xml:space="preserve">MEDICAMENTOS DEL GRUPO ANTIINFLAMATORIOS NO ESTEROIDEOS Y ANTIRREUMÁTICOS CON LA SIGUIENTE COMPOSICIÓN: MENTOL 1.0 G, ALCANFOR 5.0 G; GUAYACOL 3.0 .G; SALICILATO DE METILO 10.0G ; TREMENTINA 3.0G EXCIPIENTES 100.0 G ,  UNGÜENTO X FRASCO POR 350 GRS </t>
  </si>
  <si>
    <t>COLERETICO</t>
  </si>
  <si>
    <t>MEDICAMENTOS DEL GRUPO COLERÉTICO, COLAGOGO, NORMALIZADOR DEL FUNCIONAMIENTO GÁSTRICO, DUODENAL Y BILIAR, INDICADO EN AQUELLAS SITUACIONES EN QUE SE REQUIERE UNA ESTIMULACIÓN DE LAS SECRECIONES DIGESTIVAS. CON LA SIGUIENTE COMPOSICIÓN: CADA ML CONTIENE: MEMBUTONE 100 MG, EXCIPIENTES C.S.P. 1 ML  EN PRESENTACIÓN FRASCO POR 100 ML</t>
  </si>
  <si>
    <t>LIQUIDOS Y ELECTROLITOS</t>
  </si>
  <si>
    <t xml:space="preserve">MEDICAMENTOS DEL GRUPO LÍQUIDOS Y ELECTROLITOS QUE CONTENGA LA SIGUIENTE COMPOSICIÓN: CADA 100 ML CONTIENE: CLORURO DE SODIO USP 900 MG, AGUA PARA INYECCION CSP PH APROX 5.0MEG/L APROX SODIO-154 CLORURO -154 MOSM/L APROX 308.PRESENTACIÓN X 1000 ML </t>
  </si>
  <si>
    <t xml:space="preserve">MEDICAMENTOS DEL GRUPO LÍQUIDOS Y ELECTROLITOS QUE CONTENGA LA SIGUIENTE COMPOSICIÓN: CADA 100 ML CONTIENE: CLORURO DE SODIO USP 900 MG, AGUA PARA INYECCION..PRESENTACIÓN BOLSA  POR 500 ML </t>
  </si>
  <si>
    <t xml:space="preserve">MEDICAMENTOS DEL GRUPO LÍQUIDOS Y ELECTROLITOS QUE CONTENGA LA SIGUIENTE COMPOSICIÓN: DEXTROSA HIDRATADA U.S.P. 5 G (GLUCOSA HIDRATADA U.S.P. 5 G), C.S.P PH APROX. 4.5 MOSM/L APROX. 252, EN SOLUCIÓN INYECTABLE AL 5%,PRESENTACIÓN BOLSA POR  500 ML </t>
  </si>
  <si>
    <t xml:space="preserve">MEDICAMENTOS DEL GRUPO LÍQUIDOS Y ELECTROLITOS, CADA 100 ML CONTIENE:  CLORURO DE SODIO, USP,600 MG, LACTATO DE SODIO 310 MG, CLORUORO DE POTASIO USP 30MG. CLORURO DE CALCIO USP 20 MG, AGUA PARA INYECCION CSP, PH APROXIMADO 6,5 MEQ/L, APROX SODIO-130, POTASIO-4,CALCIO-3,CLORURO-109, LACTATO-28, MOSM/L APROX 272 , PRESENTACIÓN X 1000 ML </t>
  </si>
  <si>
    <t>BOLSA X 1000 CC</t>
  </si>
  <si>
    <t xml:space="preserve">MEDICAMENTOS DEL GRUPO LÍQUIDOS Y ELECTROLITOS, SOLUCIÓN DE CLORURO DE SODIO, USP, 0,60 GR, MAS CLORURO DE POTASIO USP, 0,03 GR, MAS CLORURO DE CALCIO USP, 0,02 GR, MAS LACTATO DE SODIO USP, 0,31 GR, MOSM POR LITRO 272, PRESENTACIÓN BOLSA POR  3000 CC. </t>
  </si>
  <si>
    <t>BOLSA X 3000 CC</t>
  </si>
  <si>
    <t>ORGANOS DE LOS SENTIDOS</t>
  </si>
  <si>
    <t xml:space="preserve">MEDICAMENTOS DEL GRUPO ÓRGANOS DE LOS SENTIDOS, INDICADO PARA EFECTUAR LA LIMPIEZA Y MANTENIMIENTO DEL BUEN ESTADO DEL CANAL AUDITIVO CORTICOIDES QUE CONTENGA LA SIGUIENTE COMPOSICIÓN: GLICERINA CARBONATADA, PRESENTACIÓN FRASCO X 500 ML. </t>
  </si>
  <si>
    <t>FRASCO X 500 ML</t>
  </si>
  <si>
    <t xml:space="preserve">MEDICAMENTOS DEL GRUPO ÓRGANOS DE LOS SENTIDOS, OJOS, CORTICOIDES QUE CONTENGA LA SIGUIENTE COMPOSICIÓN: NEOMICINA SULFATO 500 MG, PREDNISOLONA SODIO FOSFATO 144 MG, CLOROBUTANOL 500 MG, EXCIPIENTES C.S.P. 100 ML , PRESENTACIÓN FRASCO GOTERO POR 10 ML </t>
  </si>
  <si>
    <t xml:space="preserve">TUBO </t>
  </si>
  <si>
    <t>LARVICIDA, INSECTICIDA, ACARICIDA, BACTERIOSTÁTICO, ANTISÉPTICO, REPELENTE Y CICATRIZANTE, CON LA SIGUIENTE COMPOSICION: PROPOXUR 0.303  G, COUMAPHOS 0.454  G, SULFANILAMIDA 0.757  G, EXCIPIENTES CSP 100 ML. PRESENTACION LATA DE AEROSOL POR 300 ML</t>
  </si>
  <si>
    <t>LATA</t>
  </si>
  <si>
    <t xml:space="preserve">MEDICAMENTOS DEL GRUPO PIEL Y MUCOSAS, MEDICACIÓN DERMATOLÓGICA, ANTIPARASITARIOS EXTERNOS CON LA SIGUIENTE COMPOSICIÓN CLORPIRIFOS 50.0G, VIOLETA DE GENCIANA 3,0G , EXCIPIENTES ETANOL, PROPILENGLICOL, ACEITE DE PINO, ACEITE DE CITRONELLA, GAS PROPELENTE ( BUTANO/ISOBUTANO/PROPANO), CSP. 1000 ML PRESENTACIÓN SPRAY POR 400 ML </t>
  </si>
  <si>
    <t>MEDICAMENTOS DEL GRUPO PIEL Y MUCOSAS, MEDICACIÓN DERMATOLÓGICA, ANTIPARASITARIOS EXTERNOS CON LA SIGUIENTE COMPOSICIÓN DICLORVOS (P.D.V.P.) 1.0 G, EXCIPIENTES  C.S.P 100 G, PRESENTACIÓN FRASCO POR 400 GRS.</t>
  </si>
  <si>
    <t>MEDICAMENTOS DEL GRUPO PIEL Y MUCOSAS, MEDICACIÓN DERMATOLÓGICA, ANTIPARASITARIOS EXTERNOS CON LA SIGUIENTE COMPOSICIÓN TRICLORFÓN 3 G,FENOL 1 G,EXCIPIENTES CSP 100 G, PRESENTACIÓN FRASCO POR 220 GRS.</t>
  </si>
  <si>
    <t>CICATRIZANTE, ANTISÉPTICO, BACTERICIDA, FUNGICIDA, VIRICIDA, ANTIPROTOZOARIO, ANTIMICROBIANO, CON LA SIGUIENTE COMPOSICION ÁCIDO HIPOCLOROSO 0,045 ML, EXCIPIENTES C.S.P 100 ML. PRESENTACIÓN FRASCO POR 500 ML</t>
  </si>
  <si>
    <t xml:space="preserve">MEDICAMENTOS DEL GRUPO PIEL Y MUCOSAS, MEDICACIÓN DERMATOLÓGICA, ANTISÉPTICOS Y DESINFECTANTES EN LA SIGUIENTE COMPOSICIÓN: VIOLETA DE GENCIANA 0.5 G,FENOL USP 1,0 G,ÁCIDO TÁNICO 0.5 G,ACEITE DE PINO 3.1 G,EXCIPIENTES CSP 100 ML. PRESENTACION FRASCO POR 120 ML </t>
  </si>
  <si>
    <t>ANTISÉPTICO, REPELENTE Y CICATRIZANTE, CON LA SIGUIENTE COMPOSICION VIOLETA DE GENCIANA 0.8 G, ÁCIDO TÁNICO 1.0 G, FENOL 0.5 G, ACEITE DE PINO 3.2 G, ALCOHOL ETÍLICO CSP 100 ML. PRESENTACION FRASCO PLÁSTICO X 120 ML CON VÁLVULA ATOMIZADORA.</t>
  </si>
  <si>
    <t>MEDICAMENTOS DEL GRUPO PIEL Y MUCOSAS, MEDICACIÓN DERMATOLÓGICA, ANTISÉPTICOS Y DESINFECTANTES EN LA SIGUIENTE COMPOSICIÓN:ALQUITRÁN DE HULLA 88 G, SOLVESSO 7G, ,FORMOL LÍQUIDO 5 G, PRESENTACION LATA POR  250 GRAMOS</t>
  </si>
  <si>
    <t xml:space="preserve">LATA </t>
  </si>
  <si>
    <t>ANTISEPTICOS Y DESNFECTANTES</t>
  </si>
  <si>
    <t>MEDICAMENTOS DEL GRUPO PIEL Y MUCOSAS, MEDICACIÓN DERMATOLÓGICA, ANTISÉPTICOS Y DESINFECTANTES EN LA SIGUIENTE COMPOSICIÓN:CLORHEXIDINA DIGLUCONATO 0.5 G EXCIPIENTES C.S.P 100,0 ML  ,GARRAFA POR 5 LITROS</t>
  </si>
  <si>
    <t>MEDICAMENTOS DEL GRUPO PIEL Y MUCOSAS, MEDICACIÓN DERMATOLÓGICA, ANTISÉPTICOS Y DESINFECTANTES EN LA SIGUIENTE COMPOSICIÓN: FENOL  (CREOSOTA SBT 30/18L)15G  EXCIPIENTES ( AGUA) C.S.P. 100 ML , PRESENTACIÓN FRASCO TIPO TAMBOR POR 3800 ML.</t>
  </si>
  <si>
    <t>GEL DE CELULOSA, SOLUBLE EN AGUA, INCOLORO E INODORO PARA LUBRICACIÓN DEL CANAL DEL PARTO, MANGAS E INSTRUMENTOS OBSTÉTRICOS, COMPUESTO POR METHOCEL, PRESENTACION GARRAFA POR 3.750 ML</t>
  </si>
  <si>
    <t>MEDICAMENTOS DEL GRUPO PIEL Y MUCOSAS, MEDICACIÓN DERMATOLÓGICA, CICATRIZANTE DE SUPERFICIE CON LA SIGUIENTE COMPOSICIÓN BACITRACINA DE ZINC 675.5 MG NEOMICINA 500 MG,OXIDO DE ZINC 15 G,EXCIPIENTES CSP 100 G, UNGÜENTO EN PRESENTACIÓN FRASCO POR 300 GR</t>
  </si>
  <si>
    <t xml:space="preserve">MEDICAMENTOS DEL GRUPO PIEL Y MUCOSAS, MEDICACIÓN DERMATOLÓGICA, DEMÁS PREPARACIONES DERMATOLÓGICAS CON LA SIGUIENTE COMPOSICIÓN ALANTOÍNA 2GR SULFANILAMIDA 6 GR, OXIDO DE ZINC 15 G, SUBNITRATO DE BISMUTO 1 GR, EXCIPIENTES C.S.P. 100 G, PRESENTACIÓN: UNGÜENTO FRASCO POR 100GR. </t>
  </si>
  <si>
    <t>ANESTESIA</t>
  </si>
  <si>
    <t xml:space="preserve">MEDICAMENTOS DEL GRUPO SISTEMA NERVIOSO CENTRAL Y PERIFÉRICO, ANALGÉSICOS GENERALES EN INTERVENCIONES QUIRURGICAS DE HASTA DOS HORAA DE DURACION,CONTIENE LA SIGUIENTE COMPOSICIÓN:  KETAMINA BASE (COMO CLORHIDRATO): 50 MG,,EXCIPIENTES C.S.P.: 1 ML, PRESENTACION FRASCO POR 50 ML </t>
  </si>
  <si>
    <t xml:space="preserve">MEDICAMENTOS DEL GRUPO SISTEMA NERVIOSO CENTRAL Y PERIFÉRICO, ANALGÉSICOS GENERALES EN INTERVENCIONES QUIRURGICAS DE HASTA DOS HORAS DE DURACION,CONTIENE LA SIGUIENTE COMPOSICIÓN: ACEPROMAZINA MALEATO 10 MG EXCIPIENTES C.S.P 1 ML. , PRESENTACIÓN FRASCO POR 10 ML. </t>
  </si>
  <si>
    <t>SISTEMA CARDIOVASCULAR</t>
  </si>
  <si>
    <t xml:space="preserve">MEDICAMENTOS INDICADA PARA EL TRATAMIENTO DE LA HIPOTENSIÓN, LAS IRREGULARIDADES CARDÍACAS Y LA BRONCO-CONSTRICCIÓN QUE SE PRESENTA DURANTE EL SHOCK ANAFILÁCTICO AGUDO  CON LA SIGUIENTE COMPOSICIÓN: EPINEFRINA (ADRENALINA) BASE 1 MG (1:1000) EXCIPIENTES C.S. PRESENTACIÓN  FRASCO POR 20 ML. </t>
  </si>
  <si>
    <t>RELAJANTE MUSCULAR</t>
  </si>
  <si>
    <t>MEDICAMENTOS PARA USO RELAJANTE MUSCULAR COADYUVANTE EN ANESTESIA DE ACCIÓN CENTRAL, COADYUVANTE EN ANESTESIA PARA EQUINOS Y BOVINOS. AUMENTA LA POTENCIA DE AGENTES PREANESTÉSICOS Y BARBITÚRICOS. AGENTE BLOQUEADOR INTERNEURAL.CON LA SIGUIENTE COMPOSICION:GUAYACOLATO DE GLICERILO 50 MG DEXTROSA 50 MG.PRESENTACION FRASCO POR 500 ML.</t>
  </si>
  <si>
    <t>ANTIBIÓTICO DE AMPLIO ESPECTRO PARA EL TRATAMIENTO DE INFECCIONES UTERINAS, CON LA SIGUIENTE COMPOSICIÓN SULFADIAZINA  4,0 G, TRIMETOPRIM 0,8 G, EXCIPIENTES C.S.P 100 ML. PRESENTACIÓN JERINGA 30 ML</t>
  </si>
  <si>
    <t xml:space="preserve">MULTIVITAMINICO A BASE DE MINERALES INYECTABLES QUE CONTIENE: FOSFORILCOLAMINA 100 MG SULFATO DE ZINC 13,19 MG YODURO DE POTASIO 20 MG SELENITO DE SODIO 0.22 MG VEHICULO C.S.P 1 ML , PRESENTACION FRASCO POR 250 ML </t>
  </si>
  <si>
    <t>NITROGENO LIQUIDO, POR LITRO</t>
  </si>
  <si>
    <t>LITRO</t>
  </si>
  <si>
    <t>SISTEMA GASTROINTESTINAL</t>
  </si>
  <si>
    <t>MEDICAMENTO INHIBIDOR DE LA BOMBA DE PROTONES EN FORMA DE PASTA ORAL CONTIENE: OMEPRAZOL SODICO 2,4GR EXCIPIENTES C.S.P 6,4 GR. PRESENTACION JERINGA PLASTICA 6.4 GR, CAJA POR 7 JERINGAS.</t>
  </si>
  <si>
    <t>PLAGUICIDA</t>
  </si>
  <si>
    <t>PLAGUICIDA, COMPUESTO POR CIPERMETRINA 15 G, EXCIPIENTES C.S.P 100 ML. PRESENTACION FRASCO POR 1.000 ML</t>
  </si>
  <si>
    <t>TRATAMIENTO PARA EQUINOS TODOS TIPOS DE CRIN, TODAS LAS RAZAS, TODAS LAS EDADES. CON LA SIGUIENTE COMPOSICION:  LAUREL ETER SULFATO DE SODIO 12,50 G, DIETANOLAMINA DE ACIDOS GRASO DE COCO 3,5 G, IRGASAN DP 300 0,20 G. PRESENTACION GARRAFA POR 2 LITROS</t>
  </si>
  <si>
    <t>VASELINA PURA  60 GRAMOS</t>
  </si>
  <si>
    <t>TARRO POR 60 GRAMOS</t>
  </si>
  <si>
    <t>ACEITE DE CANOLA PARA USO EQUINO COMO SUPLEMENTO ENERGÉTICO NATURAL CON EXCELENTE BALANCE DE ÁCIDOS GRASOS ESENCIALES OMEGA 3-6-9, VITAMINA E Y ANTIOXIDANTES IDEAL PARA TODOS LOS EQUINOS, EN ETAPA DE CRECIMIENTO, CABALLOS ADULTOS, YEGUAS EN GESTACIÓN, LACTANCIA Y CONVALECENCIA.VITAMINA E 11.30 UI/100 GR. GRASA TORAL MÍNIMO 99%. ENERGÍA BRUTA 8,9 MCAL/KG. HUMEDAD MÁXIMO 0,5 %. PRESENTACIÓN GALON POR 4 LITROS</t>
  </si>
  <si>
    <r>
      <t xml:space="preserve">3525499 </t>
    </r>
    <r>
      <rPr>
        <sz val="9"/>
        <color rgb="FF000000"/>
        <rFont val="Arial"/>
        <family val="2"/>
      </rPr>
      <t> </t>
    </r>
  </si>
  <si>
    <t>MEDICAMENTO ANTIBIÓTICO INYECTABLE DE AMPLIO ESPECTRO PARA EL TRATAMIENTO DE ENFERMEDADES RESPIRATORIAS,CON LA SIGUIENTE COMPOSICION: CADA ML DEL PRODUCTO RECONSTITUIDO CONTIENE: CEFTIOFUR (COMO CLORHIDRATO) 50 MG,EXCIPIENTES CSP 1 ML, PRESENTACION FRASCO DE 4 G ACOMPAÑADO DE DILUENTE POR 80 ML</t>
  </si>
  <si>
    <t>ANTIBIOTICO INYECTABLE DE AMPLIO ESPECTRO MOLÉCULA BASTANTE ÚTIL Y EFECTIVA EN EL TRATAMIENTO DE LA INFECCIONES DE LAS ESPECIES DOMÉSTICAS. CON LA SIGUIENTE COMPOSICION: AMPICILINA ANHIDRA. 100 MG  . EXCIPIENTES C.S.P. 1 ML, PRESENTACION FRASCO 80 ML .</t>
  </si>
  <si>
    <t>PRODUCTOS METALICOS  VETERINARIO CANINOS GMSIL</t>
  </si>
  <si>
    <t>02-02-01-004-008-01</t>
  </si>
  <si>
    <t>APARATOS MÉDICOS Y QUIRÚRGICOS Y APARATOS ORTÉSICOS Y PROTÉSICOS</t>
  </si>
  <si>
    <t>AGUJAS</t>
  </si>
  <si>
    <t xml:space="preserve">AGUJAS COMO ACCESORIO PARA HEMODINÁMICA, EN CAJA X 100 UNIDADES ,  DESECHABLES CALIBRE 21 G X 1 ½ PULGADAS, PRESENTACION CAJA X 100 UNIDADES </t>
  </si>
  <si>
    <t>BURETROL</t>
  </si>
  <si>
    <t xml:space="preserve">EQUIPO PARA FACILITAR LA ADMINISTRACIÓN DE SOLUCIONES POR VÍA PARENTERAL DE ACUERDO A LA SIGUIENTE DESCRIPCIÓN: BURETROL X 150 CENTIMETROS, PRESENTACION X UNIDAD </t>
  </si>
  <si>
    <t>MATERIAL QUIRURGICO</t>
  </si>
  <si>
    <t xml:space="preserve">HOJAS DEL BISTURÍ, NO. 22 EN ACERO INOXIDABLE, EN CAJA POR 100 UNIDADES. </t>
  </si>
  <si>
    <t>JERINGAS</t>
  </si>
  <si>
    <t>JERINGAS DESECHABLES CON AGUJA, DE 2 PARTES DE 3 CC  PRESENTACION  CAJA X 100 UNIDADES</t>
  </si>
  <si>
    <t>JERINGAS DESECHABLES CON AGUJA, DE 2 PARTES DE 5 CC PRESENTACION  CAJA X 100 UNIDADES</t>
  </si>
  <si>
    <t>JERINGAS DESECHABLES CON AGUJA, DE 2 PARTES DE 10 CC PRESENTACION CAJA X 100  UNIDADES</t>
  </si>
  <si>
    <t>JERINGA  CON AGUJA, DE 2 PARTES, DIMENSIONES DE 2 CC. PRESENTACION CAJA X 100  UNIDADES</t>
  </si>
  <si>
    <t>JERINGA  CON AGUJA, DE 2 PARTES, DIMENSIONES DE 1 CC. PRESENTACION  CAJA X 100  UNIDADES</t>
  </si>
  <si>
    <t>EQUIPO VENOCLISIS</t>
  </si>
  <si>
    <t>EQUIPO VENOCLISIS MACRO GOTEO</t>
  </si>
  <si>
    <t>EQUIPO VENOCLISIS MICRO GOTEO</t>
  </si>
  <si>
    <t>YELCOS</t>
  </si>
  <si>
    <t xml:space="preserve">EQUIPO PARA FACILITAR LA ADMINISTRACIÓN DE SOLUCIONES POR VÍA PARENTERAL MICRO GOTEO CON AGUJA DE ACUERDO A LA SIGUIENTE DESCRIPCIÓN: YELCOS NO. 20 </t>
  </si>
  <si>
    <t xml:space="preserve">EQUIPO PARA FACILITAR LA ADMINISTRACIÓN DE SOLUCIONES POR VÍA PARENTERAL MICRO GOTEO CON AGUJA DE ACUERDO A LA SIGUIENTE DESCRIPCIÓN: YELCOS NO. 22 </t>
  </si>
  <si>
    <t xml:space="preserve">EQUIPO PARA FACILITAR LA ADMINISTRACIÓN DE SOLUCIONES POR VÍA PARENTERAL MICRO GOTEO CON AGUJA DE ACUERDO A LA SIGUIENTE DESCRIPCIÓN: YELCOS NO. 24 </t>
  </si>
  <si>
    <t>GUANTES</t>
  </si>
  <si>
    <t xml:space="preserve">GUANTE DE EXAMEN DE LÁTEX: LEVEMENTE EMPOLVADOS, ESTÉRILES, DE MATERIAL DE CARTUCHO DE ALTO GRADO NATURAL, AMBIDIESTRO, SUAVE, PUÑO BARDEADO Y HIPO ALÉRGICO , PRESENTACION CAJA X 100 UNIDADES  </t>
  </si>
  <si>
    <t>PRODUCTOS METALICOS  VETERINARIO EQUINOS GMSIL</t>
  </si>
  <si>
    <t>CAJAS</t>
  </si>
  <si>
    <t>AGUJAS DESECHABLES CAJA X CALIBRE 16 GX11/2", PLASTICO Y METAL</t>
  </si>
  <si>
    <t>CAJA X 100</t>
  </si>
  <si>
    <t>AGUJAS DESECHABLES CAJA X CALIBRE 18 GX11/2", PLASTICO Y METAL</t>
  </si>
  <si>
    <t>CATETER INTRAVENOSO</t>
  </si>
  <si>
    <t>CATETER INTRAVENOSO G (YELCO) UND, NO. 14 G ,AGUJA PARA APLICACIÓN DE SUERO EN LA VENA</t>
  </si>
  <si>
    <t>CATETER INTRAVENOSO G (YELCO) UND, NO. 16 G ,AGUJA PARA APLICACIÓN DE SUERO EN LA VENA</t>
  </si>
  <si>
    <t>HOJAS DE BISTURI</t>
  </si>
  <si>
    <t xml:space="preserve">HOJAS DEL BISTURÍ, NO. 20 EN ACERO INOXIDABLE, EN CAJA POR 100 UNIDADES. </t>
  </si>
  <si>
    <t xml:space="preserve">INSTRUMENTO DE LABORATORIO QUE SE EMPLEA PARA REALIZAR ENSAYOS O PRUEBAS DE ACUERDO A LA SIGUIENTE DESCRIPCIÓN: MICROTUBO CON ANTICOAGULANTE TAPA LILA, PRESENTACION BOLSA  X 100 UNIDADES </t>
  </si>
  <si>
    <t>BOLSA X 100 UND</t>
  </si>
  <si>
    <t>MATERIAL SUTURAS</t>
  </si>
  <si>
    <t xml:space="preserve">INSTRUMENTO DE LABORATORIO QUE SE EMPLEA PARA REALIZAR SUTURAS DE ACUERDO A LA SIGUIENTE DESCRIPCIÓN: NYLON 25,6 LB, PRESENTACION  POR UNIDAD  </t>
  </si>
  <si>
    <t xml:space="preserve">JERINGA  CON AGUJA, DE 2 PARTES, DIMENSIONES DE 1 CC. </t>
  </si>
  <si>
    <t xml:space="preserve">JERINGA  CON AGUJA, DE 2 PARTES, DIMENSIONES DE 2 CC. </t>
  </si>
  <si>
    <t>JERINGA DESECHABLE X 20 ML</t>
  </si>
  <si>
    <t>CAJA POR 50 UNIDADES</t>
  </si>
  <si>
    <t>JERINGA DESECHABLE X 5 ML</t>
  </si>
  <si>
    <t>CAJA POR 100 UNIDADES</t>
  </si>
  <si>
    <t>JERINGA INSULINA DE POLIPROPILENO 1 ML</t>
  </si>
  <si>
    <t>JERINGA UND X 2 ML, PLASTICO</t>
  </si>
  <si>
    <t>JERINGAS DESECHABLES CON AGUJA, DE 2 PARTES DE 10 CC</t>
  </si>
  <si>
    <t>JERINGAS DESECHABLES CON AGUJA, DE 2 PARTES DE 3 CC</t>
  </si>
  <si>
    <t>JERINGAS DESECHABLES CON AGUJA, DE 2 PARTES DE 60 CC</t>
  </si>
  <si>
    <t>CAJA X 25 UNIDADES</t>
  </si>
  <si>
    <t>SUTURA RECUBIERTA (POLIGLACTINA 910) SUTURA QUIRÚRGICA SINTETICA, ESTERIL Y ABSORBIBLE, COMPUESTA POR UN COPOLÍMERO A BASE DE 90% GLICOLIDA Y 10% DE L-LACTIDA, INDICADA PARA APROXIMACIÓN Y/O LUGADURAS EN TEJIDOS BLANDOS EN GENERAL. CAJA POR 12 UNIDADES N # 1/0</t>
  </si>
  <si>
    <t>CAJA X 12 UNIDADES</t>
  </si>
  <si>
    <t>SUTURA RECUBIERTA (POLIGLACTINA 910) SUTURA QUIRÚRGICA SINTETICA, ESTERIL Y ABSORBIBLE, COMPUESTA POR UN COPOLÍMERO A BASE DE 90% GLICOLIDA Y 10% DE L-LACTIDA, INDICADA PARA APROXIMACIÓN Y/O LUGADURAS EN TEJIDOS BLANDOS EN GENERAL. CAJA POR 12 UNIDADES N # 0</t>
  </si>
  <si>
    <t>SUTURA RECUBIERTA (POLIGLACTINA 910) SUTURA QUIRÚRGICA SINTETICA, ESTERIL Y ABSORBIBLE, COMPUESTA POR UN COPOLÍMERO A BASE DE 90% GLICOLIDA Y 10% DE L-LACTIDA, INDICADA PARA APROXIMACIÓN Y/O LUGADURAS EN TEJIDOS BLANDOS EN GENERAL. CAJA POR 12 UNIDADES N # 1</t>
  </si>
  <si>
    <t>SUTURA RECUBIERTA (POLIGLACTINA 910) SUTURA QUIRÚRGICA SINTETICA, ESTERIL Y ABSORBIBLE, COMPUESTA POR UN COPOLÍMERO A BASE DE 90% GLICOLIDA Y 10% DE L-LACTIDA, INDICADA PARA APROXIMACIÓN Y/O LUGADURAS EN TEJIDOS BLANDOS EN GENERAL. CAJA POR 12 UNIDADES N # 2</t>
  </si>
  <si>
    <t>SUTURA RECUBIERTA (POLIGLACTINA 910) SUTURA QUIRÚRGICA SINTETICA, ESTERIL Y ABSORBIBLE, COMPUESTA POR UN COPOLÍMERO A BASE DE 90% GLICOLIDA Y 10% DE L-LACTIDA, INDICADA PARA APROXIMACIÓN Y/O LUGADURAS EN TEJIDOS BLANDOS EN GENERAL. CAJA POR 12 UNIDADES N # 3</t>
  </si>
  <si>
    <t>SUTURA RECUBIERTA (POLIGLACTINA 910) SUTURA QUIRÚRGICA SINTETICA, ESTERIL Y ABSORBIBLE, COMPUESTA POR UN COPOLÍMERO A BASE DE 90% GLICOLIDA Y 10% DE L-LACTIDA, INDICADA PARA APROXIMACIÓN Y/O LUGADURAS EN TEJIDOS BLANDOS EN GENERAL. CAJA POR 12 UNIDADES NUMERO 2/0</t>
  </si>
  <si>
    <t>PLANTILLA TERAPÉUTICA CON SOPORTE DE RANILLA FABRICADA EN POLIURETANO DE ALTA CALIDAD, PROTEGE DE OBJETOS FILOSOS EN EL SUELO Y ALTOS IMPACTOS.ESPECIALMENTE DISEÑADA PARA DAR SOPORTE A LA RANILLA, EN CASOS DE CABALLOS CON SUELAS MUY DELGADAS O DEFICIENCIA DE RANILLA. PAQUETE DE DOS PLANTILLAS.</t>
  </si>
  <si>
    <t>PAQUETE DE 2 PLANTILLAS</t>
  </si>
  <si>
    <t>PLANTILLA TERAPÉUTICA PLANA FABRICADA EN POLIURETANO DE ALTA CALIDAD, RESISTE IMPACTOS FUERTES.RECORTE SEGÚN TAMAÑO DEL CASCO Y HERRADURA A UTILIZAR. PAQUETE DE DOS PLANTILLAS.</t>
  </si>
  <si>
    <t xml:space="preserve">GUANTE DE EXAMEN DE LÁTEX, LEVEMENTE EMPOLVADOS, NO ESTÉRILES, DE MATERIAL DE CARTUCHO DE ALTO GRADO NATURAL, AMBIDIESTRO, SUAVE, PUÑO BARDEADO Y HIPOALÉRGICO  </t>
  </si>
  <si>
    <t>ELEMENTOS PARA EL CUIDADO DE HERIDAS A BASE DE POLIPROPILENO MONOFILAMENTO, PRESENTACION  CAL 0</t>
  </si>
  <si>
    <t>ELEMENTOS PARA EL CUIDADO DE HERIDAS Y APROXIMACION DE TEJIDOS BLANDOS, ABSORBIBLES, ANTIBACTERIANA, MONOFILAMENTO CALIBRE 1</t>
  </si>
  <si>
    <t xml:space="preserve">GUANTES DE NITRILO CAJA X 100 UNIDADES   </t>
  </si>
  <si>
    <t xml:space="preserve">CEPILLO DE CITOLOGÍA CERVICAL, CYTOBRUSH.
 </t>
  </si>
  <si>
    <t>PAQUETE DE 10 UNIDADES</t>
  </si>
  <si>
    <t>FOLEY 20FR 30 CC</t>
  </si>
  <si>
    <t>PAQUETE POR 5 UNIDADES</t>
  </si>
  <si>
    <t>FOLEY 28FR 75 CC</t>
  </si>
  <si>
    <t>SONDAS NASOGASTRICA DUODENAL TIPO LEVIN</t>
  </si>
  <si>
    <t>CATETER DE INSEMINACION PROFUNDA YEGUAS 75CC</t>
  </si>
  <si>
    <t>CATETER INSEMINACION ESTERIL, PAQUETE 20 UNIDADES</t>
  </si>
  <si>
    <t>PAQUETE</t>
  </si>
  <si>
    <t>CAMARA NEUBAWER ESPEJADA</t>
  </si>
  <si>
    <t>BOLSAS WHIRL PAK ESTERIL, PAQUETE 500 BOLSAS</t>
  </si>
  <si>
    <t xml:space="preserve">PAQUETE </t>
  </si>
  <si>
    <t>GUANTES ESTERILES 7 1/2</t>
  </si>
  <si>
    <t>CAJA X 50 UNIDADES</t>
  </si>
  <si>
    <t xml:space="preserve">PRODUCTOS DE SOSTENIMIENTO PARA  CANINOS </t>
  </si>
  <si>
    <t>CLASIFICADOR POR OBJETIVO DEL GASTO</t>
  </si>
  <si>
    <t>NOMBRE DE CUENTA</t>
  </si>
  <si>
    <t xml:space="preserve">02-02-01-002-003 </t>
  </si>
  <si>
    <t xml:space="preserve">PRODUCTOS DE MOLINERÍA ALMIDONES Y PRODUCTOS DERIVADOS DEL ALMIDÓN OTROS PRODUCTOS ALIMENTICIOS. </t>
  </si>
  <si>
    <t>CONCENTRADO PARA CANINOS I</t>
  </si>
  <si>
    <t>PROTEINA MNINIMA 25.0%,GRASA MINIMA 12,0%, FIBRA MAXINA 4.0%, HUMEDAD MAXIMA 12.0%, CENIZAS MAXIMO 9.0%, CALCIO MIN/MAX 1.1%/1.80 %,FOSFORO MIN/MAX 0,8% / 1,3%, BULTO POR 22.7 KILOGRAMOS</t>
  </si>
  <si>
    <t>CONCENTRADO PARA CANINOS II</t>
  </si>
  <si>
    <t>KILO</t>
  </si>
  <si>
    <t>MATERIAL VETERINARIO CANINOS BISUC</t>
  </si>
  <si>
    <t xml:space="preserve">02-02-01-003-005  </t>
  </si>
  <si>
    <t xml:space="preserve"> OTROS PRODUCTOS   QUÍMICOS; FIBRAS ARTIFICIALES ( O FIBRAS  INDUSTRIALES  HECHAS  POR EL HOMBRE)</t>
  </si>
  <si>
    <t>ALCOHOL</t>
  </si>
  <si>
    <t>CADA 100 ML CONTIENE 73.7 ML DE ALCOHOL ETILICO IMPOTABILIZADO AL 96%</t>
  </si>
  <si>
    <t>ANTIBIOTICO</t>
  </si>
  <si>
    <t>CADA COMPRIMIDO CONTIENE ESPIRAMICINA 150.000 UI, METRONIDAZOL 25 MG EXCIPIENTE CSP 1 COMPRIMIDO, PRESENTACION CAJA POR 20 COMPRIMIDOS</t>
  </si>
  <si>
    <t>ANTIPARASITARIO</t>
  </si>
  <si>
    <t>PIPETA</t>
  </si>
  <si>
    <t>CANISAN F</t>
  </si>
  <si>
    <t>CADA ML CONTIENE ALBENDAZOLE (MICRONIZADO)  150 MG PRAZIQUANTEL   50 MG EXCIPIENTES C.S.P.  1 ML, PRESENTACION JERINGA 10 ML</t>
  </si>
  <si>
    <t>CREMA DERMICA  I</t>
  </si>
  <si>
    <t>CONTIENE CLORHEXIDINA DIGLUCONATO, EXTRACTO DE MENTA, CITRONELA, EXTRACTO DE PINO, EXTRATO DE CALENDULA, ALOE VERA, PRESENTACION FRASCO 200 GRAMOS</t>
  </si>
  <si>
    <t>FORTEMIL</t>
  </si>
  <si>
    <t>CADA 500 ML CONTIENE RIBOFLAVIN(B2)  20MG PYRIDOXIN HYDROCHLORIDE (B6)  15MG NICOTINAMIDE 1.000MG ACETYL D-L METHIONINE 660MG SODIUM CHLORIDE</t>
  </si>
  <si>
    <t>HEXADOG</t>
  </si>
  <si>
    <t>CADA DOSIS (1 ML) CONTIENE MÍNIMO: VIRUS MODIFICADO DE MOQUILLO, CEPA BA5 104.0, ADENOVIRUS TIPO 2 CEPA DK13 102.5, PARVOVIRUS CEPA CAG2 104.9, VIRUS DE PARAINFLUENZA CEPA CGF2004/75 104.7, RABIA  1 UI, LEPTOSPIRA CANÍCOLA *, LEPTOSPIRA ICTEROHEMORRAGIAE*.
(*C.S. PARA LA PROTECCIÓN SEGÚN LA MONOGRAFÍA 447 DE LA FARMACOPEA EUROPEA).</t>
  </si>
  <si>
    <t>VACUNA</t>
  </si>
  <si>
    <t>JABÓN INSECTICIDA I</t>
  </si>
  <si>
    <t>CADA 90 GR CONTIENE D-FENOTRINA 0,45 GR EXCIPIENTE CSP 90 GR, BARRA 90 GRAMOS</t>
  </si>
  <si>
    <t>BARRA</t>
  </si>
  <si>
    <t>JABON PULVEX</t>
  </si>
  <si>
    <t>CONTIENE IRGASAN DP-300 0.25G EXCIPIENTES C.S.P. 100  G JABON, PRESENTACION BARRA 90 GRAMOS</t>
  </si>
  <si>
    <t>LACTATO DE RINGER</t>
  </si>
  <si>
    <t>CADA 100 ML CONTIENE CLORURO DE SODIO 600MG, CLORURO DE POTASIO 30MG, CLORURO DE CALCIO DIHIDRATO 20MG, LACTATO DE SODIO 310MG, C.S.P 100 ML X 3000, PRESENTACION BOLSA 3000 ML</t>
  </si>
  <si>
    <t>CONTIENE CLORURO DE SODIO 600 MLG, CLORURO DE POTACIO 30 MLG, CLORURO DE CALCIO DIHIDRATADO 20 MLG, LACTATO DE SODIO 310 MLG, AGUA PARA INYECTABLES C.S.P. 100 ML, PRESENTACION BOLSA 1000 ML</t>
  </si>
  <si>
    <t>POMADA ALFA</t>
  </si>
  <si>
    <t>CADA 100 GRAMOS CONTIENE MENTOL  1.0 G ALCANFOR   5.0 G GUAYACOL  3.0 G SALICILATO DE METILO  10.0 G  TREMENTINA  3.0 G EXCIPIENTES C.S.P     100.0 G, PRESENTACION TARRO 300 GRAMOS</t>
  </si>
  <si>
    <t>SHAMPOO INSECTICIDA</t>
  </si>
  <si>
    <t>CADA 100G CONTIENE: ACIDO CRESILICO  0.520 G EXCIPIENTES C.S.P. 100  G, PRESENTACION FRASCO 120 ML</t>
  </si>
  <si>
    <t>CADA 100 ML CONTIENE INGREDIENTE ACTIVO D -FENOTRINA 0,5 GR EXCIPIENTE CSP 100 ML, PRESENTACION FRASCO 230 ML.</t>
  </si>
  <si>
    <t>TABLETA MASTICABLE ANTIPULGAS</t>
  </si>
  <si>
    <t>CADA TABLETA CONTIENE SPINOSAD 1620 GR EXCIPIENTE CSP/ CBP 1 TABLETA</t>
  </si>
  <si>
    <t>PRODUCTOS METALICOS  VETERINARIO CANINOS BISUC</t>
  </si>
  <si>
    <t xml:space="preserve">02-02-01-004-008 </t>
  </si>
  <si>
    <t>APARATOS MÉDICOS INSTRUMENTOS  ÓPTICOS DE PRECISIÓN, RELOJES</t>
  </si>
  <si>
    <t>AGUJAS X 18”G”</t>
  </si>
  <si>
    <t>AGUJA HIPODERMICA DESECHABLE 18 G x  1 1/2 BD CX100 UNIDADES</t>
  </si>
  <si>
    <t>YELCO 18”G”</t>
  </si>
  <si>
    <t>CATETER JELCO CANULA DE POLIURETANO RADIOPACOCON CUBO RECTO DE POLIPROPILENO X 18G, CAJA POR 50 UNIDADES</t>
  </si>
  <si>
    <t>JERINGAS 10MM</t>
  </si>
  <si>
    <t>JERINGA DESECHABLE CON EMBOLO  FABRICADA EN PLASTICO   CAPACIDAD DE 10 ML DE LIQUIDO Y SE CALIBRA EN DECIMAS PARA MEDICIONES PRESISAS</t>
  </si>
  <si>
    <t>JERINGAS 5MM</t>
  </si>
  <si>
    <t>JERINGA DESECHABLE CON EMBOLO  FABRICADA EN PLASTICO   CAPACIDAD DE 5 ML DE LIQUIDO Y SE CALIBRA EN DECIMAS PARA MEDICIONES PRESISAS</t>
  </si>
  <si>
    <t>VENOCLISIS</t>
  </si>
  <si>
    <t>EQUIPO ELABORADO EN NATERIALES GRADO MEDICO PARA EL INGRESO VIA INTRAVENOSA; DESECHABLE, LIBRE DE PIROGENOS</t>
  </si>
  <si>
    <t>SOSTENIMIENTO CANINO BIBOL</t>
  </si>
  <si>
    <t>PROTEINA MNINIMA18.0%,GRASA MINIMA 7.0%, FIBRA MAXINA 4.1%, CALCIO MINIMO 0.80%,FOSFORO MINIMO 0.65%, CENIZAS MAXIMO 10.0% HUMEDAD MAXIMA 10.0%, BULTO POR 22.7 KILOGRAMOS</t>
  </si>
  <si>
    <t>PROTEINA MNINIMA18.0%,GRASA MINIMA 7.0%, FIBRA MAXINA 4.1%, CALCIO MINIMO 0.80%,FOSFORO MINIMO 0.65%, CENIZAS MAXIMO 10.0% HUMEDAD MAXIMA 10,0%</t>
  </si>
  <si>
    <t>MATERIAL VETERINARIO CANINOS BIBOL</t>
  </si>
  <si>
    <t>ANTIPARASITARIO INTERNO Y EXTERNO SOLUCIÓN SPOT -ON CADA ML CONTIENE IMIDACLOPRID 100 MG MOXIDECTINA 25 MG EXC CSP 1 ML, PRESENTACION 4,0 ML.</t>
  </si>
  <si>
    <t>CLORDENT</t>
  </si>
  <si>
    <t>CADA 100 ML CONTIENE CLORHEXIDINA ACETATO 100 MG EXCIPIENTES C.S.P. 100 ML, PRESENTACION FRASCO 120 ML</t>
  </si>
  <si>
    <t>CREOLINA</t>
  </si>
  <si>
    <t xml:space="preserve">CADA 100 ML CONTIENE FENO(CREOSOTA SBT 30/18L*) 15 G EXCIPIENTES (AGUA) C.S.P 100ML                                         </t>
  </si>
  <si>
    <t>CURAGAN</t>
  </si>
  <si>
    <t>CADA 100 ML CONTIENE CIPERMETRINA HIGH CIS 1.25 G   (+/-)-?-CIANO-3-FENOCIBENCIL-(+/-)-CIS, XTRANS-3-(2,2-DICLOROVINIL)-2,2-DIMETILCICLOPROPANOCARBOXILATO        VIOLETA DE GENCIANA  0.5 G HEXAMETIL-P-ROSALINA CLORURO  EXCIPIENTES C.S.P. 100 ML</t>
  </si>
  <si>
    <t>CUTAMYCON</t>
  </si>
  <si>
    <t>CADA 100 GR CONTIENE CLOTRIMAZOL  1.0 GR NEOMICINA (COMO SULFATO)   0.5GR BETAMETASONA (COMO 17 VALERATO)   0.04 GR EXCIPIENTES C.S.P.  100 GR</t>
  </si>
  <si>
    <t>EXADOG</t>
  </si>
  <si>
    <t>CADA 1 MIL CONTIENE VIRUS ATENAUDOS, VIRUS  DE MOQUILLO, ADENOVIRUS CANINO - CAV2, PARVOVIRUS CANINO, VIRUS DE PARAINFLUENZA TIPO 2,  FRACCION LIQUIDA INACTIVADA (DILUYENTE), GLICOPROTEINA DE VIRUS RABICO, LEPTOSPIRA CANICOLA,  LEPTOSPIRA ICTEROHEMORRAGIAE</t>
  </si>
  <si>
    <t>GENTAMICINA</t>
  </si>
  <si>
    <t>CONTIENE GENTAMICINA 100 MILIGRAMOS Y EXCIPIENTES 1ML, PRESENTACION FRASCO 20 ML</t>
  </si>
  <si>
    <t>GUANTES DESECHABLES</t>
  </si>
  <si>
    <t>GUANTE FABRICADO EN LATEX NATURAL AMBIDESTRO 4 ML X 9.5", PRESENTACION CAJA X 100 UNIDADES</t>
  </si>
  <si>
    <t>KETOCONAZOL</t>
  </si>
  <si>
    <t>CADA TABLETA CONTIENE KETOCONAZOL 200 MG, SOBRE POR 10 TABLETAS</t>
  </si>
  <si>
    <t>SOBRE</t>
  </si>
  <si>
    <t>MIRRAPEL CANINOS</t>
  </si>
  <si>
    <t>CONTIENE VITAMINA A 600 UI, VITAMINA E 500 UI, VITAMINA D3 60 UI, PANTOTENATO DE CALCIO 50 MG, BIOTINA 24 MCG, ZINC55. 48MCG, SELENIO 54,79 MCG, COLINA 597 MG, INOSITOL 500MG, METIONINA 200 MG, LISINA 100 MG, EPA 5000 MG, DHA 3240 MG, AA 2000 MG, ACIDO OLEAICO 260, PRESENTACION BOLSA  300 GRAMOS</t>
  </si>
  <si>
    <t>PEZOSAN</t>
  </si>
  <si>
    <t>CADA 100g CONTIENE: ALANTOINA 2g; OXIDO DE ZINC 10g; LIDOCAINA 2,75g; NEOMICINA SULFATO 1g; EXCIPIENTES C.S.P 100g, PRESENTACION TARRO X 220 G</t>
  </si>
  <si>
    <t>SOLUCION SALINA</t>
  </si>
  <si>
    <t>CADA 100 ML CONTIENE DEXTROSA HIDRATADA USP 50 GR EQUIVALENTE A DEXTROSA ANHIDRA 45.5 GR AGUA PARA INYECCION CSP PH APROX 4.0 (PH AJUSTADO CON ÁCIDO CLORHÍDRICO) MOSM/L APROX 2523, PRESENTACION BOLSA 500 ML</t>
  </si>
  <si>
    <t>YODO VETERINARIO</t>
  </si>
  <si>
    <t>CADA 100ML CONTIENE YODO METALICO 2,60 g.EXCIPIENTES 100 ML</t>
  </si>
  <si>
    <t>PRODUCTOS METALICOS  VETERINARIO CANINOS BIBOL</t>
  </si>
  <si>
    <t>AGUJAS 16 “G”</t>
  </si>
  <si>
    <t>AGUJA HIPODERMICA DESECHABLE 16 G x  1 1/2 BD CX100 UNIDADES</t>
  </si>
  <si>
    <t>AGUJAS 21”G”</t>
  </si>
  <si>
    <t>AGUJA HIPODERMICA DESECHABLE 21 G x  1 1/2 BD CX100 UNIDADES</t>
  </si>
  <si>
    <t>YELCO 14 “G”</t>
  </si>
  <si>
    <t>CATETER JELCO CANULA DE POLIURETANO RADIOPACOCON CUBO RECTO DE POLIPROPILENO X 14G</t>
  </si>
  <si>
    <t>CATETER JELCO CANULA DE POLIURETANO RADIOPACOCON CUBO RECTO DE POLIPROPILENO X 18G</t>
  </si>
  <si>
    <t>JERINGAS 20MM</t>
  </si>
  <si>
    <t>JERINGA DESECHABLE CON EMBOLO  FABRICADA EN PLASTICO   CAPACIDAD DE 20 ML DE LIQUIDO Y SE CALIBRA EN DECIMAS PARA MEDICIONES PRESISAS</t>
  </si>
  <si>
    <t>SOSTENIMIENTO CANINO GGBOY</t>
  </si>
  <si>
    <t>MATERIAL VETERINARIO CANINOS GGBOY</t>
  </si>
  <si>
    <t>ANTIHELMÍNTICO - ANTO PROTOZOARIO PARA EL TRATAMIENTO Y CONTROL DE LAS PRINCIPALES PARASITOSIS, COCCIDIOSIS Y GIARDIOSIS, QUE AFECTAN EL SISTEMA DIGESTIVO DE PERROS Y GATOS. SU COMPOSICIÓN PERMITE EL CONTROL Y TRATAMIENTO DE NEOSPOROSIS Y TOXOPLASMOSIS, Y OTROS PROTOZOARIOS INVOLUCRADOS EN AFECTACIONES NERVIOSAS Y REPRODUCTIVAS EN LOS PERROS Y GATOS. COMPOSICION FENBENDAZOL 250 MG, PRAZIQUANTEL 50 MG, DICLAZURIL 75 MG, EXCIPIENTES CSP1 ML. PRESENTACION JERINGA DOSIFICADORA POR 10 ML.</t>
  </si>
  <si>
    <t>COMPRIMIDOS MASTICABLES PARA EL CONTROL DE PULGAS, ÁCAROS Y GARRAPATAS EN PERROS, CON LA SIGUIENTE COMPOSICION AFOXOLANER MASTICABLE 136 (MG/MASTICABLE). PRESENTACION CAJA TABLETA MASTICABLE POR 136MG.</t>
  </si>
  <si>
    <t>COMPRIMIDOS MASTICABLES PARA EL CONTROL DE PULGAS, ÁCAROS Y GARRAPATAS EN PERROS, CON LA SIGUIENTE COMPOSICION FLURALANER (MICRONIZADO) 136,4 MG, EXCIPIENTES CSP10 G. PRESENTACION CAJA TABLETA MASTICABLE PARA PERROS GRANDES (&gt;20 – 40 KG) 1000</t>
  </si>
  <si>
    <t>CICATRIZANTE, ANTISÉPTICO, BACTERICIDA, FUNGICIDA, VIRICIDA, ANTIPROTOZOARIO, ANTIMICROBIANO, CON LA SIGUIENTE COMPOSICION ÁCIDO HIPOCLOROSO 0,045 ML, EXCIPIENTES C.S.P 100 ML. PRESENTACIÓN FRASCO POR 120 ML</t>
  </si>
  <si>
    <t>PRODUCTOS METALICOS  VETERINARIO CANINOS GGBOY</t>
  </si>
  <si>
    <t>SOSTENIMIENTO CANINO BAMGU</t>
  </si>
  <si>
    <t>PROTEINA MNINIMA 25.0%,GRASA MINIMA 12,0%, FIBRA MAXINA 4.0%, CALCIO MIN/MAX 1.1%/1.80 %,FOSFORO MIN/MAX 0,8% / 1,3%, CENIZAS MAXIMO 9.0% HUMEDAD MAXIMA 12.0%, BULTO POR 22.7 KILOGRAMOS</t>
  </si>
  <si>
    <t>PROTEINA MNINIMA 25.0%,GRASA MINIMA 12,0%, FIBRA MAXINA 4.0%, CALCIO MIN/MAX 1.1%/1.80 %,FOSFORO MIN/MAX 0,8% / 1,3%, CENIZAS MAXIMO 9.0% HUMEDAD MAXIMA 12.0%</t>
  </si>
  <si>
    <t>MATERIAL VETERINARIO CANINOS BAMGU</t>
  </si>
  <si>
    <t>VENDAS DE KOBAN</t>
  </si>
  <si>
    <t>VENDA AUTOADHERENTE, LIGERA, TRANSPIRABLE, ELASTICA 7.6 CM POR 4.5 CM.</t>
  </si>
  <si>
    <t>AGUA OXIGENADA</t>
  </si>
  <si>
    <t>CADA 100 ML CoNTIENE PEROXIDO DE HIDROGENO AL 50%, VEHICULO C.S.P. 100 ML</t>
  </si>
  <si>
    <t>ALGODÓN LAMINADO</t>
  </si>
  <si>
    <t>ALGODÓN PURO 100%, NO TEJIDO, UNIDO ATRAVES DE RESINA ACRILATO LAMINADO 2" X 5 YARDAS, PRESENTACION BOLSA 1000 GRAMOS</t>
  </si>
  <si>
    <t>GUAYACOLATO</t>
  </si>
  <si>
    <t>CADA  ML DE SOLUCION INYECTABLE  CONTIENE GUAYACOLATO DE GLICERILO 50MG, DEXTROSA 50MG. PRESENTACION 500 ML</t>
  </si>
  <si>
    <t>JABON DERMATOLOGICO</t>
  </si>
  <si>
    <t>ANTISEPTICO, MEDICADO PARA USO  EXTERNO, COMPOSICIÓN DE CLORHEXIDINA ACETATO 0.5 GR EXCIPIENTE CSP 100 GR, BARRA 100 GRAMOS</t>
  </si>
  <si>
    <t>TRAUMEEL POMADA</t>
  </si>
  <si>
    <t>ARNICA MONTANA 1,5 g; CALENDULA OFICINALIS 0,45g; AMAMELIS VIRGINIANA 0,45g; ECHINACEA ANgUSTIFOLIA 0,15g; ECHINACEA PURPUREA 0,15g; CHAMOMILLA RECUTITA 0,15g; SYMPHYTUM OFFICINALE 0,1 g. BELLIS PERENNIS 0,1g; HIPIRICUM PERFORATUM 0,09 g; ACHILLEA MILLEFOLIUM 0,09g; ACONITUM NAPELLUS 0,05 g; ATROPA BELLADONNA 0,05g; MERCURIUS SOLUBILIS HAHNEMANNI 0,04g; HEPAR SULFURIS 0,025g., PRESENTACION TUBO X 50GRMS.</t>
  </si>
  <si>
    <t>PRODUCTOS METALICOS  VETERINARIO CANINOS BAMGU</t>
  </si>
  <si>
    <t>JERINGA DESECHABLE CON EMBOLO  FABRICADA EN PLASTICO   CAPACIDAD DE 20 ML DE LIQUIDO Y SE CALIBRA EN DECIMAS PARA MEDICIONES PRECISAS</t>
  </si>
  <si>
    <r>
      <t xml:space="preserve">EQUIPO ELABORADO EN </t>
    </r>
    <r>
      <rPr>
        <b/>
        <sz val="9"/>
        <rFont val="Arial"/>
        <family val="2"/>
      </rPr>
      <t>MATERIALES</t>
    </r>
    <r>
      <rPr>
        <sz val="9"/>
        <rFont val="Arial"/>
        <family val="2"/>
      </rPr>
      <t xml:space="preserve"> GRADO MEDICO PARA EL INGRESO VIA INTRAVENOSA; DESECHABLE, LIBRE DE PIROGENOS</t>
    </r>
  </si>
  <si>
    <t>PRECIO HISTORICOS INCLUIDO IVA (SI APLICA)</t>
  </si>
  <si>
    <t>ALIMENTO PARA CABALLOS COMPUESTA POR SUBPRODUCTO DE LA MOLIENDA DE LA AVENA, CONSTITUIDO PRINCIPALMENTE POR AVENA APLASTADA POR RODILLOS. UTILIZADO PARA ALIMENTACION DE ANIMALES QUE CONTENGA LAS SIGUIENTES ESPECIFICACIONES TECNICAS: AVENALAMINADA CON UNA HUMEDAD DEL 12%, PROTEINA 12%, CENIZAS 2,35%. PRESENTACION BULTO DE 25 KG.</t>
  </si>
  <si>
    <t>ANTIPARASITARIO INTERNO Y EXTERNO SOLUCIÓN SPOT -ON CADA ML CONTIENE IMIDACLOPRID 100 MG MOXIDECTINA 25 MG EXC CSP 1 ML PRESENTACION 4,0 ML.</t>
  </si>
  <si>
    <t>VALOR UNITARIO INCLUIDO IVA (SI APLICA)</t>
  </si>
  <si>
    <t>RODRIGUEZ CUADROS CAMILA ALEXANDRA</t>
  </si>
  <si>
    <t>CHAVEZ JIMENEZ LUIS ALFONSO</t>
  </si>
  <si>
    <t>ROJAS JIMENEZ LUZ MARINA</t>
  </si>
  <si>
    <t>ALIMENTO   PECUARIO   COMPLETO   PARA   PERRO   CON PORCENTAJE  DE  PROTEÍNA ENTRE  (27 -32)  EXTRUIDO O EN  PASTILLA.  EMPACADO  EN  BOLSA  X  3  KILOS,  RAZA MEDIANA A GRANDE.</t>
  </si>
  <si>
    <t>ALIMENTO  COMPLETO,  PARA  PERRO  CON  PORCENTAJE DE PROTEÍNA ENTRE (27-32)% EXTRUIDO O  EN PASTILLA EMPACADO  EN  BULTOS  X  22,7  KILOS  RAZA  MEDIANA  A GRANDE</t>
  </si>
  <si>
    <t>REGENERADOR ARTICULAR CON SULFATO DE CONDROITINA A, CON LA SIGUIENTE COMPOSCION SULFATO DE CONDROITINA A20.000 MGGLUCOSAMINA30.000 MGMOLUSCOS (PERNA CANALICULUS)10.000 MGCOLÁGENO5.000 MGÁCIDO ASCÓRBICO5.000 MGSULFATO DE MANGANESO2.000 MGVEHÍCULO C.S.P100 G. PRESENTACIÓN COMPRIMIDOS DE 1000MG EN FRASCO PLÁSTICO DE 60 COMPRIMIDOS</t>
  </si>
  <si>
    <t xml:space="preserve">PRECIO HISTORICO ACTUALIZADO </t>
  </si>
  <si>
    <t>MEDIDAS DE TENDENCIA</t>
  </si>
  <si>
    <t>PRECIOS DE REFERENCIA</t>
  </si>
  <si>
    <t xml:space="preserve">MENOR VALOR </t>
  </si>
  <si>
    <t>PROMEDIO</t>
  </si>
  <si>
    <t xml:space="preserve">MEDIA GEOMÉTRICA </t>
  </si>
  <si>
    <t>DESVIACION ESTANDAR</t>
  </si>
  <si>
    <t>VARIACIÓN PORCENTUAL</t>
  </si>
  <si>
    <t>MEDIA DE TENDENCIA ESTABLECIDA</t>
  </si>
  <si>
    <t>PRECIO UNITARIO DE REFERENCIA CON IVA (SI APLICA)</t>
  </si>
  <si>
    <t>MENOR VALOR</t>
  </si>
  <si>
    <t>CANTIDAD</t>
  </si>
  <si>
    <t>ANEXO A "PROYECCIÓN PRECIOS DE REFERENCIA"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</si>
</sst>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_(&quot;$&quot;\ * \(#,##0.00\);_(&quot;$&quot;\ * &quot;-&quot;??_);_(@_)"/>
    <numFmt numFmtId="43" formatCode="_(* #,##0.00_);_(* \(#,##0.00\);_(* &quot;-&quot;??_);_(@_)"/>
  </numFmts>
  <fonts count="11" x14ac:knownFonts="1">
    <font>
      <sz val="11"/>
      <color theme="1"/>
      <name val="Calibri"/>
      <family val="2"/>
      <scheme val="minor"/>
    </font>
    <font>
      <sz val="11"/>
      <color theme="1"/>
      <name val="Calibri"/>
      <family val="2"/>
      <scheme val="minor"/>
    </font>
    <font>
      <b/>
      <sz val="9"/>
      <name val="Arial"/>
      <family val="2"/>
    </font>
    <font>
      <b/>
      <sz val="9"/>
      <color theme="1"/>
      <name val="Arial"/>
      <family val="2"/>
    </font>
    <font>
      <sz val="9"/>
      <color theme="1"/>
      <name val="Arial"/>
      <family val="2"/>
    </font>
    <font>
      <b/>
      <sz val="9"/>
      <color rgb="FF000000"/>
      <name val="Arial"/>
      <family val="2"/>
    </font>
    <font>
      <sz val="9"/>
      <color indexed="8"/>
      <name val="Arial"/>
      <family val="2"/>
    </font>
    <font>
      <sz val="9"/>
      <name val="Arial"/>
      <family val="2"/>
    </font>
    <font>
      <sz val="9"/>
      <color rgb="FF000000"/>
      <name val="Arial"/>
      <family val="2"/>
    </font>
    <font>
      <sz val="9"/>
      <color rgb="FF333333"/>
      <name val="Arial"/>
      <family val="2"/>
    </font>
    <font>
      <b/>
      <sz val="20"/>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5050"/>
        <bgColor indexed="64"/>
      </patternFill>
    </fill>
    <fill>
      <patternFill patternType="solid">
        <fgColor theme="6" tint="0.39997558519241921"/>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80">
    <xf numFmtId="0" fontId="0" fillId="0" borderId="0" xfId="0"/>
    <xf numFmtId="0" fontId="10"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protection hidden="1"/>
    </xf>
    <xf numFmtId="44" fontId="4" fillId="0" borderId="0" xfId="2" applyFont="1" applyAlignment="1" applyProtection="1">
      <alignment horizontal="center" vertical="center"/>
      <protection hidden="1"/>
    </xf>
    <xf numFmtId="0" fontId="3" fillId="2" borderId="1" xfId="0" applyFont="1" applyFill="1" applyBorder="1" applyAlignment="1" applyProtection="1">
      <alignment horizontal="center" vertical="center" wrapText="1"/>
      <protection hidden="1"/>
    </xf>
    <xf numFmtId="0" fontId="3"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0" fontId="4" fillId="0" borderId="3" xfId="0" applyFont="1" applyFill="1" applyBorder="1" applyAlignment="1" applyProtection="1">
      <alignment horizontal="center" vertical="center" wrapText="1"/>
      <protection hidden="1"/>
    </xf>
    <xf numFmtId="0" fontId="4" fillId="0" borderId="4" xfId="0" applyFont="1" applyFill="1" applyBorder="1" applyAlignment="1" applyProtection="1">
      <alignment horizontal="center" vertical="center" wrapText="1"/>
      <protection hidden="1"/>
    </xf>
    <xf numFmtId="44" fontId="3" fillId="4" borderId="2" xfId="2" applyFont="1" applyFill="1" applyBorder="1" applyAlignment="1" applyProtection="1">
      <alignment horizontal="center" vertical="center" wrapText="1"/>
      <protection hidden="1"/>
    </xf>
    <xf numFmtId="44" fontId="3" fillId="5" borderId="2" xfId="2" applyFont="1" applyFill="1" applyBorder="1" applyAlignment="1" applyProtection="1">
      <alignment horizontal="center" vertical="center" wrapText="1"/>
      <protection hidden="1"/>
    </xf>
    <xf numFmtId="44" fontId="3" fillId="6" borderId="2" xfId="2" applyFont="1" applyFill="1" applyBorder="1" applyAlignment="1" applyProtection="1">
      <alignment horizontal="center" vertical="center" wrapText="1"/>
      <protection hidden="1"/>
    </xf>
    <xf numFmtId="44" fontId="3" fillId="2" borderId="3" xfId="2" applyFont="1" applyFill="1" applyBorder="1" applyAlignment="1" applyProtection="1">
      <alignment horizontal="center" vertical="center" wrapText="1"/>
      <protection hidden="1"/>
    </xf>
    <xf numFmtId="44" fontId="3" fillId="2" borderId="5" xfId="2" applyFont="1" applyFill="1" applyBorder="1" applyAlignment="1" applyProtection="1">
      <alignment horizontal="center" vertical="center" wrapText="1"/>
      <protection hidden="1"/>
    </xf>
    <xf numFmtId="44" fontId="3" fillId="2" borderId="4" xfId="2" applyFont="1" applyFill="1" applyBorder="1" applyAlignment="1" applyProtection="1">
      <alignment horizontal="center" vertical="center" wrapText="1"/>
      <protection hidden="1"/>
    </xf>
    <xf numFmtId="44" fontId="3" fillId="4" borderId="3" xfId="2" applyFont="1" applyFill="1" applyBorder="1" applyAlignment="1" applyProtection="1">
      <alignment horizontal="center" vertical="center" wrapText="1"/>
      <protection hidden="1"/>
    </xf>
    <xf numFmtId="44" fontId="3" fillId="4" borderId="5" xfId="2" applyFont="1" applyFill="1" applyBorder="1" applyAlignment="1" applyProtection="1">
      <alignment horizontal="center" vertical="center" wrapText="1"/>
      <protection hidden="1"/>
    </xf>
    <xf numFmtId="0" fontId="5" fillId="2" borderId="1" xfId="0" applyFont="1" applyFill="1" applyBorder="1" applyAlignment="1" applyProtection="1">
      <alignment horizontal="center" vertical="center"/>
      <protection hidden="1"/>
    </xf>
    <xf numFmtId="0" fontId="5"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2" borderId="1" xfId="0" applyFont="1" applyFill="1" applyBorder="1" applyAlignment="1" applyProtection="1">
      <alignment horizontal="center" vertical="center"/>
      <protection hidden="1"/>
    </xf>
    <xf numFmtId="44" fontId="3" fillId="2" borderId="1" xfId="2" applyFont="1" applyFill="1" applyBorder="1" applyAlignment="1" applyProtection="1">
      <alignment horizontal="center" vertical="center" wrapText="1"/>
      <protection hidden="1"/>
    </xf>
    <xf numFmtId="44" fontId="3" fillId="4" borderId="1" xfId="2" applyFont="1" applyFill="1" applyBorder="1" applyAlignment="1" applyProtection="1">
      <alignment horizontal="center" vertical="center" wrapText="1"/>
      <protection hidden="1"/>
    </xf>
    <xf numFmtId="44" fontId="3" fillId="5" borderId="1" xfId="2" applyFont="1" applyFill="1" applyBorder="1" applyAlignment="1" applyProtection="1">
      <alignment horizontal="center" vertical="center" wrapText="1"/>
      <protection hidden="1"/>
    </xf>
    <xf numFmtId="44" fontId="3" fillId="6" borderId="1" xfId="2" applyFont="1" applyFill="1" applyBorder="1" applyAlignment="1" applyProtection="1">
      <alignment horizontal="center" vertical="center" wrapText="1"/>
      <protection hidden="1"/>
    </xf>
    <xf numFmtId="44" fontId="3" fillId="7" borderId="1" xfId="2"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protection hidden="1"/>
    </xf>
    <xf numFmtId="37" fontId="4" fillId="0" borderId="1" xfId="4" applyNumberFormat="1" applyFont="1" applyFill="1" applyBorder="1" applyAlignment="1" applyProtection="1">
      <alignment horizontal="center" vertical="center"/>
      <protection hidden="1"/>
    </xf>
    <xf numFmtId="44" fontId="4" fillId="0" borderId="1" xfId="2" applyFont="1" applyBorder="1" applyAlignment="1" applyProtection="1">
      <alignment horizontal="center" vertical="center"/>
      <protection hidden="1"/>
    </xf>
    <xf numFmtId="44" fontId="4" fillId="0" borderId="1" xfId="0" applyNumberFormat="1" applyFont="1" applyBorder="1" applyAlignment="1" applyProtection="1">
      <alignment horizontal="center" vertical="center"/>
      <protection hidden="1"/>
    </xf>
    <xf numFmtId="9" fontId="4" fillId="0" borderId="1" xfId="3" applyFont="1" applyBorder="1" applyAlignment="1" applyProtection="1">
      <alignment horizontal="center" vertical="center"/>
      <protection hidden="1"/>
    </xf>
    <xf numFmtId="0" fontId="4" fillId="0" borderId="1" xfId="0" applyFont="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44" fontId="4" fillId="0" borderId="0" xfId="2" applyFont="1" applyBorder="1" applyAlignment="1" applyProtection="1">
      <alignment horizontal="center" vertical="center"/>
      <protection hidden="1"/>
    </xf>
    <xf numFmtId="0" fontId="3"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6" fillId="0" borderId="1" xfId="0" applyFont="1" applyFill="1" applyBorder="1" applyAlignment="1" applyProtection="1">
      <alignment horizontal="center" vertical="center" wrapText="1"/>
      <protection hidden="1"/>
    </xf>
    <xf numFmtId="44" fontId="4" fillId="3" borderId="1" xfId="2" applyFont="1" applyFill="1" applyBorder="1" applyAlignment="1" applyProtection="1">
      <alignment horizontal="center" vertical="center"/>
      <protection hidden="1"/>
    </xf>
    <xf numFmtId="0" fontId="3" fillId="0" borderId="1"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protection hidden="1"/>
    </xf>
    <xf numFmtId="0" fontId="4" fillId="3" borderId="1" xfId="0" applyFont="1" applyFill="1" applyBorder="1" applyAlignment="1" applyProtection="1">
      <alignment horizontal="center" vertical="center"/>
      <protection hidden="1"/>
    </xf>
    <xf numFmtId="0" fontId="4" fillId="3" borderId="1"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wrapText="1"/>
      <protection hidden="1"/>
    </xf>
    <xf numFmtId="0" fontId="4" fillId="3" borderId="0" xfId="0" applyFont="1" applyFill="1" applyAlignment="1" applyProtection="1">
      <alignment horizontal="center" vertical="center"/>
      <protection hidden="1"/>
    </xf>
    <xf numFmtId="0" fontId="8" fillId="0" borderId="1" xfId="0" applyFont="1" applyFill="1" applyBorder="1" applyAlignment="1" applyProtection="1">
      <alignment horizontal="center" vertical="center"/>
      <protection hidden="1"/>
    </xf>
    <xf numFmtId="0" fontId="8"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hidden="1"/>
    </xf>
    <xf numFmtId="0" fontId="5" fillId="0" borderId="1" xfId="0" applyFont="1" applyBorder="1" applyAlignment="1" applyProtection="1">
      <alignment horizontal="center" vertical="center" wrapText="1"/>
      <protection hidden="1"/>
    </xf>
    <xf numFmtId="0" fontId="7" fillId="0" borderId="1" xfId="0" applyFont="1" applyFill="1" applyBorder="1" applyAlignment="1" applyProtection="1">
      <alignment horizontal="center" vertical="center"/>
      <protection hidden="1"/>
    </xf>
    <xf numFmtId="0" fontId="7" fillId="0" borderId="1" xfId="0" applyFont="1" applyFill="1" applyBorder="1" applyAlignment="1" applyProtection="1">
      <alignment horizontal="center" vertical="center" wrapText="1"/>
      <protection hidden="1"/>
    </xf>
    <xf numFmtId="0" fontId="7" fillId="3" borderId="1" xfId="0" applyFont="1" applyFill="1" applyBorder="1" applyAlignment="1" applyProtection="1">
      <alignment horizontal="center" vertical="center"/>
      <protection hidden="1"/>
    </xf>
    <xf numFmtId="0" fontId="7" fillId="3" borderId="1" xfId="0" applyFont="1" applyFill="1" applyBorder="1" applyAlignment="1" applyProtection="1">
      <alignment horizontal="center" vertical="center" wrapText="1"/>
      <protection hidden="1"/>
    </xf>
    <xf numFmtId="44" fontId="4" fillId="3" borderId="1" xfId="2" applyFont="1" applyFill="1" applyBorder="1" applyProtection="1">
      <protection hidden="1"/>
    </xf>
    <xf numFmtId="44" fontId="7" fillId="3" borderId="1" xfId="2" applyFont="1" applyFill="1" applyBorder="1" applyAlignment="1" applyProtection="1">
      <alignment horizontal="center" vertical="center"/>
      <protection hidden="1"/>
    </xf>
    <xf numFmtId="0" fontId="5" fillId="0" borderId="1" xfId="0" applyFont="1" applyFill="1" applyBorder="1" applyAlignment="1" applyProtection="1">
      <alignment horizontal="center" vertical="center" wrapText="1"/>
      <protection hidden="1"/>
    </xf>
    <xf numFmtId="0" fontId="5" fillId="2" borderId="1"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protection hidden="1"/>
    </xf>
    <xf numFmtId="3" fontId="4" fillId="3" borderId="1" xfId="1" applyNumberFormat="1" applyFont="1" applyFill="1" applyBorder="1" applyAlignment="1" applyProtection="1">
      <alignment horizontal="center" vertical="center"/>
      <protection hidden="1"/>
    </xf>
    <xf numFmtId="0" fontId="9" fillId="3" borderId="1" xfId="0" applyFont="1" applyFill="1" applyBorder="1" applyAlignment="1" applyProtection="1">
      <alignment horizontal="center" vertical="center"/>
      <protection hidden="1"/>
    </xf>
    <xf numFmtId="44" fontId="4" fillId="0" borderId="1" xfId="0" applyNumberFormat="1" applyFont="1" applyFill="1" applyBorder="1" applyAlignment="1" applyProtection="1">
      <alignment horizontal="center" vertical="center"/>
      <protection hidden="1"/>
    </xf>
    <xf numFmtId="3" fontId="7" fillId="3" borderId="1" xfId="1" applyNumberFormat="1" applyFont="1" applyFill="1" applyBorder="1" applyAlignment="1" applyProtection="1">
      <alignment horizontal="center" vertical="center"/>
      <protection hidden="1"/>
    </xf>
    <xf numFmtId="0" fontId="7" fillId="3" borderId="0" xfId="0" applyFont="1" applyFill="1" applyAlignment="1" applyProtection="1">
      <alignment horizontal="center" vertical="center"/>
      <protection hidden="1"/>
    </xf>
    <xf numFmtId="44" fontId="4" fillId="3" borderId="1" xfId="2" applyFont="1" applyFill="1" applyBorder="1" applyAlignment="1" applyProtection="1">
      <alignment horizontal="center"/>
      <protection hidden="1"/>
    </xf>
    <xf numFmtId="3" fontId="4" fillId="3" borderId="1" xfId="4" applyNumberFormat="1" applyFont="1" applyFill="1" applyBorder="1" applyAlignment="1" applyProtection="1">
      <alignment horizontal="center" vertical="center"/>
      <protection hidden="1"/>
    </xf>
    <xf numFmtId="3" fontId="4" fillId="0" borderId="1" xfId="4" applyNumberFormat="1" applyFont="1" applyFill="1" applyBorder="1" applyAlignment="1" applyProtection="1">
      <alignment horizontal="center" vertical="center"/>
      <protection hidden="1"/>
    </xf>
    <xf numFmtId="0" fontId="5" fillId="0" borderId="1" xfId="0" applyFont="1" applyFill="1" applyBorder="1" applyAlignment="1" applyProtection="1">
      <alignment horizontal="center" vertical="center"/>
      <protection hidden="1"/>
    </xf>
    <xf numFmtId="0" fontId="5" fillId="3" borderId="1" xfId="0" applyFont="1" applyFill="1" applyBorder="1" applyAlignment="1" applyProtection="1">
      <alignment horizontal="center" vertical="center"/>
      <protection hidden="1"/>
    </xf>
    <xf numFmtId="37" fontId="4" fillId="3" borderId="1" xfId="1" applyNumberFormat="1" applyFont="1" applyFill="1" applyBorder="1" applyAlignment="1" applyProtection="1">
      <alignment horizontal="center" vertical="center"/>
      <protection hidden="1"/>
    </xf>
    <xf numFmtId="0" fontId="5" fillId="3" borderId="1" xfId="0" applyFont="1" applyFill="1" applyBorder="1" applyAlignment="1" applyProtection="1">
      <alignment horizontal="center" vertical="center"/>
      <protection hidden="1"/>
    </xf>
    <xf numFmtId="0" fontId="3" fillId="3" borderId="1"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center" vertical="center" wrapText="1"/>
      <protection hidden="1"/>
    </xf>
    <xf numFmtId="44" fontId="4" fillId="0" borderId="1" xfId="2" applyFont="1" applyBorder="1" applyProtection="1">
      <protection hidden="1"/>
    </xf>
    <xf numFmtId="0" fontId="5" fillId="3" borderId="1" xfId="0" applyFont="1" applyFill="1" applyBorder="1" applyAlignment="1" applyProtection="1">
      <alignment horizontal="center" vertical="center" wrapText="1"/>
      <protection hidden="1"/>
    </xf>
    <xf numFmtId="37" fontId="4" fillId="3" borderId="1" xfId="4" applyNumberFormat="1" applyFont="1" applyFill="1" applyBorder="1" applyAlignment="1" applyProtection="1">
      <alignment horizontal="center" vertical="center"/>
      <protection hidden="1"/>
    </xf>
    <xf numFmtId="44" fontId="4" fillId="0" borderId="5" xfId="2" applyFont="1" applyBorder="1" applyAlignment="1" applyProtection="1">
      <alignment horizontal="center" vertical="center"/>
      <protection hidden="1"/>
    </xf>
    <xf numFmtId="0" fontId="4" fillId="0" borderId="0" xfId="0" applyFont="1" applyAlignment="1" applyProtection="1">
      <alignment horizontal="center" vertical="center" wrapText="1"/>
      <protection hidden="1"/>
    </xf>
  </cellXfs>
  <cellStyles count="5">
    <cellStyle name="Millares" xfId="1" builtinId="3"/>
    <cellStyle name="Millares 2 3" xfId="4"/>
    <cellStyle name="Moneda" xfId="2" builtinId="4"/>
    <cellStyle name="Normal" xfId="0" builtinId="0"/>
    <cellStyle name="Porcentaje" xfId="3" builtinId="5"/>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334</xdr:row>
      <xdr:rowOff>0</xdr:rowOff>
    </xdr:from>
    <xdr:to>
      <xdr:col>7</xdr:col>
      <xdr:colOff>76200</xdr:colOff>
      <xdr:row>334</xdr:row>
      <xdr:rowOff>165099</xdr:rowOff>
    </xdr:to>
    <xdr:pic>
      <xdr:nvPicPr>
        <xdr:cNvPr id="194" name="Picture 8993">
          <a:extLst>
            <a:ext uri="{FF2B5EF4-FFF2-40B4-BE49-F238E27FC236}">
              <a16:creationId xmlns="" xmlns:a16="http://schemas.microsoft.com/office/drawing/2014/main" id="{00000000-0008-0000-0000-00000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48625" y="348262575"/>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334</xdr:row>
      <xdr:rowOff>0</xdr:rowOff>
    </xdr:from>
    <xdr:to>
      <xdr:col>7</xdr:col>
      <xdr:colOff>76200</xdr:colOff>
      <xdr:row>334</xdr:row>
      <xdr:rowOff>163738</xdr:rowOff>
    </xdr:to>
    <xdr:pic>
      <xdr:nvPicPr>
        <xdr:cNvPr id="195" name="Picture 8993">
          <a:extLst>
            <a:ext uri="{FF2B5EF4-FFF2-40B4-BE49-F238E27FC236}">
              <a16:creationId xmlns="" xmlns:a16="http://schemas.microsoft.com/office/drawing/2014/main" id="{00000000-0008-0000-0000-00003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48625" y="348262575"/>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334</xdr:row>
      <xdr:rowOff>0</xdr:rowOff>
    </xdr:from>
    <xdr:to>
      <xdr:col>7</xdr:col>
      <xdr:colOff>76200</xdr:colOff>
      <xdr:row>334</xdr:row>
      <xdr:rowOff>165099</xdr:rowOff>
    </xdr:to>
    <xdr:pic>
      <xdr:nvPicPr>
        <xdr:cNvPr id="196" name="Picture 8993">
          <a:extLst>
            <a:ext uri="{FF2B5EF4-FFF2-40B4-BE49-F238E27FC236}">
              <a16:creationId xmlns="" xmlns:a16="http://schemas.microsoft.com/office/drawing/2014/main" id="{3012083E-0C9F-41C7-9044-D1C780953F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48625" y="348262575"/>
          <a:ext cx="76200" cy="165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334</xdr:row>
      <xdr:rowOff>0</xdr:rowOff>
    </xdr:from>
    <xdr:to>
      <xdr:col>7</xdr:col>
      <xdr:colOff>76200</xdr:colOff>
      <xdr:row>334</xdr:row>
      <xdr:rowOff>163738</xdr:rowOff>
    </xdr:to>
    <xdr:pic>
      <xdr:nvPicPr>
        <xdr:cNvPr id="197" name="Picture 8993">
          <a:extLst>
            <a:ext uri="{FF2B5EF4-FFF2-40B4-BE49-F238E27FC236}">
              <a16:creationId xmlns="" xmlns:a16="http://schemas.microsoft.com/office/drawing/2014/main" id="{85CA6633-B5C6-4015-A7B1-0D4D9E900F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48625" y="348262575"/>
          <a:ext cx="76200" cy="163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0"/>
  <sheetViews>
    <sheetView tabSelected="1" zoomScale="96" zoomScaleNormal="96" workbookViewId="0">
      <selection activeCell="E8" sqref="E8"/>
    </sheetView>
  </sheetViews>
  <sheetFormatPr baseColWidth="10" defaultRowHeight="12" x14ac:dyDescent="0.25"/>
  <cols>
    <col min="1" max="1" width="11.42578125" style="2"/>
    <col min="2" max="2" width="11.42578125" style="2" customWidth="1"/>
    <col min="3" max="3" width="11.42578125" style="2"/>
    <col min="4" max="4" width="18.28515625" style="2" customWidth="1"/>
    <col min="5" max="5" width="50.7109375" style="79" customWidth="1"/>
    <col min="6" max="6" width="11.42578125" style="2"/>
    <col min="7" max="7" width="14.85546875" style="2" customWidth="1"/>
    <col min="8" max="9" width="19.5703125" style="4" customWidth="1"/>
    <col min="10" max="10" width="22.5703125" style="4" customWidth="1"/>
    <col min="11" max="11" width="20.7109375" style="4" customWidth="1"/>
    <col min="12" max="12" width="20.85546875" style="4" customWidth="1"/>
    <col min="13" max="14" width="13" style="2" customWidth="1"/>
    <col min="15" max="15" width="13.5703125" style="2" customWidth="1"/>
    <col min="16" max="16" width="13" style="2" customWidth="1"/>
    <col min="17" max="17" width="13.28515625" style="2" customWidth="1"/>
    <col min="18" max="19" width="13.85546875" style="2" customWidth="1"/>
    <col min="20" max="20" width="13.5703125" style="2" customWidth="1"/>
    <col min="21" max="16384" width="11.42578125" style="2"/>
  </cols>
  <sheetData>
    <row r="1" spans="1:20" ht="26.25" x14ac:dyDescent="0.25">
      <c r="A1" s="1" t="s">
        <v>561</v>
      </c>
      <c r="B1" s="1"/>
      <c r="C1" s="1"/>
      <c r="D1" s="1"/>
      <c r="E1" s="1"/>
      <c r="F1" s="1"/>
      <c r="G1" s="1"/>
      <c r="H1" s="1"/>
      <c r="I1" s="1"/>
      <c r="J1" s="1"/>
      <c r="K1" s="1"/>
      <c r="L1" s="1"/>
      <c r="M1" s="1"/>
      <c r="N1" s="1"/>
      <c r="O1" s="1"/>
      <c r="P1" s="1"/>
      <c r="Q1" s="1"/>
      <c r="R1" s="1"/>
      <c r="S1" s="1"/>
      <c r="T1" s="1"/>
    </row>
    <row r="2" spans="1:20" x14ac:dyDescent="0.25">
      <c r="A2" s="3" t="s">
        <v>0</v>
      </c>
      <c r="B2" s="3"/>
      <c r="C2" s="3"/>
      <c r="D2" s="3"/>
      <c r="E2" s="3"/>
      <c r="F2" s="3"/>
      <c r="G2" s="3"/>
    </row>
    <row r="3" spans="1:20" x14ac:dyDescent="0.25">
      <c r="A3" s="5" t="s">
        <v>1</v>
      </c>
      <c r="B3" s="5"/>
      <c r="C3" s="5"/>
      <c r="D3" s="5"/>
      <c r="E3" s="5"/>
      <c r="F3" s="6" t="s">
        <v>2</v>
      </c>
      <c r="G3" s="7"/>
    </row>
    <row r="4" spans="1:20" ht="24" customHeight="1" x14ac:dyDescent="0.25">
      <c r="A4" s="8" t="s">
        <v>3</v>
      </c>
      <c r="B4" s="8"/>
      <c r="C4" s="8"/>
      <c r="D4" s="8"/>
      <c r="E4" s="8"/>
      <c r="F4" s="9" t="s">
        <v>4</v>
      </c>
      <c r="G4" s="10"/>
      <c r="J4" s="11" t="s">
        <v>543</v>
      </c>
      <c r="K4" s="12" t="s">
        <v>544</v>
      </c>
      <c r="L4" s="13" t="s">
        <v>545</v>
      </c>
      <c r="M4" s="14" t="s">
        <v>550</v>
      </c>
      <c r="N4" s="15"/>
      <c r="O4" s="15"/>
      <c r="P4" s="15"/>
      <c r="Q4" s="15"/>
      <c r="R4" s="16"/>
      <c r="S4" s="17" t="s">
        <v>551</v>
      </c>
      <c r="T4" s="18"/>
    </row>
    <row r="5" spans="1:20" ht="60" x14ac:dyDescent="0.25">
      <c r="A5" s="19" t="s">
        <v>5</v>
      </c>
      <c r="B5" s="20" t="s">
        <v>6</v>
      </c>
      <c r="C5" s="21" t="s">
        <v>10</v>
      </c>
      <c r="D5" s="22" t="s">
        <v>7</v>
      </c>
      <c r="E5" s="22"/>
      <c r="F5" s="20" t="s">
        <v>8</v>
      </c>
      <c r="G5" s="21" t="s">
        <v>9</v>
      </c>
      <c r="H5" s="23" t="s">
        <v>539</v>
      </c>
      <c r="I5" s="23" t="s">
        <v>549</v>
      </c>
      <c r="J5" s="24" t="s">
        <v>542</v>
      </c>
      <c r="K5" s="25" t="s">
        <v>542</v>
      </c>
      <c r="L5" s="26" t="s">
        <v>542</v>
      </c>
      <c r="M5" s="27" t="s">
        <v>552</v>
      </c>
      <c r="N5" s="27" t="s">
        <v>553</v>
      </c>
      <c r="O5" s="27" t="s">
        <v>554</v>
      </c>
      <c r="P5" s="27" t="s">
        <v>555</v>
      </c>
      <c r="Q5" s="27" t="s">
        <v>556</v>
      </c>
      <c r="R5" s="27" t="s">
        <v>557</v>
      </c>
      <c r="S5" s="24" t="s">
        <v>560</v>
      </c>
      <c r="T5" s="24" t="s">
        <v>558</v>
      </c>
    </row>
    <row r="6" spans="1:20" ht="48" x14ac:dyDescent="0.25">
      <c r="A6" s="28">
        <v>1</v>
      </c>
      <c r="B6" s="28">
        <v>2331101</v>
      </c>
      <c r="C6" s="29">
        <v>10121801</v>
      </c>
      <c r="D6" s="28" t="s">
        <v>11</v>
      </c>
      <c r="E6" s="28" t="s">
        <v>12</v>
      </c>
      <c r="F6" s="28" t="s">
        <v>13</v>
      </c>
      <c r="G6" s="30">
        <v>1</v>
      </c>
      <c r="H6" s="31">
        <v>200000</v>
      </c>
      <c r="I6" s="31">
        <f>ROUND(H6*(105.23/104.96),2)</f>
        <v>200514.48</v>
      </c>
      <c r="J6" s="31">
        <v>253575</v>
      </c>
      <c r="K6" s="31">
        <v>220500</v>
      </c>
      <c r="L6" s="31">
        <v>275625</v>
      </c>
      <c r="M6" s="32">
        <f>ROUND(MIN(I6,J6,K6,L6),2)</f>
        <v>200514.48</v>
      </c>
      <c r="N6" s="32">
        <f>ROUND(AVERAGE(I6,J6,K6,L6),2)</f>
        <v>237553.62</v>
      </c>
      <c r="O6" s="32">
        <f>ROUND(GEOMEAN(I6,J6,K6,L6),2)</f>
        <v>235773.42</v>
      </c>
      <c r="P6" s="32">
        <f>ROUND(STDEVA(I6,J6,K6,L6),2)</f>
        <v>33510.39</v>
      </c>
      <c r="Q6" s="33">
        <f>P6/N6</f>
        <v>0.14106453103093103</v>
      </c>
      <c r="R6" s="34" t="s">
        <v>559</v>
      </c>
      <c r="S6" s="34">
        <v>1</v>
      </c>
      <c r="T6" s="32">
        <f>M6</f>
        <v>200514.48</v>
      </c>
    </row>
    <row r="7" spans="1:20" ht="48" x14ac:dyDescent="0.25">
      <c r="A7" s="28">
        <v>2</v>
      </c>
      <c r="B7" s="28">
        <v>2331101</v>
      </c>
      <c r="C7" s="29">
        <v>10121801</v>
      </c>
      <c r="D7" s="28" t="s">
        <v>11</v>
      </c>
      <c r="E7" s="28" t="s">
        <v>14</v>
      </c>
      <c r="F7" s="28" t="s">
        <v>15</v>
      </c>
      <c r="G7" s="30">
        <v>1</v>
      </c>
      <c r="H7" s="31">
        <v>50000</v>
      </c>
      <c r="I7" s="31">
        <f t="shared" ref="I7:I56" si="0">ROUND(H7*(105.23/104.96),2)</f>
        <v>50128.62</v>
      </c>
      <c r="J7" s="31">
        <v>63997.5</v>
      </c>
      <c r="K7" s="31">
        <v>55650</v>
      </c>
      <c r="L7" s="31">
        <v>69562.5</v>
      </c>
      <c r="M7" s="32">
        <f t="shared" ref="M7:M70" si="1">ROUND(MIN(I7,J7,K7,L7),2)</f>
        <v>50128.62</v>
      </c>
      <c r="N7" s="32">
        <f t="shared" ref="N7:N70" si="2">ROUND(AVERAGE(I7,J7,K7,L7),2)</f>
        <v>59834.66</v>
      </c>
      <c r="O7" s="32">
        <f t="shared" ref="O7:O70" si="3">ROUND(GEOMEAN(I7,J7,K7,L7),2)</f>
        <v>59363.88</v>
      </c>
      <c r="P7" s="32">
        <f t="shared" ref="P7:P70" si="4">ROUND(STDEVA(I7,J7,K7,L7),2)</f>
        <v>8634.7900000000009</v>
      </c>
      <c r="Q7" s="33">
        <f t="shared" ref="Q7:Q70" si="5">P7/N7</f>
        <v>0.14431083923598798</v>
      </c>
      <c r="R7" s="34" t="s">
        <v>559</v>
      </c>
      <c r="S7" s="34">
        <v>1</v>
      </c>
      <c r="T7" s="32">
        <f t="shared" ref="T7:T70" si="6">M7</f>
        <v>50128.62</v>
      </c>
    </row>
    <row r="8" spans="1:20" ht="48" x14ac:dyDescent="0.25">
      <c r="A8" s="28">
        <v>3</v>
      </c>
      <c r="B8" s="28">
        <v>2331101</v>
      </c>
      <c r="C8" s="29">
        <v>10121801</v>
      </c>
      <c r="D8" s="28" t="s">
        <v>11</v>
      </c>
      <c r="E8" s="28" t="s">
        <v>16</v>
      </c>
      <c r="F8" s="28" t="s">
        <v>13</v>
      </c>
      <c r="G8" s="30">
        <v>1</v>
      </c>
      <c r="H8" s="31">
        <v>200000</v>
      </c>
      <c r="I8" s="31">
        <f t="shared" si="0"/>
        <v>200514.48</v>
      </c>
      <c r="J8" s="31">
        <v>253575</v>
      </c>
      <c r="K8" s="31">
        <v>220500</v>
      </c>
      <c r="L8" s="31">
        <v>275625</v>
      </c>
      <c r="M8" s="32">
        <f t="shared" si="1"/>
        <v>200514.48</v>
      </c>
      <c r="N8" s="32">
        <f t="shared" si="2"/>
        <v>237553.62</v>
      </c>
      <c r="O8" s="32">
        <f t="shared" si="3"/>
        <v>235773.42</v>
      </c>
      <c r="P8" s="32">
        <f t="shared" si="4"/>
        <v>33510.39</v>
      </c>
      <c r="Q8" s="33">
        <f t="shared" si="5"/>
        <v>0.14106453103093103</v>
      </c>
      <c r="R8" s="34" t="s">
        <v>559</v>
      </c>
      <c r="S8" s="34">
        <v>1</v>
      </c>
      <c r="T8" s="32">
        <f t="shared" si="6"/>
        <v>200514.48</v>
      </c>
    </row>
    <row r="9" spans="1:20" ht="48" x14ac:dyDescent="0.25">
      <c r="A9" s="28">
        <v>4</v>
      </c>
      <c r="B9" s="28">
        <v>2331101</v>
      </c>
      <c r="C9" s="29">
        <v>10121801</v>
      </c>
      <c r="D9" s="28" t="s">
        <v>11</v>
      </c>
      <c r="E9" s="28" t="s">
        <v>17</v>
      </c>
      <c r="F9" s="28" t="s">
        <v>13</v>
      </c>
      <c r="G9" s="30">
        <v>1</v>
      </c>
      <c r="H9" s="31">
        <v>90000</v>
      </c>
      <c r="I9" s="31">
        <f t="shared" si="0"/>
        <v>90231.52</v>
      </c>
      <c r="J9" s="31">
        <v>117127.5</v>
      </c>
      <c r="K9" s="31">
        <v>101850</v>
      </c>
      <c r="L9" s="31">
        <v>127312.5</v>
      </c>
      <c r="M9" s="32">
        <f t="shared" si="1"/>
        <v>90231.52</v>
      </c>
      <c r="N9" s="32">
        <f t="shared" si="2"/>
        <v>109130.38</v>
      </c>
      <c r="O9" s="32">
        <f t="shared" si="3"/>
        <v>108196.27</v>
      </c>
      <c r="P9" s="32">
        <f t="shared" si="4"/>
        <v>16377.98</v>
      </c>
      <c r="Q9" s="33">
        <f t="shared" si="5"/>
        <v>0.1500771829072711</v>
      </c>
      <c r="R9" s="34" t="s">
        <v>559</v>
      </c>
      <c r="S9" s="34">
        <v>1</v>
      </c>
      <c r="T9" s="32">
        <f t="shared" si="6"/>
        <v>90231.52</v>
      </c>
    </row>
    <row r="10" spans="1:20" ht="48" x14ac:dyDescent="0.25">
      <c r="A10" s="28">
        <v>5</v>
      </c>
      <c r="B10" s="28">
        <v>2331101</v>
      </c>
      <c r="C10" s="29">
        <v>10121801</v>
      </c>
      <c r="D10" s="28" t="s">
        <v>11</v>
      </c>
      <c r="E10" s="28" t="s">
        <v>18</v>
      </c>
      <c r="F10" s="28" t="s">
        <v>15</v>
      </c>
      <c r="G10" s="30">
        <v>1</v>
      </c>
      <c r="H10" s="31">
        <v>11000</v>
      </c>
      <c r="I10" s="31">
        <f t="shared" si="0"/>
        <v>11028.3</v>
      </c>
      <c r="J10" s="31">
        <v>31395</v>
      </c>
      <c r="K10" s="31">
        <v>27300</v>
      </c>
      <c r="L10" s="31">
        <v>34125</v>
      </c>
      <c r="M10" s="32">
        <f t="shared" si="1"/>
        <v>11028.3</v>
      </c>
      <c r="N10" s="32">
        <f t="shared" si="2"/>
        <v>25962.080000000002</v>
      </c>
      <c r="O10" s="32">
        <f t="shared" si="3"/>
        <v>23831.48</v>
      </c>
      <c r="P10" s="32">
        <f t="shared" si="4"/>
        <v>10343.4</v>
      </c>
      <c r="Q10" s="33">
        <f t="shared" si="5"/>
        <v>0.39840413402932273</v>
      </c>
      <c r="R10" s="34" t="s">
        <v>559</v>
      </c>
      <c r="S10" s="34">
        <v>1</v>
      </c>
      <c r="T10" s="32">
        <f t="shared" si="6"/>
        <v>11028.3</v>
      </c>
    </row>
    <row r="11" spans="1:20" ht="48" x14ac:dyDescent="0.25">
      <c r="A11" s="28">
        <v>6</v>
      </c>
      <c r="B11" s="28">
        <v>2331101</v>
      </c>
      <c r="C11" s="29">
        <v>10121801</v>
      </c>
      <c r="D11" s="28" t="s">
        <v>11</v>
      </c>
      <c r="E11" s="28" t="s">
        <v>19</v>
      </c>
      <c r="F11" s="28" t="s">
        <v>15</v>
      </c>
      <c r="G11" s="30">
        <v>1</v>
      </c>
      <c r="H11" s="31">
        <v>11000</v>
      </c>
      <c r="I11" s="31">
        <f t="shared" si="0"/>
        <v>11028.3</v>
      </c>
      <c r="J11" s="31">
        <v>32602.5</v>
      </c>
      <c r="K11" s="31">
        <v>28350</v>
      </c>
      <c r="L11" s="31">
        <v>35437.5</v>
      </c>
      <c r="M11" s="32">
        <f t="shared" si="1"/>
        <v>11028.3</v>
      </c>
      <c r="N11" s="32">
        <f t="shared" si="2"/>
        <v>26854.58</v>
      </c>
      <c r="O11" s="32">
        <f t="shared" si="3"/>
        <v>24515.68</v>
      </c>
      <c r="P11" s="32">
        <f t="shared" si="4"/>
        <v>10945.51</v>
      </c>
      <c r="Q11" s="33">
        <f t="shared" si="5"/>
        <v>0.40758447907209866</v>
      </c>
      <c r="R11" s="34" t="s">
        <v>559</v>
      </c>
      <c r="S11" s="34">
        <v>1</v>
      </c>
      <c r="T11" s="32">
        <f t="shared" si="6"/>
        <v>11028.3</v>
      </c>
    </row>
    <row r="12" spans="1:20" ht="36" x14ac:dyDescent="0.25">
      <c r="A12" s="28">
        <v>7</v>
      </c>
      <c r="B12" s="28">
        <v>2331101</v>
      </c>
      <c r="C12" s="29">
        <v>10121801</v>
      </c>
      <c r="D12" s="28" t="s">
        <v>11</v>
      </c>
      <c r="E12" s="28" t="s">
        <v>20</v>
      </c>
      <c r="F12" s="28" t="s">
        <v>15</v>
      </c>
      <c r="G12" s="30">
        <v>1</v>
      </c>
      <c r="H12" s="31"/>
      <c r="I12" s="31"/>
      <c r="J12" s="31">
        <v>12075</v>
      </c>
      <c r="K12" s="31">
        <v>10500</v>
      </c>
      <c r="L12" s="31">
        <v>13125</v>
      </c>
      <c r="M12" s="32">
        <f t="shared" si="1"/>
        <v>10500</v>
      </c>
      <c r="N12" s="32">
        <f t="shared" si="2"/>
        <v>11900</v>
      </c>
      <c r="O12" s="32">
        <f t="shared" si="3"/>
        <v>11850.19</v>
      </c>
      <c r="P12" s="32">
        <f t="shared" si="4"/>
        <v>1321.22</v>
      </c>
      <c r="Q12" s="33">
        <f t="shared" si="5"/>
        <v>0.11102689075630252</v>
      </c>
      <c r="R12" s="34" t="s">
        <v>559</v>
      </c>
      <c r="S12" s="34">
        <v>1</v>
      </c>
      <c r="T12" s="32">
        <f t="shared" si="6"/>
        <v>10500</v>
      </c>
    </row>
    <row r="13" spans="1:20" x14ac:dyDescent="0.25">
      <c r="A13" s="3" t="s">
        <v>21</v>
      </c>
      <c r="B13" s="3"/>
      <c r="C13" s="3"/>
      <c r="D13" s="3"/>
      <c r="E13" s="3"/>
      <c r="F13" s="3"/>
      <c r="G13" s="35"/>
      <c r="H13" s="36"/>
      <c r="I13" s="36"/>
      <c r="J13" s="36"/>
      <c r="K13" s="36"/>
      <c r="L13" s="36"/>
      <c r="M13" s="36"/>
      <c r="N13" s="36"/>
      <c r="O13" s="36"/>
      <c r="P13" s="36"/>
      <c r="Q13" s="36"/>
      <c r="R13" s="36"/>
      <c r="S13" s="36"/>
      <c r="T13" s="36"/>
    </row>
    <row r="14" spans="1:20" x14ac:dyDescent="0.25">
      <c r="A14" s="5" t="s">
        <v>1</v>
      </c>
      <c r="B14" s="5"/>
      <c r="C14" s="5"/>
      <c r="D14" s="5"/>
      <c r="E14" s="5"/>
      <c r="F14" s="5" t="s">
        <v>2</v>
      </c>
      <c r="G14" s="5"/>
      <c r="H14" s="36"/>
      <c r="I14" s="36"/>
      <c r="J14" s="36"/>
      <c r="K14" s="36"/>
      <c r="L14" s="36"/>
      <c r="M14" s="36"/>
      <c r="N14" s="36"/>
      <c r="O14" s="36"/>
      <c r="P14" s="36"/>
      <c r="Q14" s="36"/>
      <c r="R14" s="36"/>
      <c r="S14" s="36"/>
      <c r="T14" s="36"/>
    </row>
    <row r="15" spans="1:20" x14ac:dyDescent="0.25">
      <c r="A15" s="37" t="s">
        <v>3</v>
      </c>
      <c r="B15" s="37"/>
      <c r="C15" s="37"/>
      <c r="D15" s="37"/>
      <c r="E15" s="37"/>
      <c r="F15" s="38" t="s">
        <v>4</v>
      </c>
      <c r="G15" s="38"/>
      <c r="H15" s="36"/>
      <c r="I15" s="36"/>
      <c r="J15" s="36"/>
      <c r="K15" s="36"/>
      <c r="L15" s="36"/>
      <c r="M15" s="36"/>
      <c r="N15" s="36"/>
      <c r="O15" s="36"/>
      <c r="P15" s="36"/>
      <c r="Q15" s="36"/>
      <c r="R15" s="36"/>
      <c r="S15" s="36"/>
      <c r="T15" s="36"/>
    </row>
    <row r="16" spans="1:20" ht="60" x14ac:dyDescent="0.25">
      <c r="A16" s="19" t="s">
        <v>5</v>
      </c>
      <c r="B16" s="39" t="s">
        <v>6</v>
      </c>
      <c r="C16" s="21" t="s">
        <v>10</v>
      </c>
      <c r="D16" s="22" t="s">
        <v>22</v>
      </c>
      <c r="E16" s="22"/>
      <c r="F16" s="20" t="s">
        <v>8</v>
      </c>
      <c r="G16" s="21" t="s">
        <v>9</v>
      </c>
      <c r="H16" s="23" t="s">
        <v>539</v>
      </c>
      <c r="I16" s="23" t="s">
        <v>549</v>
      </c>
      <c r="J16" s="24" t="s">
        <v>542</v>
      </c>
      <c r="K16" s="25" t="s">
        <v>542</v>
      </c>
      <c r="L16" s="26" t="s">
        <v>542</v>
      </c>
      <c r="M16" s="27" t="s">
        <v>552</v>
      </c>
      <c r="N16" s="27" t="s">
        <v>553</v>
      </c>
      <c r="O16" s="27" t="s">
        <v>554</v>
      </c>
      <c r="P16" s="27" t="s">
        <v>555</v>
      </c>
      <c r="Q16" s="27" t="s">
        <v>556</v>
      </c>
      <c r="R16" s="27" t="s">
        <v>557</v>
      </c>
      <c r="S16" s="24" t="s">
        <v>560</v>
      </c>
      <c r="T16" s="24" t="s">
        <v>558</v>
      </c>
    </row>
    <row r="17" spans="1:20" ht="60" x14ac:dyDescent="0.25">
      <c r="A17" s="29">
        <v>1</v>
      </c>
      <c r="B17" s="40">
        <v>2331903</v>
      </c>
      <c r="C17" s="29">
        <v>101015006</v>
      </c>
      <c r="D17" s="28" t="s">
        <v>23</v>
      </c>
      <c r="E17" s="28" t="s">
        <v>24</v>
      </c>
      <c r="F17" s="29" t="s">
        <v>13</v>
      </c>
      <c r="G17" s="29">
        <v>1</v>
      </c>
      <c r="H17" s="31">
        <v>113730.34</v>
      </c>
      <c r="I17" s="31">
        <f t="shared" si="0"/>
        <v>114022.9</v>
      </c>
      <c r="J17" s="31">
        <v>143692.5</v>
      </c>
      <c r="K17" s="31">
        <v>124950</v>
      </c>
      <c r="L17" s="31">
        <v>156187.5</v>
      </c>
      <c r="M17" s="32">
        <f t="shared" si="1"/>
        <v>114022.9</v>
      </c>
      <c r="N17" s="32">
        <f t="shared" si="2"/>
        <v>134713.23000000001</v>
      </c>
      <c r="O17" s="32">
        <f t="shared" si="3"/>
        <v>133721.79</v>
      </c>
      <c r="P17" s="32">
        <f t="shared" si="4"/>
        <v>18843.05</v>
      </c>
      <c r="Q17" s="33">
        <f t="shared" si="5"/>
        <v>0.13987527431418575</v>
      </c>
      <c r="R17" s="34" t="s">
        <v>559</v>
      </c>
      <c r="S17" s="34">
        <v>1</v>
      </c>
      <c r="T17" s="32">
        <f t="shared" si="6"/>
        <v>114022.9</v>
      </c>
    </row>
    <row r="18" spans="1:20" ht="60" x14ac:dyDescent="0.25">
      <c r="A18" s="29">
        <v>2</v>
      </c>
      <c r="B18" s="40">
        <v>2331903</v>
      </c>
      <c r="C18" s="29">
        <v>101015006</v>
      </c>
      <c r="D18" s="28" t="s">
        <v>23</v>
      </c>
      <c r="E18" s="28" t="s">
        <v>25</v>
      </c>
      <c r="F18" s="29" t="s">
        <v>13</v>
      </c>
      <c r="G18" s="29">
        <v>1</v>
      </c>
      <c r="H18" s="31">
        <v>101912.64</v>
      </c>
      <c r="I18" s="31">
        <f t="shared" si="0"/>
        <v>102174.8</v>
      </c>
      <c r="J18" s="31">
        <v>127995</v>
      </c>
      <c r="K18" s="31">
        <v>111300</v>
      </c>
      <c r="L18" s="31">
        <v>139125</v>
      </c>
      <c r="M18" s="32">
        <f t="shared" si="1"/>
        <v>102174.8</v>
      </c>
      <c r="N18" s="32">
        <f t="shared" si="2"/>
        <v>120148.7</v>
      </c>
      <c r="O18" s="32">
        <f t="shared" si="3"/>
        <v>119291.44</v>
      </c>
      <c r="P18" s="32">
        <f t="shared" si="4"/>
        <v>16563.259999999998</v>
      </c>
      <c r="Q18" s="33">
        <f t="shared" si="5"/>
        <v>0.1378563396857394</v>
      </c>
      <c r="R18" s="34" t="s">
        <v>559</v>
      </c>
      <c r="S18" s="34">
        <v>1</v>
      </c>
      <c r="T18" s="32">
        <f t="shared" si="6"/>
        <v>102174.8</v>
      </c>
    </row>
    <row r="19" spans="1:20" ht="60" x14ac:dyDescent="0.25">
      <c r="A19" s="29">
        <v>3</v>
      </c>
      <c r="B19" s="40">
        <v>2331903</v>
      </c>
      <c r="C19" s="29">
        <v>101015006</v>
      </c>
      <c r="D19" s="28" t="s">
        <v>23</v>
      </c>
      <c r="E19" s="28" t="s">
        <v>26</v>
      </c>
      <c r="F19" s="29" t="s">
        <v>13</v>
      </c>
      <c r="G19" s="29">
        <v>1</v>
      </c>
      <c r="H19" s="31"/>
      <c r="I19" s="31"/>
      <c r="J19" s="31">
        <v>143692.5</v>
      </c>
      <c r="K19" s="31">
        <v>124950</v>
      </c>
      <c r="L19" s="31">
        <v>156187.5</v>
      </c>
      <c r="M19" s="32">
        <f t="shared" si="1"/>
        <v>124950</v>
      </c>
      <c r="N19" s="32">
        <f t="shared" si="2"/>
        <v>141610</v>
      </c>
      <c r="O19" s="32">
        <f t="shared" si="3"/>
        <v>141017.24</v>
      </c>
      <c r="P19" s="32">
        <f t="shared" si="4"/>
        <v>15722.53</v>
      </c>
      <c r="Q19" s="33">
        <f t="shared" si="5"/>
        <v>0.11102697549608079</v>
      </c>
      <c r="R19" s="34" t="s">
        <v>559</v>
      </c>
      <c r="S19" s="34">
        <v>1</v>
      </c>
      <c r="T19" s="32">
        <f t="shared" si="6"/>
        <v>124950</v>
      </c>
    </row>
    <row r="20" spans="1:20" ht="72" x14ac:dyDescent="0.25">
      <c r="A20" s="29">
        <v>4</v>
      </c>
      <c r="B20" s="40">
        <v>2331903</v>
      </c>
      <c r="C20" s="29">
        <v>101015006</v>
      </c>
      <c r="D20" s="28" t="s">
        <v>23</v>
      </c>
      <c r="E20" s="28" t="s">
        <v>27</v>
      </c>
      <c r="F20" s="29" t="s">
        <v>13</v>
      </c>
      <c r="G20" s="29">
        <v>1</v>
      </c>
      <c r="H20" s="31"/>
      <c r="I20" s="31"/>
      <c r="J20" s="31">
        <v>143692.5</v>
      </c>
      <c r="K20" s="31">
        <v>124950</v>
      </c>
      <c r="L20" s="31">
        <v>156187.5</v>
      </c>
      <c r="M20" s="32">
        <f t="shared" si="1"/>
        <v>124950</v>
      </c>
      <c r="N20" s="32">
        <f t="shared" si="2"/>
        <v>141610</v>
      </c>
      <c r="O20" s="32">
        <f t="shared" si="3"/>
        <v>141017.24</v>
      </c>
      <c r="P20" s="32">
        <f t="shared" si="4"/>
        <v>15722.53</v>
      </c>
      <c r="Q20" s="33">
        <f t="shared" si="5"/>
        <v>0.11102697549608079</v>
      </c>
      <c r="R20" s="34" t="s">
        <v>559</v>
      </c>
      <c r="S20" s="34">
        <v>1</v>
      </c>
      <c r="T20" s="32">
        <f t="shared" si="6"/>
        <v>124950</v>
      </c>
    </row>
    <row r="21" spans="1:20" ht="96" x14ac:dyDescent="0.25">
      <c r="A21" s="29">
        <v>5</v>
      </c>
      <c r="B21" s="40">
        <v>2331903</v>
      </c>
      <c r="C21" s="29">
        <v>101015006</v>
      </c>
      <c r="D21" s="28" t="s">
        <v>23</v>
      </c>
      <c r="E21" s="28" t="s">
        <v>28</v>
      </c>
      <c r="F21" s="29" t="s">
        <v>13</v>
      </c>
      <c r="G21" s="29">
        <v>1</v>
      </c>
      <c r="H21" s="31"/>
      <c r="I21" s="31"/>
      <c r="J21" s="31">
        <v>134032.5</v>
      </c>
      <c r="K21" s="31">
        <v>116550</v>
      </c>
      <c r="L21" s="31">
        <v>145687.5</v>
      </c>
      <c r="M21" s="32">
        <f t="shared" si="1"/>
        <v>116550</v>
      </c>
      <c r="N21" s="32">
        <f t="shared" si="2"/>
        <v>132090</v>
      </c>
      <c r="O21" s="32">
        <f t="shared" si="3"/>
        <v>131537.09</v>
      </c>
      <c r="P21" s="32">
        <f t="shared" si="4"/>
        <v>14665.55</v>
      </c>
      <c r="Q21" s="33">
        <f t="shared" si="5"/>
        <v>0.11102695132106896</v>
      </c>
      <c r="R21" s="34" t="s">
        <v>559</v>
      </c>
      <c r="S21" s="34">
        <v>1</v>
      </c>
      <c r="T21" s="32">
        <f t="shared" si="6"/>
        <v>116550</v>
      </c>
    </row>
    <row r="22" spans="1:20" ht="96" x14ac:dyDescent="0.25">
      <c r="A22" s="29">
        <v>6</v>
      </c>
      <c r="B22" s="40">
        <v>2331903</v>
      </c>
      <c r="C22" s="29">
        <v>101015006</v>
      </c>
      <c r="D22" s="28" t="s">
        <v>23</v>
      </c>
      <c r="E22" s="28" t="s">
        <v>29</v>
      </c>
      <c r="F22" s="29" t="s">
        <v>13</v>
      </c>
      <c r="G22" s="29">
        <v>1</v>
      </c>
      <c r="H22" s="31"/>
      <c r="I22" s="31"/>
      <c r="J22" s="31">
        <v>132825</v>
      </c>
      <c r="K22" s="31">
        <v>115500</v>
      </c>
      <c r="L22" s="31">
        <v>144375</v>
      </c>
      <c r="M22" s="32">
        <f t="shared" si="1"/>
        <v>115500</v>
      </c>
      <c r="N22" s="32">
        <f t="shared" si="2"/>
        <v>130900</v>
      </c>
      <c r="O22" s="32">
        <f t="shared" si="3"/>
        <v>130352.07</v>
      </c>
      <c r="P22" s="32">
        <f t="shared" si="4"/>
        <v>14533.43</v>
      </c>
      <c r="Q22" s="33">
        <f t="shared" si="5"/>
        <v>0.11102696715049656</v>
      </c>
      <c r="R22" s="34" t="s">
        <v>559</v>
      </c>
      <c r="S22" s="34">
        <v>1</v>
      </c>
      <c r="T22" s="32">
        <f t="shared" si="6"/>
        <v>115500</v>
      </c>
    </row>
    <row r="23" spans="1:20" ht="108" x14ac:dyDescent="0.25">
      <c r="A23" s="29">
        <v>7</v>
      </c>
      <c r="B23" s="40">
        <v>2331903</v>
      </c>
      <c r="C23" s="29">
        <v>101015006</v>
      </c>
      <c r="D23" s="28" t="s">
        <v>23</v>
      </c>
      <c r="E23" s="28" t="s">
        <v>30</v>
      </c>
      <c r="F23" s="29" t="s">
        <v>13</v>
      </c>
      <c r="G23" s="29">
        <v>1</v>
      </c>
      <c r="H23" s="31"/>
      <c r="I23" s="31"/>
      <c r="J23" s="31">
        <v>144900</v>
      </c>
      <c r="K23" s="31">
        <v>126000</v>
      </c>
      <c r="L23" s="31">
        <v>157500</v>
      </c>
      <c r="M23" s="32">
        <f t="shared" si="1"/>
        <v>126000</v>
      </c>
      <c r="N23" s="32">
        <f t="shared" si="2"/>
        <v>142800</v>
      </c>
      <c r="O23" s="32">
        <f t="shared" si="3"/>
        <v>142202.26</v>
      </c>
      <c r="P23" s="32">
        <f t="shared" si="4"/>
        <v>15854.65</v>
      </c>
      <c r="Q23" s="33">
        <f t="shared" si="5"/>
        <v>0.11102696078431372</v>
      </c>
      <c r="R23" s="34" t="s">
        <v>559</v>
      </c>
      <c r="S23" s="34">
        <v>1</v>
      </c>
      <c r="T23" s="32">
        <f t="shared" si="6"/>
        <v>126000</v>
      </c>
    </row>
    <row r="24" spans="1:20" ht="60" x14ac:dyDescent="0.25">
      <c r="A24" s="29">
        <v>8</v>
      </c>
      <c r="B24" s="40">
        <v>2331903</v>
      </c>
      <c r="C24" s="29">
        <v>101015006</v>
      </c>
      <c r="D24" s="28" t="s">
        <v>31</v>
      </c>
      <c r="E24" s="28" t="s">
        <v>32</v>
      </c>
      <c r="F24" s="29" t="s">
        <v>13</v>
      </c>
      <c r="G24" s="29">
        <v>1</v>
      </c>
      <c r="H24" s="31">
        <v>106218.18</v>
      </c>
      <c r="I24" s="31">
        <f t="shared" si="0"/>
        <v>106491.42</v>
      </c>
      <c r="J24" s="31">
        <v>135240</v>
      </c>
      <c r="K24" s="31">
        <v>117600</v>
      </c>
      <c r="L24" s="31">
        <v>147000</v>
      </c>
      <c r="M24" s="32">
        <f t="shared" si="1"/>
        <v>106491.42</v>
      </c>
      <c r="N24" s="32">
        <f t="shared" si="2"/>
        <v>126582.86</v>
      </c>
      <c r="O24" s="32">
        <f t="shared" si="3"/>
        <v>125613.44</v>
      </c>
      <c r="P24" s="32">
        <f t="shared" si="4"/>
        <v>18038.509999999998</v>
      </c>
      <c r="Q24" s="33">
        <f t="shared" si="5"/>
        <v>0.14250357433857946</v>
      </c>
      <c r="R24" s="34" t="s">
        <v>559</v>
      </c>
      <c r="S24" s="34">
        <v>1</v>
      </c>
      <c r="T24" s="32">
        <f t="shared" si="6"/>
        <v>106491.42</v>
      </c>
    </row>
    <row r="25" spans="1:20" ht="84" x14ac:dyDescent="0.25">
      <c r="A25" s="29">
        <v>9</v>
      </c>
      <c r="B25" s="40">
        <v>2331903</v>
      </c>
      <c r="C25" s="29">
        <v>101015006</v>
      </c>
      <c r="D25" s="28" t="s">
        <v>31</v>
      </c>
      <c r="E25" s="28" t="s">
        <v>33</v>
      </c>
      <c r="F25" s="29" t="s">
        <v>13</v>
      </c>
      <c r="G25" s="29">
        <v>1</v>
      </c>
      <c r="H25" s="31"/>
      <c r="I25" s="31"/>
      <c r="J25" s="31">
        <v>135240</v>
      </c>
      <c r="K25" s="31">
        <v>117600</v>
      </c>
      <c r="L25" s="31">
        <v>147000</v>
      </c>
      <c r="M25" s="32">
        <f t="shared" si="1"/>
        <v>117600</v>
      </c>
      <c r="N25" s="32">
        <f t="shared" si="2"/>
        <v>133280</v>
      </c>
      <c r="O25" s="32">
        <f t="shared" si="3"/>
        <v>132722.10999999999</v>
      </c>
      <c r="P25" s="32">
        <f t="shared" si="4"/>
        <v>14797.68</v>
      </c>
      <c r="Q25" s="33">
        <f t="shared" si="5"/>
        <v>0.11102701080432173</v>
      </c>
      <c r="R25" s="34" t="s">
        <v>559</v>
      </c>
      <c r="S25" s="34">
        <v>1</v>
      </c>
      <c r="T25" s="32">
        <f t="shared" si="6"/>
        <v>117600</v>
      </c>
    </row>
    <row r="26" spans="1:20" ht="96" x14ac:dyDescent="0.25">
      <c r="A26" s="29">
        <v>10</v>
      </c>
      <c r="B26" s="40">
        <v>2331903</v>
      </c>
      <c r="C26" s="29">
        <v>101015006</v>
      </c>
      <c r="D26" s="28" t="s">
        <v>31</v>
      </c>
      <c r="E26" s="28" t="s">
        <v>34</v>
      </c>
      <c r="F26" s="29" t="s">
        <v>13</v>
      </c>
      <c r="G26" s="29">
        <v>1</v>
      </c>
      <c r="H26" s="31"/>
      <c r="I26" s="31"/>
      <c r="J26" s="31">
        <v>135240</v>
      </c>
      <c r="K26" s="31">
        <v>117600</v>
      </c>
      <c r="L26" s="31">
        <v>147000</v>
      </c>
      <c r="M26" s="32">
        <f t="shared" si="1"/>
        <v>117600</v>
      </c>
      <c r="N26" s="32">
        <f t="shared" si="2"/>
        <v>133280</v>
      </c>
      <c r="O26" s="32">
        <f t="shared" si="3"/>
        <v>132722.10999999999</v>
      </c>
      <c r="P26" s="32">
        <f t="shared" si="4"/>
        <v>14797.68</v>
      </c>
      <c r="Q26" s="33">
        <f t="shared" si="5"/>
        <v>0.11102701080432173</v>
      </c>
      <c r="R26" s="34" t="s">
        <v>559</v>
      </c>
      <c r="S26" s="34">
        <v>1</v>
      </c>
      <c r="T26" s="32">
        <f t="shared" si="6"/>
        <v>117600</v>
      </c>
    </row>
    <row r="27" spans="1:20" ht="60" x14ac:dyDescent="0.25">
      <c r="A27" s="29">
        <v>11</v>
      </c>
      <c r="B27" s="40">
        <v>2331903</v>
      </c>
      <c r="C27" s="29">
        <v>101015006</v>
      </c>
      <c r="D27" s="28" t="s">
        <v>35</v>
      </c>
      <c r="E27" s="28" t="s">
        <v>36</v>
      </c>
      <c r="F27" s="29" t="s">
        <v>13</v>
      </c>
      <c r="G27" s="29">
        <v>1</v>
      </c>
      <c r="H27" s="31"/>
      <c r="I27" s="31"/>
      <c r="J27" s="31">
        <v>142485</v>
      </c>
      <c r="K27" s="31">
        <v>123900</v>
      </c>
      <c r="L27" s="31">
        <v>154875</v>
      </c>
      <c r="M27" s="32">
        <f t="shared" si="1"/>
        <v>123900</v>
      </c>
      <c r="N27" s="32">
        <f t="shared" si="2"/>
        <v>140420</v>
      </c>
      <c r="O27" s="32">
        <f t="shared" si="3"/>
        <v>139832.22</v>
      </c>
      <c r="P27" s="32">
        <f t="shared" si="4"/>
        <v>15590.41</v>
      </c>
      <c r="Q27" s="33">
        <f t="shared" si="5"/>
        <v>0.11102699045719983</v>
      </c>
      <c r="R27" s="34" t="s">
        <v>559</v>
      </c>
      <c r="S27" s="34">
        <v>1</v>
      </c>
      <c r="T27" s="32">
        <f t="shared" si="6"/>
        <v>123900</v>
      </c>
    </row>
    <row r="28" spans="1:20" ht="72" x14ac:dyDescent="0.25">
      <c r="A28" s="29">
        <v>12</v>
      </c>
      <c r="B28" s="40">
        <v>2331903</v>
      </c>
      <c r="C28" s="29">
        <v>101015006</v>
      </c>
      <c r="D28" s="28" t="s">
        <v>35</v>
      </c>
      <c r="E28" s="28" t="s">
        <v>37</v>
      </c>
      <c r="F28" s="29" t="s">
        <v>13</v>
      </c>
      <c r="G28" s="29">
        <v>1</v>
      </c>
      <c r="H28" s="31"/>
      <c r="I28" s="31"/>
      <c r="J28" s="31">
        <v>142485</v>
      </c>
      <c r="K28" s="31">
        <v>123900</v>
      </c>
      <c r="L28" s="31">
        <v>154875</v>
      </c>
      <c r="M28" s="32">
        <f t="shared" si="1"/>
        <v>123900</v>
      </c>
      <c r="N28" s="32">
        <f t="shared" si="2"/>
        <v>140420</v>
      </c>
      <c r="O28" s="32">
        <f t="shared" si="3"/>
        <v>139832.22</v>
      </c>
      <c r="P28" s="32">
        <f t="shared" si="4"/>
        <v>15590.41</v>
      </c>
      <c r="Q28" s="33">
        <f t="shared" si="5"/>
        <v>0.11102699045719983</v>
      </c>
      <c r="R28" s="34" t="s">
        <v>559</v>
      </c>
      <c r="S28" s="34">
        <v>1</v>
      </c>
      <c r="T28" s="32">
        <f t="shared" si="6"/>
        <v>123900</v>
      </c>
    </row>
    <row r="29" spans="1:20" ht="72" x14ac:dyDescent="0.25">
      <c r="A29" s="29">
        <v>13</v>
      </c>
      <c r="B29" s="40">
        <v>2331903</v>
      </c>
      <c r="C29" s="29">
        <v>101015006</v>
      </c>
      <c r="D29" s="28" t="s">
        <v>35</v>
      </c>
      <c r="E29" s="28" t="s">
        <v>38</v>
      </c>
      <c r="F29" s="29" t="s">
        <v>13</v>
      </c>
      <c r="G29" s="29">
        <v>1</v>
      </c>
      <c r="H29" s="31"/>
      <c r="I29" s="31"/>
      <c r="J29" s="31">
        <v>142485</v>
      </c>
      <c r="K29" s="31">
        <v>123900</v>
      </c>
      <c r="L29" s="31">
        <v>154875</v>
      </c>
      <c r="M29" s="32">
        <f t="shared" si="1"/>
        <v>123900</v>
      </c>
      <c r="N29" s="32">
        <f t="shared" si="2"/>
        <v>140420</v>
      </c>
      <c r="O29" s="32">
        <f t="shared" si="3"/>
        <v>139832.22</v>
      </c>
      <c r="P29" s="32">
        <f t="shared" si="4"/>
        <v>15590.41</v>
      </c>
      <c r="Q29" s="33">
        <f t="shared" si="5"/>
        <v>0.11102699045719983</v>
      </c>
      <c r="R29" s="34" t="s">
        <v>559</v>
      </c>
      <c r="S29" s="34">
        <v>1</v>
      </c>
      <c r="T29" s="32">
        <f t="shared" si="6"/>
        <v>123900</v>
      </c>
    </row>
    <row r="30" spans="1:20" ht="108" x14ac:dyDescent="0.25">
      <c r="A30" s="29">
        <v>14</v>
      </c>
      <c r="B30" s="40">
        <v>2331903</v>
      </c>
      <c r="C30" s="29">
        <v>101015006</v>
      </c>
      <c r="D30" s="28" t="s">
        <v>39</v>
      </c>
      <c r="E30" s="28" t="s">
        <v>540</v>
      </c>
      <c r="F30" s="29" t="s">
        <v>13</v>
      </c>
      <c r="G30" s="29">
        <v>1</v>
      </c>
      <c r="H30" s="31">
        <v>105000</v>
      </c>
      <c r="I30" s="31">
        <f t="shared" si="0"/>
        <v>105270.1</v>
      </c>
      <c r="J30" s="31">
        <v>131617.5</v>
      </c>
      <c r="K30" s="31">
        <v>114450</v>
      </c>
      <c r="L30" s="31">
        <v>143062.5</v>
      </c>
      <c r="M30" s="32">
        <f t="shared" si="1"/>
        <v>105270.1</v>
      </c>
      <c r="N30" s="32">
        <f t="shared" si="2"/>
        <v>123600.03</v>
      </c>
      <c r="O30" s="32">
        <f t="shared" si="3"/>
        <v>122726.99</v>
      </c>
      <c r="P30" s="32">
        <f t="shared" si="4"/>
        <v>16958.55</v>
      </c>
      <c r="Q30" s="33">
        <f t="shared" si="5"/>
        <v>0.13720506378517869</v>
      </c>
      <c r="R30" s="34" t="s">
        <v>559</v>
      </c>
      <c r="S30" s="34">
        <v>1</v>
      </c>
      <c r="T30" s="32">
        <f t="shared" si="6"/>
        <v>105270.1</v>
      </c>
    </row>
    <row r="31" spans="1:20" x14ac:dyDescent="0.25">
      <c r="A31" s="29">
        <v>15</v>
      </c>
      <c r="B31" s="40">
        <v>2331903</v>
      </c>
      <c r="C31" s="29">
        <v>101015006</v>
      </c>
      <c r="D31" s="28" t="s">
        <v>40</v>
      </c>
      <c r="E31" s="28" t="s">
        <v>41</v>
      </c>
      <c r="F31" s="29" t="s">
        <v>42</v>
      </c>
      <c r="G31" s="29">
        <v>1</v>
      </c>
      <c r="H31" s="31">
        <v>17000</v>
      </c>
      <c r="I31" s="31">
        <f t="shared" si="0"/>
        <v>17043.73</v>
      </c>
      <c r="J31" s="41">
        <v>20700</v>
      </c>
      <c r="K31" s="41">
        <v>18000</v>
      </c>
      <c r="L31" s="41">
        <v>22500</v>
      </c>
      <c r="M31" s="32">
        <f t="shared" si="1"/>
        <v>17043.73</v>
      </c>
      <c r="N31" s="32">
        <f t="shared" si="2"/>
        <v>19560.93</v>
      </c>
      <c r="O31" s="32">
        <f t="shared" si="3"/>
        <v>19442.29</v>
      </c>
      <c r="P31" s="32">
        <f t="shared" si="4"/>
        <v>2497.23</v>
      </c>
      <c r="Q31" s="33">
        <f t="shared" si="5"/>
        <v>0.12766417547631936</v>
      </c>
      <c r="R31" s="34" t="s">
        <v>559</v>
      </c>
      <c r="S31" s="34">
        <v>1</v>
      </c>
      <c r="T31" s="32">
        <f t="shared" si="6"/>
        <v>17043.73</v>
      </c>
    </row>
    <row r="32" spans="1:20" ht="84" x14ac:dyDescent="0.25">
      <c r="A32" s="29">
        <v>16</v>
      </c>
      <c r="B32" s="40">
        <v>2331903</v>
      </c>
      <c r="C32" s="29">
        <v>101015006</v>
      </c>
      <c r="D32" s="28" t="s">
        <v>43</v>
      </c>
      <c r="E32" s="28" t="s">
        <v>44</v>
      </c>
      <c r="F32" s="29" t="s">
        <v>13</v>
      </c>
      <c r="G32" s="29">
        <v>1</v>
      </c>
      <c r="H32" s="31">
        <v>123547.42</v>
      </c>
      <c r="I32" s="31">
        <f t="shared" si="0"/>
        <v>123865.23</v>
      </c>
      <c r="J32" s="31">
        <v>150937.5</v>
      </c>
      <c r="K32" s="31">
        <v>131250</v>
      </c>
      <c r="L32" s="31">
        <v>164062.5</v>
      </c>
      <c r="M32" s="32">
        <f t="shared" si="1"/>
        <v>123865.23</v>
      </c>
      <c r="N32" s="32">
        <f t="shared" si="2"/>
        <v>142528.81</v>
      </c>
      <c r="O32" s="32">
        <f t="shared" si="3"/>
        <v>141649.09</v>
      </c>
      <c r="P32" s="32">
        <f t="shared" si="4"/>
        <v>18347.990000000002</v>
      </c>
      <c r="Q32" s="33">
        <f t="shared" si="5"/>
        <v>0.12873179815365049</v>
      </c>
      <c r="R32" s="34" t="s">
        <v>559</v>
      </c>
      <c r="S32" s="34">
        <v>1</v>
      </c>
      <c r="T32" s="32">
        <f t="shared" si="6"/>
        <v>123865.23</v>
      </c>
    </row>
    <row r="33" spans="1:20" ht="36" x14ac:dyDescent="0.25">
      <c r="A33" s="29">
        <v>17</v>
      </c>
      <c r="B33" s="40">
        <v>2331903</v>
      </c>
      <c r="C33" s="29">
        <v>101015006</v>
      </c>
      <c r="D33" s="28" t="s">
        <v>45</v>
      </c>
      <c r="E33" s="28" t="s">
        <v>46</v>
      </c>
      <c r="F33" s="29" t="s">
        <v>13</v>
      </c>
      <c r="G33" s="29">
        <v>1</v>
      </c>
      <c r="H33" s="31">
        <v>45000</v>
      </c>
      <c r="I33" s="31">
        <f t="shared" si="0"/>
        <v>45115.76</v>
      </c>
      <c r="J33" s="31">
        <v>60375</v>
      </c>
      <c r="K33" s="31">
        <v>52500</v>
      </c>
      <c r="L33" s="31">
        <v>65625</v>
      </c>
      <c r="M33" s="32">
        <f t="shared" si="1"/>
        <v>45115.76</v>
      </c>
      <c r="N33" s="32">
        <f t="shared" si="2"/>
        <v>55903.94</v>
      </c>
      <c r="O33" s="32">
        <f t="shared" si="3"/>
        <v>55348.2</v>
      </c>
      <c r="P33" s="32">
        <f t="shared" si="4"/>
        <v>8990.01</v>
      </c>
      <c r="Q33" s="33">
        <f t="shared" si="5"/>
        <v>0.16081174242817231</v>
      </c>
      <c r="R33" s="34" t="s">
        <v>559</v>
      </c>
      <c r="S33" s="34">
        <v>1</v>
      </c>
      <c r="T33" s="32">
        <f t="shared" si="6"/>
        <v>45115.76</v>
      </c>
    </row>
    <row r="34" spans="1:20" ht="24" x14ac:dyDescent="0.25">
      <c r="A34" s="29">
        <v>18</v>
      </c>
      <c r="B34" s="40">
        <v>2331903</v>
      </c>
      <c r="C34" s="29">
        <v>101015006</v>
      </c>
      <c r="D34" s="28" t="s">
        <v>47</v>
      </c>
      <c r="E34" s="28" t="s">
        <v>48</v>
      </c>
      <c r="F34" s="29" t="s">
        <v>13</v>
      </c>
      <c r="G34" s="29">
        <v>1</v>
      </c>
      <c r="H34" s="31">
        <v>105000</v>
      </c>
      <c r="I34" s="31">
        <f t="shared" si="0"/>
        <v>105270.1</v>
      </c>
      <c r="J34" s="31">
        <v>124372.5</v>
      </c>
      <c r="K34" s="31">
        <v>108150</v>
      </c>
      <c r="L34" s="31">
        <v>135187.5</v>
      </c>
      <c r="M34" s="32">
        <f t="shared" si="1"/>
        <v>105270.1</v>
      </c>
      <c r="N34" s="32">
        <f t="shared" si="2"/>
        <v>118245.03</v>
      </c>
      <c r="O34" s="32">
        <f t="shared" si="3"/>
        <v>117624.59</v>
      </c>
      <c r="P34" s="32">
        <f t="shared" si="4"/>
        <v>14081.33</v>
      </c>
      <c r="Q34" s="33">
        <f t="shared" si="5"/>
        <v>0.11908601993673645</v>
      </c>
      <c r="R34" s="34" t="s">
        <v>559</v>
      </c>
      <c r="S34" s="34">
        <v>1</v>
      </c>
      <c r="T34" s="32">
        <f t="shared" si="6"/>
        <v>105270.1</v>
      </c>
    </row>
    <row r="35" spans="1:20" ht="84" x14ac:dyDescent="0.25">
      <c r="A35" s="29">
        <v>19</v>
      </c>
      <c r="B35" s="40">
        <v>2331903</v>
      </c>
      <c r="C35" s="29">
        <v>101015006</v>
      </c>
      <c r="D35" s="28" t="s">
        <v>49</v>
      </c>
      <c r="E35" s="28" t="s">
        <v>50</v>
      </c>
      <c r="F35" s="29" t="s">
        <v>13</v>
      </c>
      <c r="G35" s="29">
        <v>1</v>
      </c>
      <c r="H35" s="31">
        <v>140000</v>
      </c>
      <c r="I35" s="31">
        <f t="shared" si="0"/>
        <v>140360.14000000001</v>
      </c>
      <c r="J35" s="31">
        <v>175087.5</v>
      </c>
      <c r="K35" s="31">
        <v>152250</v>
      </c>
      <c r="L35" s="31">
        <v>190312.5</v>
      </c>
      <c r="M35" s="32">
        <f t="shared" si="1"/>
        <v>140360.14000000001</v>
      </c>
      <c r="N35" s="32">
        <f t="shared" si="2"/>
        <v>164502.54</v>
      </c>
      <c r="O35" s="32">
        <f t="shared" si="3"/>
        <v>163354.42000000001</v>
      </c>
      <c r="P35" s="32">
        <f t="shared" si="4"/>
        <v>22443.82</v>
      </c>
      <c r="Q35" s="33">
        <f t="shared" si="5"/>
        <v>0.13643448909664252</v>
      </c>
      <c r="R35" s="34" t="s">
        <v>559</v>
      </c>
      <c r="S35" s="34">
        <v>1</v>
      </c>
      <c r="T35" s="32">
        <f t="shared" si="6"/>
        <v>140360.14000000001</v>
      </c>
    </row>
    <row r="36" spans="1:20" ht="36" x14ac:dyDescent="0.25">
      <c r="A36" s="29">
        <v>20</v>
      </c>
      <c r="B36" s="40">
        <v>4299939</v>
      </c>
      <c r="C36" s="28" t="s">
        <v>54</v>
      </c>
      <c r="D36" s="28" t="s">
        <v>51</v>
      </c>
      <c r="E36" s="28" t="s">
        <v>52</v>
      </c>
      <c r="F36" s="29" t="s">
        <v>53</v>
      </c>
      <c r="G36" s="29">
        <v>1</v>
      </c>
      <c r="H36" s="31"/>
      <c r="I36" s="31"/>
      <c r="J36" s="31">
        <v>47897.5</v>
      </c>
      <c r="K36" s="31">
        <v>41650</v>
      </c>
      <c r="L36" s="31">
        <v>52062.5</v>
      </c>
      <c r="M36" s="32">
        <f t="shared" si="1"/>
        <v>41650</v>
      </c>
      <c r="N36" s="32">
        <f t="shared" si="2"/>
        <v>47203.33</v>
      </c>
      <c r="O36" s="32">
        <f t="shared" si="3"/>
        <v>47005.75</v>
      </c>
      <c r="P36" s="32">
        <f t="shared" si="4"/>
        <v>5240.84</v>
      </c>
      <c r="Q36" s="33">
        <f t="shared" si="5"/>
        <v>0.11102691271992887</v>
      </c>
      <c r="R36" s="34" t="s">
        <v>559</v>
      </c>
      <c r="S36" s="34">
        <v>1</v>
      </c>
      <c r="T36" s="32">
        <f t="shared" si="6"/>
        <v>41650</v>
      </c>
    </row>
    <row r="37" spans="1:20" ht="24" x14ac:dyDescent="0.25">
      <c r="A37" s="29">
        <v>21</v>
      </c>
      <c r="B37" s="40">
        <v>4299939</v>
      </c>
      <c r="C37" s="29" t="s">
        <v>54</v>
      </c>
      <c r="D37" s="28" t="s">
        <v>55</v>
      </c>
      <c r="E37" s="28" t="s">
        <v>56</v>
      </c>
      <c r="F37" s="29" t="s">
        <v>53</v>
      </c>
      <c r="G37" s="29">
        <v>1</v>
      </c>
      <c r="H37" s="31"/>
      <c r="I37" s="31"/>
      <c r="J37" s="31">
        <v>50634.5</v>
      </c>
      <c r="K37" s="31">
        <v>44030</v>
      </c>
      <c r="L37" s="31">
        <v>55037.5</v>
      </c>
      <c r="M37" s="32">
        <f t="shared" si="1"/>
        <v>44030</v>
      </c>
      <c r="N37" s="32">
        <f t="shared" si="2"/>
        <v>49900.67</v>
      </c>
      <c r="O37" s="32">
        <f t="shared" si="3"/>
        <v>49691.79</v>
      </c>
      <c r="P37" s="32">
        <f t="shared" si="4"/>
        <v>5540.32</v>
      </c>
      <c r="Q37" s="33">
        <f t="shared" si="5"/>
        <v>0.11102696617099529</v>
      </c>
      <c r="R37" s="34" t="s">
        <v>559</v>
      </c>
      <c r="S37" s="34">
        <v>1</v>
      </c>
      <c r="T37" s="32">
        <f t="shared" si="6"/>
        <v>44030</v>
      </c>
    </row>
    <row r="38" spans="1:20" ht="24" x14ac:dyDescent="0.25">
      <c r="A38" s="29">
        <v>22</v>
      </c>
      <c r="B38" s="40">
        <v>4299939</v>
      </c>
      <c r="C38" s="29" t="s">
        <v>54</v>
      </c>
      <c r="D38" s="28" t="s">
        <v>57</v>
      </c>
      <c r="E38" s="28" t="s">
        <v>58</v>
      </c>
      <c r="F38" s="29" t="s">
        <v>53</v>
      </c>
      <c r="G38" s="29">
        <v>1</v>
      </c>
      <c r="H38" s="31"/>
      <c r="I38" s="31"/>
      <c r="J38" s="31">
        <v>53371.5</v>
      </c>
      <c r="K38" s="31">
        <v>46410</v>
      </c>
      <c r="L38" s="31">
        <v>58012.5</v>
      </c>
      <c r="M38" s="32">
        <f t="shared" si="1"/>
        <v>46410</v>
      </c>
      <c r="N38" s="32">
        <f t="shared" si="2"/>
        <v>52598</v>
      </c>
      <c r="O38" s="32">
        <f t="shared" si="3"/>
        <v>52377.83</v>
      </c>
      <c r="P38" s="32">
        <f t="shared" si="4"/>
        <v>5839.8</v>
      </c>
      <c r="Q38" s="33">
        <f t="shared" si="5"/>
        <v>0.11102703524848855</v>
      </c>
      <c r="R38" s="34" t="s">
        <v>559</v>
      </c>
      <c r="S38" s="34">
        <v>1</v>
      </c>
      <c r="T38" s="32">
        <f t="shared" si="6"/>
        <v>46410</v>
      </c>
    </row>
    <row r="39" spans="1:20" ht="24" x14ac:dyDescent="0.25">
      <c r="A39" s="29">
        <v>23</v>
      </c>
      <c r="B39" s="40">
        <v>4299939</v>
      </c>
      <c r="C39" s="29" t="s">
        <v>54</v>
      </c>
      <c r="D39" s="28" t="s">
        <v>59</v>
      </c>
      <c r="E39" s="28" t="s">
        <v>60</v>
      </c>
      <c r="F39" s="29" t="s">
        <v>53</v>
      </c>
      <c r="G39" s="29">
        <v>1</v>
      </c>
      <c r="H39" s="31"/>
      <c r="I39" s="31"/>
      <c r="J39" s="31">
        <v>54740</v>
      </c>
      <c r="K39" s="31">
        <v>47600</v>
      </c>
      <c r="L39" s="31">
        <v>59500</v>
      </c>
      <c r="M39" s="32">
        <f t="shared" si="1"/>
        <v>47600</v>
      </c>
      <c r="N39" s="32">
        <f t="shared" si="2"/>
        <v>53946.67</v>
      </c>
      <c r="O39" s="32">
        <f t="shared" si="3"/>
        <v>53720.85</v>
      </c>
      <c r="P39" s="32">
        <f t="shared" si="4"/>
        <v>5989.54</v>
      </c>
      <c r="Q39" s="33">
        <f t="shared" si="5"/>
        <v>0.11102705690638551</v>
      </c>
      <c r="R39" s="34" t="s">
        <v>559</v>
      </c>
      <c r="S39" s="34">
        <v>1</v>
      </c>
      <c r="T39" s="32">
        <f t="shared" si="6"/>
        <v>47600</v>
      </c>
    </row>
    <row r="40" spans="1:20" ht="24" x14ac:dyDescent="0.25">
      <c r="A40" s="29">
        <v>24</v>
      </c>
      <c r="B40" s="40">
        <v>4294408</v>
      </c>
      <c r="C40" s="29" t="s">
        <v>64</v>
      </c>
      <c r="D40" s="28" t="s">
        <v>61</v>
      </c>
      <c r="E40" s="28" t="s">
        <v>62</v>
      </c>
      <c r="F40" s="29" t="s">
        <v>63</v>
      </c>
      <c r="G40" s="29">
        <v>1</v>
      </c>
      <c r="H40" s="31"/>
      <c r="I40" s="31"/>
      <c r="J40" s="31">
        <v>86215.5</v>
      </c>
      <c r="K40" s="31">
        <v>74970</v>
      </c>
      <c r="L40" s="31">
        <v>93712.5</v>
      </c>
      <c r="M40" s="32">
        <f t="shared" si="1"/>
        <v>74970</v>
      </c>
      <c r="N40" s="32">
        <f t="shared" si="2"/>
        <v>84966</v>
      </c>
      <c r="O40" s="32">
        <f t="shared" si="3"/>
        <v>84610.34</v>
      </c>
      <c r="P40" s="32">
        <f t="shared" si="4"/>
        <v>9433.52</v>
      </c>
      <c r="Q40" s="33">
        <f t="shared" si="5"/>
        <v>0.11102699903490809</v>
      </c>
      <c r="R40" s="34" t="s">
        <v>559</v>
      </c>
      <c r="S40" s="34">
        <v>1</v>
      </c>
      <c r="T40" s="32">
        <f t="shared" si="6"/>
        <v>74970</v>
      </c>
    </row>
    <row r="41" spans="1:20" ht="96" x14ac:dyDescent="0.25">
      <c r="A41" s="29">
        <v>25</v>
      </c>
      <c r="B41" s="40">
        <v>2331903</v>
      </c>
      <c r="C41" s="29">
        <v>101015006</v>
      </c>
      <c r="D41" s="28" t="s">
        <v>65</v>
      </c>
      <c r="E41" s="28" t="s">
        <v>66</v>
      </c>
      <c r="F41" s="29" t="s">
        <v>15</v>
      </c>
      <c r="G41" s="29">
        <v>1</v>
      </c>
      <c r="H41" s="31"/>
      <c r="I41" s="31"/>
      <c r="J41" s="31">
        <v>54337.5</v>
      </c>
      <c r="K41" s="31">
        <v>47250</v>
      </c>
      <c r="L41" s="31">
        <v>59062.5</v>
      </c>
      <c r="M41" s="32">
        <f t="shared" si="1"/>
        <v>47250</v>
      </c>
      <c r="N41" s="32">
        <f t="shared" si="2"/>
        <v>53550</v>
      </c>
      <c r="O41" s="32">
        <f t="shared" si="3"/>
        <v>53325.85</v>
      </c>
      <c r="P41" s="32">
        <f t="shared" si="4"/>
        <v>5945.49</v>
      </c>
      <c r="Q41" s="33">
        <f t="shared" si="5"/>
        <v>0.11102689075630252</v>
      </c>
      <c r="R41" s="34" t="s">
        <v>559</v>
      </c>
      <c r="S41" s="34">
        <v>1</v>
      </c>
      <c r="T41" s="32">
        <f t="shared" si="6"/>
        <v>47250</v>
      </c>
    </row>
    <row r="42" spans="1:20" ht="96" x14ac:dyDescent="0.25">
      <c r="A42" s="29">
        <v>26</v>
      </c>
      <c r="B42" s="40">
        <v>2331903</v>
      </c>
      <c r="C42" s="28">
        <v>101015006</v>
      </c>
      <c r="D42" s="28" t="s">
        <v>65</v>
      </c>
      <c r="E42" s="28" t="s">
        <v>67</v>
      </c>
      <c r="F42" s="29" t="s">
        <v>15</v>
      </c>
      <c r="G42" s="29">
        <v>1</v>
      </c>
      <c r="H42" s="31"/>
      <c r="I42" s="31"/>
      <c r="J42" s="31">
        <v>525262.5</v>
      </c>
      <c r="K42" s="31">
        <v>456750</v>
      </c>
      <c r="L42" s="31">
        <v>570937.5</v>
      </c>
      <c r="M42" s="32">
        <f t="shared" si="1"/>
        <v>456750</v>
      </c>
      <c r="N42" s="32">
        <f t="shared" si="2"/>
        <v>517650</v>
      </c>
      <c r="O42" s="32">
        <f t="shared" si="3"/>
        <v>515483.19</v>
      </c>
      <c r="P42" s="32">
        <f t="shared" si="4"/>
        <v>57473.11</v>
      </c>
      <c r="Q42" s="33">
        <f t="shared" si="5"/>
        <v>0.11102696802859074</v>
      </c>
      <c r="R42" s="34" t="s">
        <v>559</v>
      </c>
      <c r="S42" s="34">
        <v>1</v>
      </c>
      <c r="T42" s="32">
        <f t="shared" si="6"/>
        <v>456750</v>
      </c>
    </row>
    <row r="43" spans="1:20" x14ac:dyDescent="0.25">
      <c r="A43" s="3" t="s">
        <v>68</v>
      </c>
      <c r="B43" s="3"/>
      <c r="C43" s="3"/>
      <c r="D43" s="3"/>
      <c r="E43" s="3"/>
      <c r="F43" s="3"/>
      <c r="G43" s="3"/>
      <c r="H43" s="36"/>
      <c r="I43" s="36"/>
      <c r="J43" s="36"/>
      <c r="K43" s="36"/>
      <c r="L43" s="36"/>
      <c r="M43" s="36"/>
      <c r="N43" s="36"/>
      <c r="O43" s="36"/>
      <c r="P43" s="36"/>
      <c r="Q43" s="36"/>
      <c r="R43" s="36"/>
      <c r="S43" s="36"/>
      <c r="T43" s="36"/>
    </row>
    <row r="44" spans="1:20" x14ac:dyDescent="0.25">
      <c r="A44" s="5" t="s">
        <v>1</v>
      </c>
      <c r="B44" s="5"/>
      <c r="C44" s="5"/>
      <c r="D44" s="5"/>
      <c r="E44" s="5"/>
      <c r="F44" s="5" t="s">
        <v>2</v>
      </c>
      <c r="G44" s="5"/>
      <c r="H44" s="36"/>
      <c r="I44" s="36"/>
      <c r="J44" s="36"/>
      <c r="K44" s="36"/>
      <c r="L44" s="36"/>
      <c r="M44" s="36"/>
      <c r="N44" s="36"/>
      <c r="O44" s="36"/>
      <c r="P44" s="36"/>
      <c r="Q44" s="36"/>
      <c r="R44" s="36"/>
      <c r="S44" s="36"/>
      <c r="T44" s="36"/>
    </row>
    <row r="45" spans="1:20" x14ac:dyDescent="0.25">
      <c r="A45" s="37" t="s">
        <v>3</v>
      </c>
      <c r="B45" s="37"/>
      <c r="C45" s="37"/>
      <c r="D45" s="37"/>
      <c r="E45" s="37"/>
      <c r="F45" s="38" t="s">
        <v>4</v>
      </c>
      <c r="G45" s="38"/>
      <c r="H45" s="36"/>
      <c r="I45" s="36"/>
      <c r="J45" s="36"/>
      <c r="K45" s="36"/>
      <c r="L45" s="36"/>
      <c r="M45" s="36"/>
      <c r="N45" s="36"/>
      <c r="O45" s="36"/>
      <c r="P45" s="36"/>
      <c r="Q45" s="36"/>
      <c r="R45" s="36"/>
      <c r="S45" s="36"/>
      <c r="T45" s="36"/>
    </row>
    <row r="46" spans="1:20" ht="60" x14ac:dyDescent="0.25">
      <c r="A46" s="19" t="s">
        <v>5</v>
      </c>
      <c r="B46" s="42" t="s">
        <v>6</v>
      </c>
      <c r="C46" s="21" t="s">
        <v>10</v>
      </c>
      <c r="D46" s="22" t="s">
        <v>22</v>
      </c>
      <c r="E46" s="22"/>
      <c r="F46" s="20" t="s">
        <v>8</v>
      </c>
      <c r="G46" s="21" t="s">
        <v>9</v>
      </c>
      <c r="H46" s="23" t="s">
        <v>539</v>
      </c>
      <c r="I46" s="23" t="s">
        <v>549</v>
      </c>
      <c r="J46" s="24" t="s">
        <v>542</v>
      </c>
      <c r="K46" s="25" t="s">
        <v>542</v>
      </c>
      <c r="L46" s="26" t="s">
        <v>542</v>
      </c>
      <c r="M46" s="27" t="s">
        <v>552</v>
      </c>
      <c r="N46" s="27" t="s">
        <v>553</v>
      </c>
      <c r="O46" s="27" t="s">
        <v>554</v>
      </c>
      <c r="P46" s="27" t="s">
        <v>555</v>
      </c>
      <c r="Q46" s="27" t="s">
        <v>556</v>
      </c>
      <c r="R46" s="27" t="s">
        <v>557</v>
      </c>
      <c r="S46" s="24" t="s">
        <v>560</v>
      </c>
      <c r="T46" s="24" t="s">
        <v>558</v>
      </c>
    </row>
    <row r="47" spans="1:20" s="47" customFormat="1" ht="60" x14ac:dyDescent="0.25">
      <c r="A47" s="43">
        <v>1</v>
      </c>
      <c r="B47" s="44">
        <v>2331903</v>
      </c>
      <c r="C47" s="45">
        <v>101015006</v>
      </c>
      <c r="D47" s="46" t="s">
        <v>23</v>
      </c>
      <c r="E47" s="45" t="s">
        <v>24</v>
      </c>
      <c r="F47" s="46" t="s">
        <v>13</v>
      </c>
      <c r="G47" s="45">
        <v>1</v>
      </c>
      <c r="H47" s="41">
        <v>113730.34</v>
      </c>
      <c r="I47" s="31">
        <f t="shared" si="0"/>
        <v>114022.9</v>
      </c>
      <c r="J47" s="41">
        <v>143692.5</v>
      </c>
      <c r="K47" s="41">
        <v>124950</v>
      </c>
      <c r="L47" s="41">
        <v>156187.5</v>
      </c>
      <c r="M47" s="32">
        <f t="shared" si="1"/>
        <v>114022.9</v>
      </c>
      <c r="N47" s="32">
        <f t="shared" si="2"/>
        <v>134713.23000000001</v>
      </c>
      <c r="O47" s="32">
        <f t="shared" si="3"/>
        <v>133721.79</v>
      </c>
      <c r="P47" s="32">
        <f t="shared" si="4"/>
        <v>18843.05</v>
      </c>
      <c r="Q47" s="33">
        <f t="shared" si="5"/>
        <v>0.13987527431418575</v>
      </c>
      <c r="R47" s="34" t="s">
        <v>559</v>
      </c>
      <c r="S47" s="34">
        <v>1</v>
      </c>
      <c r="T47" s="32">
        <f t="shared" si="6"/>
        <v>114022.9</v>
      </c>
    </row>
    <row r="48" spans="1:20" s="47" customFormat="1" ht="60" x14ac:dyDescent="0.25">
      <c r="A48" s="43">
        <v>2</v>
      </c>
      <c r="B48" s="44">
        <v>2331903</v>
      </c>
      <c r="C48" s="45">
        <v>101015006</v>
      </c>
      <c r="D48" s="46" t="s">
        <v>23</v>
      </c>
      <c r="E48" s="45" t="s">
        <v>25</v>
      </c>
      <c r="F48" s="46" t="s">
        <v>13</v>
      </c>
      <c r="G48" s="45">
        <v>1</v>
      </c>
      <c r="H48" s="41">
        <v>101912.64</v>
      </c>
      <c r="I48" s="31">
        <f t="shared" si="0"/>
        <v>102174.8</v>
      </c>
      <c r="J48" s="41">
        <v>127995</v>
      </c>
      <c r="K48" s="41">
        <v>111300</v>
      </c>
      <c r="L48" s="41">
        <v>139125</v>
      </c>
      <c r="M48" s="32">
        <f t="shared" si="1"/>
        <v>102174.8</v>
      </c>
      <c r="N48" s="32">
        <f t="shared" si="2"/>
        <v>120148.7</v>
      </c>
      <c r="O48" s="32">
        <f t="shared" si="3"/>
        <v>119291.44</v>
      </c>
      <c r="P48" s="32">
        <f t="shared" si="4"/>
        <v>16563.259999999998</v>
      </c>
      <c r="Q48" s="33">
        <f t="shared" si="5"/>
        <v>0.1378563396857394</v>
      </c>
      <c r="R48" s="34" t="s">
        <v>559</v>
      </c>
      <c r="S48" s="34">
        <v>1</v>
      </c>
      <c r="T48" s="32">
        <f t="shared" si="6"/>
        <v>102174.8</v>
      </c>
    </row>
    <row r="49" spans="1:20" s="47" customFormat="1" ht="72" x14ac:dyDescent="0.25">
      <c r="A49" s="43">
        <v>3</v>
      </c>
      <c r="B49" s="44">
        <v>2331903</v>
      </c>
      <c r="C49" s="45">
        <v>101015006</v>
      </c>
      <c r="D49" s="46" t="s">
        <v>23</v>
      </c>
      <c r="E49" s="45" t="s">
        <v>27</v>
      </c>
      <c r="F49" s="46" t="s">
        <v>13</v>
      </c>
      <c r="G49" s="45">
        <v>1</v>
      </c>
      <c r="H49" s="41"/>
      <c r="I49" s="31"/>
      <c r="J49" s="41">
        <v>143692.5</v>
      </c>
      <c r="K49" s="41">
        <v>124950</v>
      </c>
      <c r="L49" s="41">
        <v>156187.5</v>
      </c>
      <c r="M49" s="32">
        <f t="shared" si="1"/>
        <v>124950</v>
      </c>
      <c r="N49" s="32">
        <f t="shared" si="2"/>
        <v>141610</v>
      </c>
      <c r="O49" s="32">
        <f t="shared" si="3"/>
        <v>141017.24</v>
      </c>
      <c r="P49" s="32">
        <f t="shared" si="4"/>
        <v>15722.53</v>
      </c>
      <c r="Q49" s="33">
        <f t="shared" si="5"/>
        <v>0.11102697549608079</v>
      </c>
      <c r="R49" s="34" t="s">
        <v>559</v>
      </c>
      <c r="S49" s="34">
        <v>1</v>
      </c>
      <c r="T49" s="32">
        <f t="shared" si="6"/>
        <v>124950</v>
      </c>
    </row>
    <row r="50" spans="1:20" ht="96" x14ac:dyDescent="0.25">
      <c r="A50" s="48">
        <v>4</v>
      </c>
      <c r="B50" s="29">
        <v>2331903</v>
      </c>
      <c r="C50" s="28">
        <v>101015006</v>
      </c>
      <c r="D50" s="49" t="s">
        <v>23</v>
      </c>
      <c r="E50" s="28" t="s">
        <v>28</v>
      </c>
      <c r="F50" s="49" t="s">
        <v>13</v>
      </c>
      <c r="G50" s="28">
        <v>1</v>
      </c>
      <c r="H50" s="31"/>
      <c r="I50" s="31"/>
      <c r="J50" s="31">
        <v>134032.5</v>
      </c>
      <c r="K50" s="31">
        <v>116550</v>
      </c>
      <c r="L50" s="31">
        <v>145687.5</v>
      </c>
      <c r="M50" s="32">
        <f t="shared" si="1"/>
        <v>116550</v>
      </c>
      <c r="N50" s="32">
        <f t="shared" si="2"/>
        <v>132090</v>
      </c>
      <c r="O50" s="32">
        <f t="shared" si="3"/>
        <v>131537.09</v>
      </c>
      <c r="P50" s="32">
        <f t="shared" si="4"/>
        <v>14665.55</v>
      </c>
      <c r="Q50" s="33">
        <f t="shared" si="5"/>
        <v>0.11102695132106896</v>
      </c>
      <c r="R50" s="34" t="s">
        <v>559</v>
      </c>
      <c r="S50" s="34">
        <v>1</v>
      </c>
      <c r="T50" s="32">
        <f t="shared" si="6"/>
        <v>116550</v>
      </c>
    </row>
    <row r="51" spans="1:20" ht="96" x14ac:dyDescent="0.25">
      <c r="A51" s="48">
        <v>5</v>
      </c>
      <c r="B51" s="29">
        <v>2331903</v>
      </c>
      <c r="C51" s="28">
        <v>101015006</v>
      </c>
      <c r="D51" s="49" t="s">
        <v>23</v>
      </c>
      <c r="E51" s="28" t="s">
        <v>29</v>
      </c>
      <c r="F51" s="49" t="s">
        <v>13</v>
      </c>
      <c r="G51" s="28">
        <v>1</v>
      </c>
      <c r="H51" s="31"/>
      <c r="I51" s="31"/>
      <c r="J51" s="31">
        <v>132825</v>
      </c>
      <c r="K51" s="31">
        <v>115500</v>
      </c>
      <c r="L51" s="31">
        <v>144375</v>
      </c>
      <c r="M51" s="32">
        <f t="shared" si="1"/>
        <v>115500</v>
      </c>
      <c r="N51" s="32">
        <f t="shared" si="2"/>
        <v>130900</v>
      </c>
      <c r="O51" s="32">
        <f t="shared" si="3"/>
        <v>130352.07</v>
      </c>
      <c r="P51" s="32">
        <f t="shared" si="4"/>
        <v>14533.43</v>
      </c>
      <c r="Q51" s="33">
        <f t="shared" si="5"/>
        <v>0.11102696715049656</v>
      </c>
      <c r="R51" s="34" t="s">
        <v>559</v>
      </c>
      <c r="S51" s="34">
        <v>1</v>
      </c>
      <c r="T51" s="32">
        <f t="shared" si="6"/>
        <v>115500</v>
      </c>
    </row>
    <row r="52" spans="1:20" s="47" customFormat="1" ht="108" x14ac:dyDescent="0.25">
      <c r="A52" s="43">
        <v>6</v>
      </c>
      <c r="B52" s="44">
        <v>2331903</v>
      </c>
      <c r="C52" s="45">
        <v>101015006</v>
      </c>
      <c r="D52" s="46" t="s">
        <v>23</v>
      </c>
      <c r="E52" s="45" t="s">
        <v>30</v>
      </c>
      <c r="F52" s="46" t="s">
        <v>13</v>
      </c>
      <c r="G52" s="45">
        <v>1</v>
      </c>
      <c r="H52" s="41"/>
      <c r="I52" s="31"/>
      <c r="J52" s="41">
        <v>144900</v>
      </c>
      <c r="K52" s="41">
        <v>126000</v>
      </c>
      <c r="L52" s="41">
        <v>157500</v>
      </c>
      <c r="M52" s="32">
        <f t="shared" si="1"/>
        <v>126000</v>
      </c>
      <c r="N52" s="32">
        <f t="shared" si="2"/>
        <v>142800</v>
      </c>
      <c r="O52" s="32">
        <f t="shared" si="3"/>
        <v>142202.26</v>
      </c>
      <c r="P52" s="32">
        <f t="shared" si="4"/>
        <v>15854.65</v>
      </c>
      <c r="Q52" s="33">
        <f t="shared" si="5"/>
        <v>0.11102696078431372</v>
      </c>
      <c r="R52" s="34" t="s">
        <v>559</v>
      </c>
      <c r="S52" s="34">
        <v>1</v>
      </c>
      <c r="T52" s="32">
        <f t="shared" si="6"/>
        <v>126000</v>
      </c>
    </row>
    <row r="53" spans="1:20" ht="24" x14ac:dyDescent="0.25">
      <c r="A53" s="48">
        <v>7</v>
      </c>
      <c r="B53" s="29">
        <v>2331903</v>
      </c>
      <c r="C53" s="28">
        <v>10120000</v>
      </c>
      <c r="D53" s="28" t="s">
        <v>47</v>
      </c>
      <c r="E53" s="28" t="s">
        <v>69</v>
      </c>
      <c r="F53" s="29" t="s">
        <v>13</v>
      </c>
      <c r="G53" s="28">
        <v>1</v>
      </c>
      <c r="H53" s="31">
        <v>105000</v>
      </c>
      <c r="I53" s="31">
        <f t="shared" si="0"/>
        <v>105270.1</v>
      </c>
      <c r="J53" s="31">
        <v>124372.5</v>
      </c>
      <c r="K53" s="31">
        <v>108150</v>
      </c>
      <c r="L53" s="31">
        <v>135187.5</v>
      </c>
      <c r="M53" s="32">
        <f t="shared" si="1"/>
        <v>105270.1</v>
      </c>
      <c r="N53" s="32">
        <f t="shared" si="2"/>
        <v>118245.03</v>
      </c>
      <c r="O53" s="32">
        <f t="shared" si="3"/>
        <v>117624.59</v>
      </c>
      <c r="P53" s="32">
        <f t="shared" si="4"/>
        <v>14081.33</v>
      </c>
      <c r="Q53" s="33">
        <f t="shared" si="5"/>
        <v>0.11908601993673645</v>
      </c>
      <c r="R53" s="34" t="s">
        <v>559</v>
      </c>
      <c r="S53" s="34">
        <v>1</v>
      </c>
      <c r="T53" s="32">
        <f t="shared" si="6"/>
        <v>105270.1</v>
      </c>
    </row>
    <row r="54" spans="1:20" ht="36" x14ac:dyDescent="0.25">
      <c r="A54" s="48">
        <v>8</v>
      </c>
      <c r="B54" s="29">
        <v>2331903</v>
      </c>
      <c r="C54" s="28">
        <v>10120000</v>
      </c>
      <c r="D54" s="28" t="s">
        <v>39</v>
      </c>
      <c r="E54" s="28" t="s">
        <v>70</v>
      </c>
      <c r="F54" s="29" t="s">
        <v>13</v>
      </c>
      <c r="G54" s="28">
        <v>1</v>
      </c>
      <c r="H54" s="31">
        <v>105000</v>
      </c>
      <c r="I54" s="31">
        <f t="shared" si="0"/>
        <v>105270.1</v>
      </c>
      <c r="J54" s="31">
        <v>131617.5</v>
      </c>
      <c r="K54" s="31">
        <v>114450</v>
      </c>
      <c r="L54" s="31">
        <v>143062.5</v>
      </c>
      <c r="M54" s="32">
        <f t="shared" si="1"/>
        <v>105270.1</v>
      </c>
      <c r="N54" s="32">
        <f t="shared" si="2"/>
        <v>123600.03</v>
      </c>
      <c r="O54" s="32">
        <f t="shared" si="3"/>
        <v>122726.99</v>
      </c>
      <c r="P54" s="32">
        <f t="shared" si="4"/>
        <v>16958.55</v>
      </c>
      <c r="Q54" s="33">
        <f t="shared" si="5"/>
        <v>0.13720506378517869</v>
      </c>
      <c r="R54" s="34" t="s">
        <v>559</v>
      </c>
      <c r="S54" s="34">
        <v>1</v>
      </c>
      <c r="T54" s="32">
        <f t="shared" si="6"/>
        <v>105270.1</v>
      </c>
    </row>
    <row r="55" spans="1:20" ht="48" x14ac:dyDescent="0.25">
      <c r="A55" s="48">
        <v>9</v>
      </c>
      <c r="B55" s="29">
        <v>2331903</v>
      </c>
      <c r="C55" s="28">
        <v>10121505</v>
      </c>
      <c r="D55" s="28" t="s">
        <v>71</v>
      </c>
      <c r="E55" s="28" t="s">
        <v>72</v>
      </c>
      <c r="F55" s="29" t="s">
        <v>73</v>
      </c>
      <c r="G55" s="28">
        <v>1</v>
      </c>
      <c r="H55" s="31">
        <v>17000</v>
      </c>
      <c r="I55" s="31">
        <f t="shared" si="0"/>
        <v>17043.73</v>
      </c>
      <c r="J55" s="31">
        <v>21850</v>
      </c>
      <c r="K55" s="31">
        <v>19000</v>
      </c>
      <c r="L55" s="31">
        <v>23750</v>
      </c>
      <c r="M55" s="32">
        <f t="shared" si="1"/>
        <v>17043.73</v>
      </c>
      <c r="N55" s="32">
        <f t="shared" si="2"/>
        <v>20410.93</v>
      </c>
      <c r="O55" s="32">
        <f t="shared" si="3"/>
        <v>20246.89</v>
      </c>
      <c r="P55" s="32">
        <f t="shared" si="4"/>
        <v>2974.84</v>
      </c>
      <c r="Q55" s="33">
        <f t="shared" si="5"/>
        <v>0.14574740102484307</v>
      </c>
      <c r="R55" s="34" t="s">
        <v>559</v>
      </c>
      <c r="S55" s="34">
        <v>1</v>
      </c>
      <c r="T55" s="32">
        <f t="shared" si="6"/>
        <v>17043.73</v>
      </c>
    </row>
    <row r="56" spans="1:20" s="47" customFormat="1" x14ac:dyDescent="0.25">
      <c r="A56" s="43">
        <v>10</v>
      </c>
      <c r="B56" s="44">
        <v>2331903</v>
      </c>
      <c r="C56" s="45">
        <v>101015006</v>
      </c>
      <c r="D56" s="45" t="s">
        <v>40</v>
      </c>
      <c r="E56" s="45" t="s">
        <v>41</v>
      </c>
      <c r="F56" s="44" t="s">
        <v>42</v>
      </c>
      <c r="G56" s="45">
        <v>1</v>
      </c>
      <c r="H56" s="41">
        <v>17000</v>
      </c>
      <c r="I56" s="31">
        <f t="shared" si="0"/>
        <v>17043.73</v>
      </c>
      <c r="J56" s="41">
        <v>20700</v>
      </c>
      <c r="K56" s="41">
        <v>18000</v>
      </c>
      <c r="L56" s="41">
        <v>22500</v>
      </c>
      <c r="M56" s="32">
        <f t="shared" si="1"/>
        <v>17043.73</v>
      </c>
      <c r="N56" s="32">
        <f t="shared" si="2"/>
        <v>19560.93</v>
      </c>
      <c r="O56" s="32">
        <f t="shared" si="3"/>
        <v>19442.29</v>
      </c>
      <c r="P56" s="32">
        <f t="shared" si="4"/>
        <v>2497.23</v>
      </c>
      <c r="Q56" s="33">
        <f t="shared" si="5"/>
        <v>0.12766417547631936</v>
      </c>
      <c r="R56" s="34" t="s">
        <v>559</v>
      </c>
      <c r="S56" s="34">
        <v>1</v>
      </c>
      <c r="T56" s="32">
        <f t="shared" si="6"/>
        <v>17043.73</v>
      </c>
    </row>
    <row r="57" spans="1:20" ht="24" x14ac:dyDescent="0.25">
      <c r="A57" s="48">
        <v>11</v>
      </c>
      <c r="B57" s="29">
        <v>4299939</v>
      </c>
      <c r="C57" s="28">
        <v>10141503</v>
      </c>
      <c r="D57" s="28" t="s">
        <v>51</v>
      </c>
      <c r="E57" s="28" t="s">
        <v>52</v>
      </c>
      <c r="F57" s="29" t="s">
        <v>53</v>
      </c>
      <c r="G57" s="28">
        <v>1</v>
      </c>
      <c r="H57" s="31"/>
      <c r="I57" s="31"/>
      <c r="J57" s="31">
        <v>47897.5</v>
      </c>
      <c r="K57" s="31">
        <v>41650</v>
      </c>
      <c r="L57" s="31">
        <v>52062.5</v>
      </c>
      <c r="M57" s="32">
        <f t="shared" si="1"/>
        <v>41650</v>
      </c>
      <c r="N57" s="32">
        <f t="shared" si="2"/>
        <v>47203.33</v>
      </c>
      <c r="O57" s="32">
        <f t="shared" si="3"/>
        <v>47005.75</v>
      </c>
      <c r="P57" s="32">
        <f t="shared" si="4"/>
        <v>5240.84</v>
      </c>
      <c r="Q57" s="33">
        <f t="shared" si="5"/>
        <v>0.11102691271992887</v>
      </c>
      <c r="R57" s="34" t="s">
        <v>559</v>
      </c>
      <c r="S57" s="34">
        <v>1</v>
      </c>
      <c r="T57" s="32">
        <f t="shared" si="6"/>
        <v>41650</v>
      </c>
    </row>
    <row r="58" spans="1:20" ht="36" x14ac:dyDescent="0.25">
      <c r="A58" s="48">
        <v>12</v>
      </c>
      <c r="B58" s="29">
        <v>4299939</v>
      </c>
      <c r="C58" s="28" t="s">
        <v>54</v>
      </c>
      <c r="D58" s="28" t="s">
        <v>55</v>
      </c>
      <c r="E58" s="28" t="s">
        <v>56</v>
      </c>
      <c r="F58" s="29" t="s">
        <v>53</v>
      </c>
      <c r="G58" s="28">
        <v>1</v>
      </c>
      <c r="H58" s="31"/>
      <c r="I58" s="31"/>
      <c r="J58" s="31">
        <v>50634.5</v>
      </c>
      <c r="K58" s="31">
        <v>44030</v>
      </c>
      <c r="L58" s="31">
        <v>55037.5</v>
      </c>
      <c r="M58" s="32">
        <f t="shared" si="1"/>
        <v>44030</v>
      </c>
      <c r="N58" s="32">
        <f t="shared" si="2"/>
        <v>49900.67</v>
      </c>
      <c r="O58" s="32">
        <f t="shared" si="3"/>
        <v>49691.79</v>
      </c>
      <c r="P58" s="32">
        <f t="shared" si="4"/>
        <v>5540.32</v>
      </c>
      <c r="Q58" s="33">
        <f t="shared" si="5"/>
        <v>0.11102696617099529</v>
      </c>
      <c r="R58" s="34" t="s">
        <v>559</v>
      </c>
      <c r="S58" s="34">
        <v>1</v>
      </c>
      <c r="T58" s="32">
        <f t="shared" si="6"/>
        <v>44030</v>
      </c>
    </row>
    <row r="59" spans="1:20" ht="24" x14ac:dyDescent="0.25">
      <c r="A59" s="48">
        <v>13</v>
      </c>
      <c r="B59" s="29">
        <v>4299939</v>
      </c>
      <c r="C59" s="28">
        <v>10141503</v>
      </c>
      <c r="D59" s="28" t="s">
        <v>57</v>
      </c>
      <c r="E59" s="28" t="s">
        <v>58</v>
      </c>
      <c r="F59" s="29" t="s">
        <v>53</v>
      </c>
      <c r="G59" s="28">
        <v>1</v>
      </c>
      <c r="H59" s="31"/>
      <c r="I59" s="31"/>
      <c r="J59" s="31">
        <v>53371.5</v>
      </c>
      <c r="K59" s="31">
        <v>46410</v>
      </c>
      <c r="L59" s="31">
        <v>58012.5</v>
      </c>
      <c r="M59" s="32">
        <f t="shared" si="1"/>
        <v>46410</v>
      </c>
      <c r="N59" s="32">
        <f t="shared" si="2"/>
        <v>52598</v>
      </c>
      <c r="O59" s="32">
        <f t="shared" si="3"/>
        <v>52377.83</v>
      </c>
      <c r="P59" s="32">
        <f t="shared" si="4"/>
        <v>5839.8</v>
      </c>
      <c r="Q59" s="33">
        <f t="shared" si="5"/>
        <v>0.11102703524848855</v>
      </c>
      <c r="R59" s="34" t="s">
        <v>559</v>
      </c>
      <c r="S59" s="34">
        <v>1</v>
      </c>
      <c r="T59" s="32">
        <f t="shared" si="6"/>
        <v>46410</v>
      </c>
    </row>
    <row r="60" spans="1:20" ht="24" x14ac:dyDescent="0.25">
      <c r="A60" s="48">
        <v>14</v>
      </c>
      <c r="B60" s="29">
        <v>4299939</v>
      </c>
      <c r="C60" s="28">
        <v>10141503</v>
      </c>
      <c r="D60" s="28" t="s">
        <v>59</v>
      </c>
      <c r="E60" s="28" t="s">
        <v>60</v>
      </c>
      <c r="F60" s="29" t="s">
        <v>53</v>
      </c>
      <c r="G60" s="28">
        <v>1</v>
      </c>
      <c r="H60" s="31"/>
      <c r="I60" s="31"/>
      <c r="J60" s="31">
        <v>54740</v>
      </c>
      <c r="K60" s="31">
        <v>47600</v>
      </c>
      <c r="L60" s="31">
        <v>59500</v>
      </c>
      <c r="M60" s="32">
        <f t="shared" si="1"/>
        <v>47600</v>
      </c>
      <c r="N60" s="32">
        <f t="shared" si="2"/>
        <v>53946.67</v>
      </c>
      <c r="O60" s="32">
        <f t="shared" si="3"/>
        <v>53720.85</v>
      </c>
      <c r="P60" s="32">
        <f t="shared" si="4"/>
        <v>5989.54</v>
      </c>
      <c r="Q60" s="33">
        <f t="shared" si="5"/>
        <v>0.11102705690638551</v>
      </c>
      <c r="R60" s="34" t="s">
        <v>559</v>
      </c>
      <c r="S60" s="34">
        <v>1</v>
      </c>
      <c r="T60" s="32">
        <f t="shared" si="6"/>
        <v>47600</v>
      </c>
    </row>
    <row r="61" spans="1:20" ht="36" x14ac:dyDescent="0.25">
      <c r="A61" s="48">
        <v>15</v>
      </c>
      <c r="B61" s="29">
        <v>4294408</v>
      </c>
      <c r="C61" s="28" t="s">
        <v>64</v>
      </c>
      <c r="D61" s="28" t="s">
        <v>61</v>
      </c>
      <c r="E61" s="28" t="s">
        <v>62</v>
      </c>
      <c r="F61" s="29" t="s">
        <v>63</v>
      </c>
      <c r="G61" s="28">
        <v>1</v>
      </c>
      <c r="H61" s="31"/>
      <c r="I61" s="31"/>
      <c r="J61" s="31">
        <v>86215.5</v>
      </c>
      <c r="K61" s="31">
        <v>74970</v>
      </c>
      <c r="L61" s="31">
        <v>93712.5</v>
      </c>
      <c r="M61" s="32">
        <f t="shared" si="1"/>
        <v>74970</v>
      </c>
      <c r="N61" s="32">
        <f t="shared" si="2"/>
        <v>84966</v>
      </c>
      <c r="O61" s="32">
        <f t="shared" si="3"/>
        <v>84610.34</v>
      </c>
      <c r="P61" s="32">
        <f t="shared" si="4"/>
        <v>9433.52</v>
      </c>
      <c r="Q61" s="33">
        <f t="shared" si="5"/>
        <v>0.11102699903490809</v>
      </c>
      <c r="R61" s="34" t="s">
        <v>559</v>
      </c>
      <c r="S61" s="34">
        <v>1</v>
      </c>
      <c r="T61" s="32">
        <f t="shared" si="6"/>
        <v>74970</v>
      </c>
    </row>
    <row r="62" spans="1:20" x14ac:dyDescent="0.25">
      <c r="A62" s="3" t="s">
        <v>74</v>
      </c>
      <c r="B62" s="3"/>
      <c r="C62" s="3"/>
      <c r="D62" s="3"/>
      <c r="E62" s="3"/>
      <c r="F62" s="3"/>
      <c r="G62" s="3"/>
      <c r="H62" s="36"/>
      <c r="I62" s="36"/>
      <c r="J62" s="36"/>
      <c r="K62" s="36"/>
      <c r="L62" s="36"/>
      <c r="M62" s="36"/>
      <c r="N62" s="36"/>
      <c r="O62" s="36"/>
      <c r="P62" s="36"/>
      <c r="Q62" s="36"/>
      <c r="R62" s="36"/>
      <c r="S62" s="36"/>
      <c r="T62" s="36"/>
    </row>
    <row r="63" spans="1:20" x14ac:dyDescent="0.25">
      <c r="A63" s="5" t="s">
        <v>1</v>
      </c>
      <c r="B63" s="5"/>
      <c r="C63" s="5"/>
      <c r="D63" s="5"/>
      <c r="E63" s="5"/>
      <c r="F63" s="5" t="s">
        <v>2</v>
      </c>
      <c r="G63" s="5"/>
      <c r="H63" s="36"/>
      <c r="I63" s="36"/>
      <c r="J63" s="36"/>
      <c r="K63" s="36"/>
      <c r="L63" s="36"/>
      <c r="M63" s="36"/>
      <c r="N63" s="36"/>
      <c r="O63" s="36"/>
      <c r="P63" s="36"/>
      <c r="Q63" s="36"/>
      <c r="R63" s="36"/>
      <c r="S63" s="36"/>
      <c r="T63" s="36"/>
    </row>
    <row r="64" spans="1:20" x14ac:dyDescent="0.25">
      <c r="A64" s="8" t="s">
        <v>75</v>
      </c>
      <c r="B64" s="8"/>
      <c r="C64" s="8"/>
      <c r="D64" s="8"/>
      <c r="E64" s="8"/>
      <c r="F64" s="50" t="s">
        <v>76</v>
      </c>
      <c r="G64" s="50"/>
      <c r="H64" s="36"/>
      <c r="I64" s="36"/>
      <c r="J64" s="36"/>
      <c r="K64" s="36"/>
      <c r="L64" s="36"/>
      <c r="M64" s="36"/>
      <c r="N64" s="36"/>
      <c r="O64" s="36"/>
      <c r="P64" s="36"/>
      <c r="Q64" s="36"/>
      <c r="R64" s="36"/>
      <c r="S64" s="36"/>
      <c r="T64" s="36"/>
    </row>
    <row r="65" spans="1:20" ht="60" x14ac:dyDescent="0.25">
      <c r="A65" s="19" t="s">
        <v>5</v>
      </c>
      <c r="B65" s="51" t="s">
        <v>6</v>
      </c>
      <c r="C65" s="21" t="s">
        <v>10</v>
      </c>
      <c r="D65" s="22" t="s">
        <v>22</v>
      </c>
      <c r="E65" s="22"/>
      <c r="F65" s="20" t="s">
        <v>8</v>
      </c>
      <c r="G65" s="21" t="s">
        <v>9</v>
      </c>
      <c r="H65" s="23" t="s">
        <v>539</v>
      </c>
      <c r="I65" s="23" t="s">
        <v>549</v>
      </c>
      <c r="J65" s="24" t="s">
        <v>542</v>
      </c>
      <c r="K65" s="25" t="s">
        <v>542</v>
      </c>
      <c r="L65" s="26" t="s">
        <v>542</v>
      </c>
      <c r="M65" s="27" t="s">
        <v>552</v>
      </c>
      <c r="N65" s="27" t="s">
        <v>553</v>
      </c>
      <c r="O65" s="27" t="s">
        <v>554</v>
      </c>
      <c r="P65" s="27" t="s">
        <v>555</v>
      </c>
      <c r="Q65" s="27" t="s">
        <v>556</v>
      </c>
      <c r="R65" s="27" t="s">
        <v>557</v>
      </c>
      <c r="S65" s="24" t="s">
        <v>560</v>
      </c>
      <c r="T65" s="24" t="s">
        <v>558</v>
      </c>
    </row>
    <row r="66" spans="1:20" ht="168" x14ac:dyDescent="0.25">
      <c r="A66" s="52">
        <v>1</v>
      </c>
      <c r="B66" s="52">
        <v>3527005</v>
      </c>
      <c r="C66" s="52">
        <v>51201600</v>
      </c>
      <c r="D66" s="52" t="s">
        <v>77</v>
      </c>
      <c r="E66" s="28" t="s">
        <v>78</v>
      </c>
      <c r="F66" s="53" t="s">
        <v>79</v>
      </c>
      <c r="G66" s="53">
        <v>1</v>
      </c>
      <c r="H66" s="31"/>
      <c r="I66" s="31"/>
      <c r="J66" s="31">
        <v>69000</v>
      </c>
      <c r="K66" s="31">
        <v>60000</v>
      </c>
      <c r="L66" s="31">
        <v>75000</v>
      </c>
      <c r="M66" s="32">
        <f t="shared" si="1"/>
        <v>60000</v>
      </c>
      <c r="N66" s="32">
        <f t="shared" si="2"/>
        <v>68000</v>
      </c>
      <c r="O66" s="32">
        <f t="shared" si="3"/>
        <v>67715.360000000001</v>
      </c>
      <c r="P66" s="32">
        <f t="shared" si="4"/>
        <v>7549.83</v>
      </c>
      <c r="Q66" s="33">
        <f t="shared" si="5"/>
        <v>0.11102691176470589</v>
      </c>
      <c r="R66" s="34" t="s">
        <v>559</v>
      </c>
      <c r="S66" s="34">
        <v>1</v>
      </c>
      <c r="T66" s="32">
        <f t="shared" si="6"/>
        <v>60000</v>
      </c>
    </row>
    <row r="67" spans="1:20" ht="96" x14ac:dyDescent="0.25">
      <c r="A67" s="52">
        <v>2</v>
      </c>
      <c r="B67" s="52">
        <v>3526201</v>
      </c>
      <c r="C67" s="52">
        <v>51102700</v>
      </c>
      <c r="D67" s="53" t="s">
        <v>80</v>
      </c>
      <c r="E67" s="28" t="s">
        <v>81</v>
      </c>
      <c r="F67" s="53" t="s">
        <v>79</v>
      </c>
      <c r="G67" s="53">
        <v>1</v>
      </c>
      <c r="H67" s="31"/>
      <c r="I67" s="31"/>
      <c r="J67" s="31">
        <v>120750</v>
      </c>
      <c r="K67" s="31">
        <v>105000</v>
      </c>
      <c r="L67" s="31">
        <v>131250</v>
      </c>
      <c r="M67" s="32">
        <f t="shared" si="1"/>
        <v>105000</v>
      </c>
      <c r="N67" s="32">
        <f t="shared" si="2"/>
        <v>119000</v>
      </c>
      <c r="O67" s="32">
        <f t="shared" si="3"/>
        <v>118501.88</v>
      </c>
      <c r="P67" s="32">
        <f t="shared" si="4"/>
        <v>13212.21</v>
      </c>
      <c r="Q67" s="33">
        <f t="shared" si="5"/>
        <v>0.11102697478991595</v>
      </c>
      <c r="R67" s="34" t="s">
        <v>559</v>
      </c>
      <c r="S67" s="34">
        <v>1</v>
      </c>
      <c r="T67" s="32">
        <f t="shared" si="6"/>
        <v>105000</v>
      </c>
    </row>
    <row r="68" spans="1:20" ht="132" x14ac:dyDescent="0.25">
      <c r="A68" s="52">
        <v>3</v>
      </c>
      <c r="B68" s="52">
        <v>3526201</v>
      </c>
      <c r="C68" s="52">
        <v>42121606</v>
      </c>
      <c r="D68" s="53" t="s">
        <v>80</v>
      </c>
      <c r="E68" s="28" t="s">
        <v>82</v>
      </c>
      <c r="F68" s="53" t="s">
        <v>79</v>
      </c>
      <c r="G68" s="53">
        <v>1</v>
      </c>
      <c r="H68" s="31"/>
      <c r="I68" s="31"/>
      <c r="J68" s="31">
        <v>36800</v>
      </c>
      <c r="K68" s="31">
        <v>32000</v>
      </c>
      <c r="L68" s="31">
        <v>40000</v>
      </c>
      <c r="M68" s="32">
        <f t="shared" si="1"/>
        <v>32000</v>
      </c>
      <c r="N68" s="32">
        <f t="shared" si="2"/>
        <v>36266.67</v>
      </c>
      <c r="O68" s="32">
        <f t="shared" si="3"/>
        <v>36114.86</v>
      </c>
      <c r="P68" s="32">
        <f t="shared" si="4"/>
        <v>4026.58</v>
      </c>
      <c r="Q68" s="33">
        <f t="shared" si="5"/>
        <v>0.11102701185413494</v>
      </c>
      <c r="R68" s="34" t="s">
        <v>559</v>
      </c>
      <c r="S68" s="34">
        <v>1</v>
      </c>
      <c r="T68" s="32">
        <f t="shared" si="6"/>
        <v>32000</v>
      </c>
    </row>
    <row r="69" spans="1:20" ht="84" x14ac:dyDescent="0.25">
      <c r="A69" s="52">
        <v>4</v>
      </c>
      <c r="B69" s="52">
        <v>3526201</v>
      </c>
      <c r="C69" s="52">
        <v>42121606</v>
      </c>
      <c r="D69" s="53" t="s">
        <v>80</v>
      </c>
      <c r="E69" s="28" t="s">
        <v>83</v>
      </c>
      <c r="F69" s="53" t="s">
        <v>79</v>
      </c>
      <c r="G69" s="53">
        <v>1</v>
      </c>
      <c r="H69" s="31"/>
      <c r="I69" s="31"/>
      <c r="J69" s="31">
        <v>86250</v>
      </c>
      <c r="K69" s="31">
        <v>75000</v>
      </c>
      <c r="L69" s="31">
        <v>93750</v>
      </c>
      <c r="M69" s="32">
        <f t="shared" si="1"/>
        <v>75000</v>
      </c>
      <c r="N69" s="32">
        <f t="shared" si="2"/>
        <v>85000</v>
      </c>
      <c r="O69" s="32">
        <f t="shared" si="3"/>
        <v>84644.2</v>
      </c>
      <c r="P69" s="32">
        <f t="shared" si="4"/>
        <v>9437.2900000000009</v>
      </c>
      <c r="Q69" s="33">
        <f t="shared" si="5"/>
        <v>0.11102694117647059</v>
      </c>
      <c r="R69" s="34" t="s">
        <v>559</v>
      </c>
      <c r="S69" s="34">
        <v>1</v>
      </c>
      <c r="T69" s="32">
        <f t="shared" si="6"/>
        <v>75000</v>
      </c>
    </row>
    <row r="70" spans="1:20" ht="120" x14ac:dyDescent="0.25">
      <c r="A70" s="52">
        <v>5</v>
      </c>
      <c r="B70" s="52">
        <v>3526201</v>
      </c>
      <c r="C70" s="52">
        <v>42121606</v>
      </c>
      <c r="D70" s="53" t="s">
        <v>84</v>
      </c>
      <c r="E70" s="28" t="s">
        <v>85</v>
      </c>
      <c r="F70" s="53" t="s">
        <v>63</v>
      </c>
      <c r="G70" s="53">
        <v>1</v>
      </c>
      <c r="H70" s="31"/>
      <c r="I70" s="31"/>
      <c r="J70" s="31">
        <v>36800</v>
      </c>
      <c r="K70" s="31">
        <v>32000</v>
      </c>
      <c r="L70" s="31">
        <v>40000</v>
      </c>
      <c r="M70" s="32">
        <f t="shared" si="1"/>
        <v>32000</v>
      </c>
      <c r="N70" s="32">
        <f t="shared" si="2"/>
        <v>36266.67</v>
      </c>
      <c r="O70" s="32">
        <f t="shared" si="3"/>
        <v>36114.86</v>
      </c>
      <c r="P70" s="32">
        <f t="shared" si="4"/>
        <v>4026.58</v>
      </c>
      <c r="Q70" s="33">
        <f t="shared" si="5"/>
        <v>0.11102701185413494</v>
      </c>
      <c r="R70" s="34" t="s">
        <v>559</v>
      </c>
      <c r="S70" s="34">
        <v>1</v>
      </c>
      <c r="T70" s="32">
        <f t="shared" si="6"/>
        <v>32000</v>
      </c>
    </row>
    <row r="71" spans="1:20" ht="72" x14ac:dyDescent="0.25">
      <c r="A71" s="52">
        <v>6</v>
      </c>
      <c r="B71" s="52">
        <v>3526201</v>
      </c>
      <c r="C71" s="52">
        <v>42121606</v>
      </c>
      <c r="D71" s="53" t="s">
        <v>86</v>
      </c>
      <c r="E71" s="28" t="s">
        <v>87</v>
      </c>
      <c r="F71" s="53" t="s">
        <v>79</v>
      </c>
      <c r="G71" s="53">
        <v>1</v>
      </c>
      <c r="H71" s="31"/>
      <c r="I71" s="31"/>
      <c r="J71" s="31">
        <v>46287.5</v>
      </c>
      <c r="K71" s="31">
        <v>40250</v>
      </c>
      <c r="L71" s="31">
        <v>50312.5</v>
      </c>
      <c r="M71" s="32">
        <f t="shared" ref="M71:M133" si="7">ROUND(MIN(I71,J71,K71,L71),2)</f>
        <v>40250</v>
      </c>
      <c r="N71" s="32">
        <f t="shared" ref="N71:N133" si="8">ROUND(AVERAGE(I71,J71,K71,L71),2)</f>
        <v>45616.67</v>
      </c>
      <c r="O71" s="32">
        <f t="shared" ref="O71:O133" si="9">ROUND(GEOMEAN(I71,J71,K71,L71),2)</f>
        <v>45425.72</v>
      </c>
      <c r="P71" s="32">
        <f t="shared" ref="P71:P133" si="10">ROUND(STDEVA(I71,J71,K71,L71),2)</f>
        <v>5064.68</v>
      </c>
      <c r="Q71" s="33">
        <f t="shared" ref="Q71:Q133" si="11">P71/N71</f>
        <v>0.11102695571596963</v>
      </c>
      <c r="R71" s="34" t="s">
        <v>559</v>
      </c>
      <c r="S71" s="34">
        <v>1</v>
      </c>
      <c r="T71" s="32">
        <f t="shared" ref="T71:T133" si="12">M71</f>
        <v>40250</v>
      </c>
    </row>
    <row r="72" spans="1:20" ht="108" x14ac:dyDescent="0.25">
      <c r="A72" s="52">
        <v>7</v>
      </c>
      <c r="B72" s="52">
        <v>3526201</v>
      </c>
      <c r="C72" s="52">
        <v>42121606</v>
      </c>
      <c r="D72" s="53" t="s">
        <v>86</v>
      </c>
      <c r="E72" s="28" t="s">
        <v>88</v>
      </c>
      <c r="F72" s="53" t="s">
        <v>79</v>
      </c>
      <c r="G72" s="53">
        <v>1</v>
      </c>
      <c r="H72" s="31"/>
      <c r="I72" s="31"/>
      <c r="J72" s="31">
        <v>57500</v>
      </c>
      <c r="K72" s="31">
        <v>50000</v>
      </c>
      <c r="L72" s="31">
        <v>62500</v>
      </c>
      <c r="M72" s="32">
        <f t="shared" si="7"/>
        <v>50000</v>
      </c>
      <c r="N72" s="32">
        <f t="shared" si="8"/>
        <v>56666.67</v>
      </c>
      <c r="O72" s="32">
        <f t="shared" si="9"/>
        <v>56429.47</v>
      </c>
      <c r="P72" s="32">
        <f t="shared" si="10"/>
        <v>6291.53</v>
      </c>
      <c r="Q72" s="33">
        <f t="shared" si="11"/>
        <v>0.11102699346900038</v>
      </c>
      <c r="R72" s="34" t="s">
        <v>559</v>
      </c>
      <c r="S72" s="34">
        <v>1</v>
      </c>
      <c r="T72" s="32">
        <f t="shared" si="12"/>
        <v>50000</v>
      </c>
    </row>
    <row r="73" spans="1:20" ht="84" x14ac:dyDescent="0.25">
      <c r="A73" s="52">
        <v>8</v>
      </c>
      <c r="B73" s="52">
        <v>3526201</v>
      </c>
      <c r="C73" s="52">
        <v>42121606</v>
      </c>
      <c r="D73" s="53" t="s">
        <v>89</v>
      </c>
      <c r="E73" s="28" t="s">
        <v>90</v>
      </c>
      <c r="F73" s="53" t="s">
        <v>91</v>
      </c>
      <c r="G73" s="53">
        <v>1</v>
      </c>
      <c r="H73" s="31"/>
      <c r="I73" s="31"/>
      <c r="J73" s="31">
        <v>28750</v>
      </c>
      <c r="K73" s="31">
        <v>25000</v>
      </c>
      <c r="L73" s="31">
        <v>31250</v>
      </c>
      <c r="M73" s="32">
        <f t="shared" si="7"/>
        <v>25000</v>
      </c>
      <c r="N73" s="32">
        <f t="shared" si="8"/>
        <v>28333.33</v>
      </c>
      <c r="O73" s="32">
        <f t="shared" si="9"/>
        <v>28214.73</v>
      </c>
      <c r="P73" s="32">
        <f t="shared" si="10"/>
        <v>3145.76</v>
      </c>
      <c r="Q73" s="33">
        <f t="shared" si="11"/>
        <v>0.11102683659139254</v>
      </c>
      <c r="R73" s="34" t="s">
        <v>559</v>
      </c>
      <c r="S73" s="34">
        <v>1</v>
      </c>
      <c r="T73" s="32">
        <f t="shared" si="12"/>
        <v>25000</v>
      </c>
    </row>
    <row r="74" spans="1:20" s="47" customFormat="1" ht="120" x14ac:dyDescent="0.25">
      <c r="A74" s="54">
        <v>9</v>
      </c>
      <c r="B74" s="54">
        <v>3526201</v>
      </c>
      <c r="C74" s="54">
        <v>42121606</v>
      </c>
      <c r="D74" s="55" t="s">
        <v>89</v>
      </c>
      <c r="E74" s="45" t="s">
        <v>92</v>
      </c>
      <c r="F74" s="55" t="s">
        <v>93</v>
      </c>
      <c r="G74" s="55">
        <v>1</v>
      </c>
      <c r="H74" s="41">
        <v>25846.27</v>
      </c>
      <c r="I74" s="31">
        <f t="shared" ref="I74:I131" si="13">ROUND(H74*(105.23/104.96),2)</f>
        <v>25912.76</v>
      </c>
      <c r="J74" s="41">
        <v>34500</v>
      </c>
      <c r="K74" s="41">
        <v>30000</v>
      </c>
      <c r="L74" s="41">
        <v>37500</v>
      </c>
      <c r="M74" s="32">
        <f t="shared" si="7"/>
        <v>25912.76</v>
      </c>
      <c r="N74" s="32">
        <f t="shared" si="8"/>
        <v>31978.19</v>
      </c>
      <c r="O74" s="32">
        <f t="shared" si="9"/>
        <v>31668.05</v>
      </c>
      <c r="P74" s="32">
        <f t="shared" si="10"/>
        <v>5084.37</v>
      </c>
      <c r="Q74" s="33">
        <f t="shared" si="11"/>
        <v>0.15899492748026076</v>
      </c>
      <c r="R74" s="34" t="s">
        <v>559</v>
      </c>
      <c r="S74" s="34">
        <v>1</v>
      </c>
      <c r="T74" s="32">
        <f t="shared" si="12"/>
        <v>25912.76</v>
      </c>
    </row>
    <row r="75" spans="1:20" ht="228" x14ac:dyDescent="0.25">
      <c r="A75" s="52">
        <v>10</v>
      </c>
      <c r="B75" s="52">
        <v>3526201</v>
      </c>
      <c r="C75" s="52">
        <v>42121606</v>
      </c>
      <c r="D75" s="53" t="s">
        <v>94</v>
      </c>
      <c r="E75" s="28" t="s">
        <v>95</v>
      </c>
      <c r="F75" s="53" t="s">
        <v>91</v>
      </c>
      <c r="G75" s="53">
        <v>1</v>
      </c>
      <c r="H75" s="31"/>
      <c r="I75" s="31"/>
      <c r="J75" s="31">
        <v>48300</v>
      </c>
      <c r="K75" s="31">
        <v>42000</v>
      </c>
      <c r="L75" s="31">
        <v>52500</v>
      </c>
      <c r="M75" s="32">
        <f t="shared" si="7"/>
        <v>42000</v>
      </c>
      <c r="N75" s="32">
        <f t="shared" si="8"/>
        <v>47600</v>
      </c>
      <c r="O75" s="32">
        <f t="shared" si="9"/>
        <v>47400.75</v>
      </c>
      <c r="P75" s="32">
        <f t="shared" si="10"/>
        <v>5284.88</v>
      </c>
      <c r="Q75" s="33">
        <f t="shared" si="11"/>
        <v>0.11102689075630252</v>
      </c>
      <c r="R75" s="34" t="s">
        <v>559</v>
      </c>
      <c r="S75" s="34">
        <v>1</v>
      </c>
      <c r="T75" s="32">
        <f t="shared" si="12"/>
        <v>42000</v>
      </c>
    </row>
    <row r="76" spans="1:20" ht="132" x14ac:dyDescent="0.25">
      <c r="A76" s="52">
        <v>11</v>
      </c>
      <c r="B76" s="52">
        <v>3526201</v>
      </c>
      <c r="C76" s="52">
        <v>42121606</v>
      </c>
      <c r="D76" s="53" t="s">
        <v>94</v>
      </c>
      <c r="E76" s="28" t="s">
        <v>96</v>
      </c>
      <c r="F76" s="53" t="s">
        <v>79</v>
      </c>
      <c r="G76" s="53">
        <v>1</v>
      </c>
      <c r="H76" s="31"/>
      <c r="I76" s="31"/>
      <c r="J76" s="31">
        <v>42550</v>
      </c>
      <c r="K76" s="31">
        <v>37000</v>
      </c>
      <c r="L76" s="31">
        <v>46250</v>
      </c>
      <c r="M76" s="32">
        <f t="shared" si="7"/>
        <v>37000</v>
      </c>
      <c r="N76" s="32">
        <f t="shared" si="8"/>
        <v>41933.33</v>
      </c>
      <c r="O76" s="32">
        <f t="shared" si="9"/>
        <v>41757.81</v>
      </c>
      <c r="P76" s="32">
        <f t="shared" si="10"/>
        <v>4655.7299999999996</v>
      </c>
      <c r="Q76" s="33">
        <f t="shared" si="11"/>
        <v>0.11102695636144326</v>
      </c>
      <c r="R76" s="34" t="s">
        <v>559</v>
      </c>
      <c r="S76" s="34">
        <v>1</v>
      </c>
      <c r="T76" s="32">
        <f t="shared" si="12"/>
        <v>37000</v>
      </c>
    </row>
    <row r="77" spans="1:20" ht="144" x14ac:dyDescent="0.25">
      <c r="A77" s="52">
        <v>12</v>
      </c>
      <c r="B77" s="52"/>
      <c r="C77" s="52">
        <v>42121606</v>
      </c>
      <c r="D77" s="53" t="s">
        <v>97</v>
      </c>
      <c r="E77" s="28" t="s">
        <v>98</v>
      </c>
      <c r="F77" s="53" t="s">
        <v>91</v>
      </c>
      <c r="G77" s="53">
        <v>1</v>
      </c>
      <c r="H77" s="31"/>
      <c r="I77" s="31"/>
      <c r="J77" s="31">
        <v>74750</v>
      </c>
      <c r="K77" s="31">
        <v>65000</v>
      </c>
      <c r="L77" s="31">
        <v>81250</v>
      </c>
      <c r="M77" s="32">
        <f t="shared" si="7"/>
        <v>65000</v>
      </c>
      <c r="N77" s="32">
        <f t="shared" si="8"/>
        <v>73666.67</v>
      </c>
      <c r="O77" s="32">
        <f t="shared" si="9"/>
        <v>73358.31</v>
      </c>
      <c r="P77" s="32">
        <f t="shared" si="10"/>
        <v>8178.99</v>
      </c>
      <c r="Q77" s="33">
        <f t="shared" si="11"/>
        <v>0.1110270085508141</v>
      </c>
      <c r="R77" s="34" t="s">
        <v>559</v>
      </c>
      <c r="S77" s="34">
        <v>1</v>
      </c>
      <c r="T77" s="32">
        <f t="shared" si="12"/>
        <v>65000</v>
      </c>
    </row>
    <row r="78" spans="1:20" ht="84" x14ac:dyDescent="0.25">
      <c r="A78" s="52">
        <v>13</v>
      </c>
      <c r="B78" s="52">
        <v>3526201</v>
      </c>
      <c r="C78" s="52">
        <v>42121606</v>
      </c>
      <c r="D78" s="53" t="s">
        <v>99</v>
      </c>
      <c r="E78" s="28" t="s">
        <v>100</v>
      </c>
      <c r="F78" s="53" t="s">
        <v>101</v>
      </c>
      <c r="G78" s="53">
        <v>1</v>
      </c>
      <c r="H78" s="31"/>
      <c r="I78" s="31"/>
      <c r="J78" s="31">
        <v>36800</v>
      </c>
      <c r="K78" s="31">
        <v>32000</v>
      </c>
      <c r="L78" s="31">
        <v>40000</v>
      </c>
      <c r="M78" s="32">
        <f t="shared" si="7"/>
        <v>32000</v>
      </c>
      <c r="N78" s="32">
        <f t="shared" si="8"/>
        <v>36266.67</v>
      </c>
      <c r="O78" s="32">
        <f t="shared" si="9"/>
        <v>36114.86</v>
      </c>
      <c r="P78" s="32">
        <f t="shared" si="10"/>
        <v>4026.58</v>
      </c>
      <c r="Q78" s="33">
        <f t="shared" si="11"/>
        <v>0.11102701185413494</v>
      </c>
      <c r="R78" s="34" t="s">
        <v>559</v>
      </c>
      <c r="S78" s="34">
        <v>1</v>
      </c>
      <c r="T78" s="32">
        <f t="shared" si="12"/>
        <v>32000</v>
      </c>
    </row>
    <row r="79" spans="1:20" ht="144" x14ac:dyDescent="0.25">
      <c r="A79" s="52">
        <v>14</v>
      </c>
      <c r="B79" s="52">
        <v>3526201</v>
      </c>
      <c r="C79" s="52">
        <v>42121606</v>
      </c>
      <c r="D79" s="53" t="s">
        <v>102</v>
      </c>
      <c r="E79" s="28" t="s">
        <v>103</v>
      </c>
      <c r="F79" s="53" t="s">
        <v>79</v>
      </c>
      <c r="G79" s="53">
        <v>1</v>
      </c>
      <c r="H79" s="31"/>
      <c r="I79" s="31"/>
      <c r="J79" s="31">
        <v>23000</v>
      </c>
      <c r="K79" s="31">
        <v>20000</v>
      </c>
      <c r="L79" s="31">
        <v>25000</v>
      </c>
      <c r="M79" s="32">
        <f t="shared" si="7"/>
        <v>20000</v>
      </c>
      <c r="N79" s="32">
        <f t="shared" si="8"/>
        <v>22666.67</v>
      </c>
      <c r="O79" s="32">
        <f t="shared" si="9"/>
        <v>22571.79</v>
      </c>
      <c r="P79" s="32">
        <f t="shared" si="10"/>
        <v>2516.61</v>
      </c>
      <c r="Q79" s="33">
        <f t="shared" si="11"/>
        <v>0.11102689543722127</v>
      </c>
      <c r="R79" s="34" t="s">
        <v>559</v>
      </c>
      <c r="S79" s="34">
        <v>1</v>
      </c>
      <c r="T79" s="32">
        <f t="shared" si="12"/>
        <v>20000</v>
      </c>
    </row>
    <row r="80" spans="1:20" ht="132" x14ac:dyDescent="0.25">
      <c r="A80" s="52">
        <v>15</v>
      </c>
      <c r="B80" s="52">
        <v>3526201</v>
      </c>
      <c r="C80" s="52">
        <v>42121606</v>
      </c>
      <c r="D80" s="53" t="s">
        <v>104</v>
      </c>
      <c r="E80" s="28" t="s">
        <v>105</v>
      </c>
      <c r="F80" s="53" t="s">
        <v>79</v>
      </c>
      <c r="G80" s="53">
        <v>1</v>
      </c>
      <c r="H80" s="31"/>
      <c r="I80" s="31"/>
      <c r="J80" s="31">
        <v>40250</v>
      </c>
      <c r="K80" s="31">
        <v>35000</v>
      </c>
      <c r="L80" s="31">
        <v>43750</v>
      </c>
      <c r="M80" s="32">
        <f t="shared" si="7"/>
        <v>35000</v>
      </c>
      <c r="N80" s="32">
        <f t="shared" si="8"/>
        <v>39666.67</v>
      </c>
      <c r="O80" s="32">
        <f t="shared" si="9"/>
        <v>39500.629999999997</v>
      </c>
      <c r="P80" s="32">
        <f t="shared" si="10"/>
        <v>4404.07</v>
      </c>
      <c r="Q80" s="33">
        <f t="shared" si="11"/>
        <v>0.11102696545991887</v>
      </c>
      <c r="R80" s="34" t="s">
        <v>559</v>
      </c>
      <c r="S80" s="34">
        <v>1</v>
      </c>
      <c r="T80" s="32">
        <f t="shared" si="12"/>
        <v>35000</v>
      </c>
    </row>
    <row r="81" spans="1:20" ht="108" x14ac:dyDescent="0.25">
      <c r="A81" s="52">
        <v>16</v>
      </c>
      <c r="B81" s="52">
        <v>3526201</v>
      </c>
      <c r="C81" s="52">
        <v>42121606</v>
      </c>
      <c r="D81" s="53" t="s">
        <v>106</v>
      </c>
      <c r="E81" s="28" t="s">
        <v>107</v>
      </c>
      <c r="F81" s="53" t="s">
        <v>79</v>
      </c>
      <c r="G81" s="53">
        <v>1</v>
      </c>
      <c r="H81" s="31"/>
      <c r="I81" s="31"/>
      <c r="J81" s="31">
        <v>36800</v>
      </c>
      <c r="K81" s="31">
        <v>32000</v>
      </c>
      <c r="L81" s="31">
        <v>40000</v>
      </c>
      <c r="M81" s="32">
        <f t="shared" si="7"/>
        <v>32000</v>
      </c>
      <c r="N81" s="32">
        <f t="shared" si="8"/>
        <v>36266.67</v>
      </c>
      <c r="O81" s="32">
        <f t="shared" si="9"/>
        <v>36114.86</v>
      </c>
      <c r="P81" s="32">
        <f t="shared" si="10"/>
        <v>4026.58</v>
      </c>
      <c r="Q81" s="33">
        <f t="shared" si="11"/>
        <v>0.11102701185413494</v>
      </c>
      <c r="R81" s="34" t="s">
        <v>559</v>
      </c>
      <c r="S81" s="34">
        <v>1</v>
      </c>
      <c r="T81" s="32">
        <f t="shared" si="12"/>
        <v>32000</v>
      </c>
    </row>
    <row r="82" spans="1:20" ht="108" x14ac:dyDescent="0.25">
      <c r="A82" s="52">
        <v>17</v>
      </c>
      <c r="B82" s="52">
        <v>3526201</v>
      </c>
      <c r="C82" s="52">
        <v>42121606</v>
      </c>
      <c r="D82" s="53" t="s">
        <v>108</v>
      </c>
      <c r="E82" s="28" t="s">
        <v>109</v>
      </c>
      <c r="F82" s="53" t="s">
        <v>110</v>
      </c>
      <c r="G82" s="53">
        <v>1</v>
      </c>
      <c r="H82" s="31"/>
      <c r="I82" s="31"/>
      <c r="J82" s="31">
        <v>109250</v>
      </c>
      <c r="K82" s="31">
        <v>95000</v>
      </c>
      <c r="L82" s="31">
        <v>118750</v>
      </c>
      <c r="M82" s="32">
        <f t="shared" si="7"/>
        <v>95000</v>
      </c>
      <c r="N82" s="32">
        <f t="shared" si="8"/>
        <v>107666.67</v>
      </c>
      <c r="O82" s="32">
        <f t="shared" si="9"/>
        <v>107215.99</v>
      </c>
      <c r="P82" s="32">
        <f t="shared" si="10"/>
        <v>11953.9</v>
      </c>
      <c r="Q82" s="33">
        <f t="shared" si="11"/>
        <v>0.11102693154715382</v>
      </c>
      <c r="R82" s="34" t="s">
        <v>559</v>
      </c>
      <c r="S82" s="34">
        <v>1</v>
      </c>
      <c r="T82" s="32">
        <f t="shared" si="12"/>
        <v>95000</v>
      </c>
    </row>
    <row r="83" spans="1:20" ht="144" x14ac:dyDescent="0.25">
      <c r="A83" s="52">
        <v>18</v>
      </c>
      <c r="B83" s="52">
        <v>3526201</v>
      </c>
      <c r="C83" s="52">
        <v>42121606</v>
      </c>
      <c r="D83" s="53" t="s">
        <v>108</v>
      </c>
      <c r="E83" s="28" t="s">
        <v>111</v>
      </c>
      <c r="F83" s="53" t="s">
        <v>79</v>
      </c>
      <c r="G83" s="53">
        <v>1</v>
      </c>
      <c r="H83" s="31"/>
      <c r="I83" s="31"/>
      <c r="J83" s="31">
        <v>89700</v>
      </c>
      <c r="K83" s="31">
        <v>78000</v>
      </c>
      <c r="L83" s="31">
        <v>97500</v>
      </c>
      <c r="M83" s="32">
        <f t="shared" si="7"/>
        <v>78000</v>
      </c>
      <c r="N83" s="32">
        <f t="shared" si="8"/>
        <v>88400</v>
      </c>
      <c r="O83" s="32">
        <f t="shared" si="9"/>
        <v>88029.97</v>
      </c>
      <c r="P83" s="32">
        <f t="shared" si="10"/>
        <v>9814.7800000000007</v>
      </c>
      <c r="Q83" s="33">
        <f t="shared" si="11"/>
        <v>0.11102692307692308</v>
      </c>
      <c r="R83" s="34" t="s">
        <v>559</v>
      </c>
      <c r="S83" s="34">
        <v>1</v>
      </c>
      <c r="T83" s="32">
        <f t="shared" si="12"/>
        <v>78000</v>
      </c>
    </row>
    <row r="84" spans="1:20" ht="96" x14ac:dyDescent="0.25">
      <c r="A84" s="52">
        <v>19</v>
      </c>
      <c r="B84" s="52">
        <v>3526201</v>
      </c>
      <c r="C84" s="52">
        <v>42121606</v>
      </c>
      <c r="D84" s="53" t="s">
        <v>108</v>
      </c>
      <c r="E84" s="28" t="s">
        <v>112</v>
      </c>
      <c r="F84" s="53" t="s">
        <v>79</v>
      </c>
      <c r="G84" s="53">
        <v>1</v>
      </c>
      <c r="H84" s="31"/>
      <c r="I84" s="31"/>
      <c r="J84" s="31">
        <v>63480</v>
      </c>
      <c r="K84" s="31">
        <v>55200</v>
      </c>
      <c r="L84" s="31">
        <v>69000</v>
      </c>
      <c r="M84" s="32">
        <f t="shared" si="7"/>
        <v>55200</v>
      </c>
      <c r="N84" s="32">
        <f t="shared" si="8"/>
        <v>62560</v>
      </c>
      <c r="O84" s="32">
        <f t="shared" si="9"/>
        <v>62298.13</v>
      </c>
      <c r="P84" s="32">
        <f t="shared" si="10"/>
        <v>6945.85</v>
      </c>
      <c r="Q84" s="33">
        <f t="shared" si="11"/>
        <v>0.11102701406649616</v>
      </c>
      <c r="R84" s="34" t="s">
        <v>559</v>
      </c>
      <c r="S84" s="34">
        <v>1</v>
      </c>
      <c r="T84" s="32">
        <f t="shared" si="12"/>
        <v>55200</v>
      </c>
    </row>
    <row r="85" spans="1:20" ht="156" x14ac:dyDescent="0.25">
      <c r="A85" s="52">
        <v>20</v>
      </c>
      <c r="B85" s="52">
        <v>3526201</v>
      </c>
      <c r="C85" s="52">
        <v>42121606</v>
      </c>
      <c r="D85" s="53" t="s">
        <v>113</v>
      </c>
      <c r="E85" s="28" t="s">
        <v>114</v>
      </c>
      <c r="F85" s="53" t="s">
        <v>101</v>
      </c>
      <c r="G85" s="53">
        <v>1</v>
      </c>
      <c r="H85" s="31"/>
      <c r="I85" s="31"/>
      <c r="J85" s="31">
        <v>23000</v>
      </c>
      <c r="K85" s="31">
        <v>20000</v>
      </c>
      <c r="L85" s="31">
        <v>25000</v>
      </c>
      <c r="M85" s="32">
        <f t="shared" si="7"/>
        <v>20000</v>
      </c>
      <c r="N85" s="32">
        <f t="shared" si="8"/>
        <v>22666.67</v>
      </c>
      <c r="O85" s="32">
        <f t="shared" si="9"/>
        <v>22571.79</v>
      </c>
      <c r="P85" s="32">
        <f t="shared" si="10"/>
        <v>2516.61</v>
      </c>
      <c r="Q85" s="33">
        <f t="shared" si="11"/>
        <v>0.11102689543722127</v>
      </c>
      <c r="R85" s="34" t="s">
        <v>559</v>
      </c>
      <c r="S85" s="34">
        <v>1</v>
      </c>
      <c r="T85" s="32">
        <f t="shared" si="12"/>
        <v>20000</v>
      </c>
    </row>
    <row r="86" spans="1:20" ht="120" x14ac:dyDescent="0.25">
      <c r="A86" s="52">
        <v>21</v>
      </c>
      <c r="B86" s="52">
        <v>3526201</v>
      </c>
      <c r="C86" s="52">
        <v>42121606</v>
      </c>
      <c r="D86" s="53" t="s">
        <v>113</v>
      </c>
      <c r="E86" s="28" t="s">
        <v>115</v>
      </c>
      <c r="F86" s="53" t="s">
        <v>63</v>
      </c>
      <c r="G86" s="53">
        <v>1</v>
      </c>
      <c r="H86" s="31"/>
      <c r="I86" s="31"/>
      <c r="J86" s="31">
        <v>20700</v>
      </c>
      <c r="K86" s="31">
        <v>18000</v>
      </c>
      <c r="L86" s="31">
        <v>22500</v>
      </c>
      <c r="M86" s="32">
        <f t="shared" si="7"/>
        <v>18000</v>
      </c>
      <c r="N86" s="32">
        <f t="shared" si="8"/>
        <v>20400</v>
      </c>
      <c r="O86" s="32">
        <f t="shared" si="9"/>
        <v>20314.61</v>
      </c>
      <c r="P86" s="32">
        <f t="shared" si="10"/>
        <v>2264.9499999999998</v>
      </c>
      <c r="Q86" s="33">
        <f t="shared" si="11"/>
        <v>0.11102696078431372</v>
      </c>
      <c r="R86" s="34" t="s">
        <v>559</v>
      </c>
      <c r="S86" s="34">
        <v>1</v>
      </c>
      <c r="T86" s="32">
        <f t="shared" si="12"/>
        <v>18000</v>
      </c>
    </row>
    <row r="87" spans="1:20" ht="96" x14ac:dyDescent="0.25">
      <c r="A87" s="52">
        <v>22</v>
      </c>
      <c r="B87" s="52">
        <v>3526201</v>
      </c>
      <c r="C87" s="52">
        <v>42121606</v>
      </c>
      <c r="D87" s="53" t="s">
        <v>113</v>
      </c>
      <c r="E87" s="28" t="s">
        <v>116</v>
      </c>
      <c r="F87" s="53" t="s">
        <v>63</v>
      </c>
      <c r="G87" s="53">
        <v>1</v>
      </c>
      <c r="H87" s="31"/>
      <c r="I87" s="31"/>
      <c r="J87" s="31">
        <v>63250</v>
      </c>
      <c r="K87" s="31">
        <v>55000</v>
      </c>
      <c r="L87" s="31">
        <v>68750</v>
      </c>
      <c r="M87" s="32">
        <f t="shared" si="7"/>
        <v>55000</v>
      </c>
      <c r="N87" s="32">
        <f t="shared" si="8"/>
        <v>62333.33</v>
      </c>
      <c r="O87" s="32">
        <f t="shared" si="9"/>
        <v>62072.41</v>
      </c>
      <c r="P87" s="32">
        <f t="shared" si="10"/>
        <v>6920.68</v>
      </c>
      <c r="Q87" s="33">
        <f t="shared" si="11"/>
        <v>0.11102695780892823</v>
      </c>
      <c r="R87" s="34" t="s">
        <v>559</v>
      </c>
      <c r="S87" s="34">
        <v>1</v>
      </c>
      <c r="T87" s="32">
        <f t="shared" si="12"/>
        <v>55000</v>
      </c>
    </row>
    <row r="88" spans="1:20" ht="48" x14ac:dyDescent="0.25">
      <c r="A88" s="52">
        <v>23</v>
      </c>
      <c r="B88" s="52">
        <v>3526201</v>
      </c>
      <c r="C88" s="52">
        <v>42121606</v>
      </c>
      <c r="D88" s="53" t="s">
        <v>117</v>
      </c>
      <c r="E88" s="28" t="s">
        <v>118</v>
      </c>
      <c r="F88" s="53" t="s">
        <v>63</v>
      </c>
      <c r="G88" s="53">
        <v>1</v>
      </c>
      <c r="H88" s="31"/>
      <c r="I88" s="31"/>
      <c r="J88" s="31">
        <v>40250</v>
      </c>
      <c r="K88" s="31">
        <v>35000</v>
      </c>
      <c r="L88" s="31">
        <v>43750</v>
      </c>
      <c r="M88" s="32">
        <f t="shared" si="7"/>
        <v>35000</v>
      </c>
      <c r="N88" s="32">
        <f t="shared" si="8"/>
        <v>39666.67</v>
      </c>
      <c r="O88" s="32">
        <f t="shared" si="9"/>
        <v>39500.629999999997</v>
      </c>
      <c r="P88" s="32">
        <f t="shared" si="10"/>
        <v>4404.07</v>
      </c>
      <c r="Q88" s="33">
        <f t="shared" si="11"/>
        <v>0.11102696545991887</v>
      </c>
      <c r="R88" s="34" t="s">
        <v>559</v>
      </c>
      <c r="S88" s="34">
        <v>1</v>
      </c>
      <c r="T88" s="32">
        <f t="shared" si="12"/>
        <v>35000</v>
      </c>
    </row>
    <row r="89" spans="1:20" ht="132" x14ac:dyDescent="0.25">
      <c r="A89" s="52">
        <v>24</v>
      </c>
      <c r="B89" s="52">
        <v>3526201</v>
      </c>
      <c r="C89" s="52">
        <v>42121606</v>
      </c>
      <c r="D89" s="53" t="s">
        <v>117</v>
      </c>
      <c r="E89" s="28" t="s">
        <v>119</v>
      </c>
      <c r="F89" s="53" t="s">
        <v>63</v>
      </c>
      <c r="G89" s="53">
        <v>1</v>
      </c>
      <c r="H89" s="31"/>
      <c r="I89" s="31"/>
      <c r="J89" s="31">
        <v>69000</v>
      </c>
      <c r="K89" s="31">
        <v>60000</v>
      </c>
      <c r="L89" s="31">
        <v>75000</v>
      </c>
      <c r="M89" s="32">
        <f t="shared" si="7"/>
        <v>60000</v>
      </c>
      <c r="N89" s="32">
        <f t="shared" si="8"/>
        <v>68000</v>
      </c>
      <c r="O89" s="32">
        <f t="shared" si="9"/>
        <v>67715.360000000001</v>
      </c>
      <c r="P89" s="32">
        <f t="shared" si="10"/>
        <v>7549.83</v>
      </c>
      <c r="Q89" s="33">
        <f t="shared" si="11"/>
        <v>0.11102691176470589</v>
      </c>
      <c r="R89" s="34" t="s">
        <v>559</v>
      </c>
      <c r="S89" s="34">
        <v>1</v>
      </c>
      <c r="T89" s="32">
        <f t="shared" si="12"/>
        <v>60000</v>
      </c>
    </row>
    <row r="90" spans="1:20" ht="108" x14ac:dyDescent="0.25">
      <c r="A90" s="52">
        <v>25</v>
      </c>
      <c r="B90" s="52">
        <v>3526201</v>
      </c>
      <c r="C90" s="52">
        <v>42121606</v>
      </c>
      <c r="D90" s="53" t="s">
        <v>120</v>
      </c>
      <c r="E90" s="28" t="s">
        <v>121</v>
      </c>
      <c r="F90" s="53" t="s">
        <v>79</v>
      </c>
      <c r="G90" s="53">
        <v>1</v>
      </c>
      <c r="H90" s="31"/>
      <c r="I90" s="31"/>
      <c r="J90" s="31">
        <v>40250</v>
      </c>
      <c r="K90" s="31">
        <v>35000</v>
      </c>
      <c r="L90" s="31">
        <v>43750</v>
      </c>
      <c r="M90" s="32">
        <f t="shared" si="7"/>
        <v>35000</v>
      </c>
      <c r="N90" s="32">
        <f t="shared" si="8"/>
        <v>39666.67</v>
      </c>
      <c r="O90" s="32">
        <f t="shared" si="9"/>
        <v>39500.629999999997</v>
      </c>
      <c r="P90" s="32">
        <f t="shared" si="10"/>
        <v>4404.07</v>
      </c>
      <c r="Q90" s="33">
        <f t="shared" si="11"/>
        <v>0.11102696545991887</v>
      </c>
      <c r="R90" s="34" t="s">
        <v>559</v>
      </c>
      <c r="S90" s="34">
        <v>1</v>
      </c>
      <c r="T90" s="32">
        <f t="shared" si="12"/>
        <v>35000</v>
      </c>
    </row>
    <row r="91" spans="1:20" ht="84" x14ac:dyDescent="0.25">
      <c r="A91" s="52">
        <v>26</v>
      </c>
      <c r="B91" s="52">
        <v>3526201</v>
      </c>
      <c r="C91" s="52">
        <v>42121606</v>
      </c>
      <c r="D91" s="53" t="s">
        <v>120</v>
      </c>
      <c r="E91" s="28" t="s">
        <v>122</v>
      </c>
      <c r="F91" s="53" t="s">
        <v>63</v>
      </c>
      <c r="G91" s="53">
        <v>1</v>
      </c>
      <c r="H91" s="31"/>
      <c r="I91" s="31"/>
      <c r="J91" s="31">
        <v>172040</v>
      </c>
      <c r="K91" s="31">
        <v>149600</v>
      </c>
      <c r="L91" s="31">
        <v>187000</v>
      </c>
      <c r="M91" s="32">
        <f t="shared" si="7"/>
        <v>149600</v>
      </c>
      <c r="N91" s="32">
        <f t="shared" si="8"/>
        <v>169546.67</v>
      </c>
      <c r="O91" s="32">
        <f t="shared" si="9"/>
        <v>168836.97</v>
      </c>
      <c r="P91" s="32">
        <f t="shared" si="10"/>
        <v>18824.25</v>
      </c>
      <c r="Q91" s="33">
        <f t="shared" si="11"/>
        <v>0.1110269520480703</v>
      </c>
      <c r="R91" s="34" t="s">
        <v>559</v>
      </c>
      <c r="S91" s="34">
        <v>1</v>
      </c>
      <c r="T91" s="32">
        <f t="shared" si="12"/>
        <v>149600</v>
      </c>
    </row>
    <row r="92" spans="1:20" ht="144" x14ac:dyDescent="0.25">
      <c r="A92" s="52">
        <v>27</v>
      </c>
      <c r="B92" s="52">
        <v>3526201</v>
      </c>
      <c r="C92" s="52">
        <v>42121606</v>
      </c>
      <c r="D92" s="53" t="s">
        <v>120</v>
      </c>
      <c r="E92" s="28" t="s">
        <v>123</v>
      </c>
      <c r="F92" s="53" t="s">
        <v>79</v>
      </c>
      <c r="G92" s="53">
        <v>1</v>
      </c>
      <c r="H92" s="31"/>
      <c r="I92" s="31"/>
      <c r="J92" s="31">
        <v>27830</v>
      </c>
      <c r="K92" s="31">
        <v>24200</v>
      </c>
      <c r="L92" s="31">
        <v>30250</v>
      </c>
      <c r="M92" s="32">
        <f t="shared" si="7"/>
        <v>24200</v>
      </c>
      <c r="N92" s="32">
        <f t="shared" si="8"/>
        <v>27426.67</v>
      </c>
      <c r="O92" s="32">
        <f t="shared" si="9"/>
        <v>27311.86</v>
      </c>
      <c r="P92" s="32">
        <f t="shared" si="10"/>
        <v>3045.1</v>
      </c>
      <c r="Q92" s="33">
        <f t="shared" si="11"/>
        <v>0.11102696754655232</v>
      </c>
      <c r="R92" s="34" t="s">
        <v>559</v>
      </c>
      <c r="S92" s="34">
        <v>1</v>
      </c>
      <c r="T92" s="32">
        <f t="shared" si="12"/>
        <v>24200</v>
      </c>
    </row>
    <row r="93" spans="1:20" ht="132" x14ac:dyDescent="0.25">
      <c r="A93" s="52">
        <v>28</v>
      </c>
      <c r="B93" s="52">
        <v>3526201</v>
      </c>
      <c r="C93" s="52">
        <v>42121606</v>
      </c>
      <c r="D93" s="53" t="s">
        <v>124</v>
      </c>
      <c r="E93" s="28" t="s">
        <v>125</v>
      </c>
      <c r="F93" s="53" t="s">
        <v>63</v>
      </c>
      <c r="G93" s="53">
        <v>1</v>
      </c>
      <c r="H93" s="31"/>
      <c r="I93" s="31"/>
      <c r="J93" s="31">
        <v>92345</v>
      </c>
      <c r="K93" s="31">
        <v>80300</v>
      </c>
      <c r="L93" s="31">
        <v>100375</v>
      </c>
      <c r="M93" s="32">
        <f t="shared" si="7"/>
        <v>80300</v>
      </c>
      <c r="N93" s="32">
        <f t="shared" si="8"/>
        <v>91006.67</v>
      </c>
      <c r="O93" s="32">
        <f t="shared" si="9"/>
        <v>90625.73</v>
      </c>
      <c r="P93" s="32">
        <f t="shared" si="10"/>
        <v>10104.200000000001</v>
      </c>
      <c r="Q93" s="33">
        <f t="shared" si="11"/>
        <v>0.11102702692011476</v>
      </c>
      <c r="R93" s="34" t="s">
        <v>559</v>
      </c>
      <c r="S93" s="34">
        <v>1</v>
      </c>
      <c r="T93" s="32">
        <f t="shared" si="12"/>
        <v>80300</v>
      </c>
    </row>
    <row r="94" spans="1:20" ht="156" x14ac:dyDescent="0.25">
      <c r="A94" s="52">
        <v>29</v>
      </c>
      <c r="B94" s="52">
        <v>3526201</v>
      </c>
      <c r="C94" s="52">
        <v>42121606</v>
      </c>
      <c r="D94" s="53" t="s">
        <v>124</v>
      </c>
      <c r="E94" s="28" t="s">
        <v>126</v>
      </c>
      <c r="F94" s="53" t="s">
        <v>63</v>
      </c>
      <c r="G94" s="53">
        <v>1</v>
      </c>
      <c r="H94" s="31"/>
      <c r="I94" s="31"/>
      <c r="J94" s="31">
        <v>18975</v>
      </c>
      <c r="K94" s="31">
        <v>16500</v>
      </c>
      <c r="L94" s="31">
        <v>20625</v>
      </c>
      <c r="M94" s="32">
        <f t="shared" si="7"/>
        <v>16500</v>
      </c>
      <c r="N94" s="32">
        <f t="shared" si="8"/>
        <v>18700</v>
      </c>
      <c r="O94" s="32">
        <f t="shared" si="9"/>
        <v>18621.72</v>
      </c>
      <c r="P94" s="32">
        <f t="shared" si="10"/>
        <v>2076.1999999999998</v>
      </c>
      <c r="Q94" s="33">
        <f t="shared" si="11"/>
        <v>0.11102673796791443</v>
      </c>
      <c r="R94" s="34" t="s">
        <v>559</v>
      </c>
      <c r="S94" s="34">
        <v>1</v>
      </c>
      <c r="T94" s="32">
        <f t="shared" si="12"/>
        <v>16500</v>
      </c>
    </row>
    <row r="95" spans="1:20" ht="228" x14ac:dyDescent="0.25">
      <c r="A95" s="52">
        <v>30</v>
      </c>
      <c r="B95" s="52">
        <v>3526201</v>
      </c>
      <c r="C95" s="52">
        <v>42121606</v>
      </c>
      <c r="D95" s="53" t="s">
        <v>127</v>
      </c>
      <c r="E95" s="28" t="s">
        <v>128</v>
      </c>
      <c r="F95" s="53" t="s">
        <v>63</v>
      </c>
      <c r="G95" s="53">
        <v>1</v>
      </c>
      <c r="H95" s="31"/>
      <c r="I95" s="31"/>
      <c r="J95" s="31">
        <v>75900</v>
      </c>
      <c r="K95" s="31">
        <v>66000</v>
      </c>
      <c r="L95" s="31">
        <v>82500</v>
      </c>
      <c r="M95" s="32">
        <f t="shared" si="7"/>
        <v>66000</v>
      </c>
      <c r="N95" s="32">
        <f t="shared" si="8"/>
        <v>74800</v>
      </c>
      <c r="O95" s="32">
        <f t="shared" si="9"/>
        <v>74486.899999999994</v>
      </c>
      <c r="P95" s="32">
        <f t="shared" si="10"/>
        <v>8304.82</v>
      </c>
      <c r="Q95" s="33">
        <f t="shared" si="11"/>
        <v>0.11102700534759358</v>
      </c>
      <c r="R95" s="34" t="s">
        <v>559</v>
      </c>
      <c r="S95" s="34">
        <v>1</v>
      </c>
      <c r="T95" s="32">
        <f t="shared" si="12"/>
        <v>66000</v>
      </c>
    </row>
    <row r="96" spans="1:20" ht="96" x14ac:dyDescent="0.25">
      <c r="A96" s="52">
        <v>31</v>
      </c>
      <c r="B96" s="52">
        <v>3526201</v>
      </c>
      <c r="C96" s="52">
        <v>42121606</v>
      </c>
      <c r="D96" s="53" t="s">
        <v>127</v>
      </c>
      <c r="E96" s="28" t="s">
        <v>129</v>
      </c>
      <c r="F96" s="53" t="s">
        <v>63</v>
      </c>
      <c r="G96" s="53">
        <v>1</v>
      </c>
      <c r="H96" s="31"/>
      <c r="I96" s="31"/>
      <c r="J96" s="31">
        <v>13800</v>
      </c>
      <c r="K96" s="31">
        <v>12000</v>
      </c>
      <c r="L96" s="31">
        <v>15000</v>
      </c>
      <c r="M96" s="32">
        <f t="shared" si="7"/>
        <v>12000</v>
      </c>
      <c r="N96" s="32">
        <f t="shared" si="8"/>
        <v>13600</v>
      </c>
      <c r="O96" s="32">
        <f t="shared" si="9"/>
        <v>13543.07</v>
      </c>
      <c r="P96" s="32">
        <f t="shared" si="10"/>
        <v>1509.97</v>
      </c>
      <c r="Q96" s="33">
        <f t="shared" si="11"/>
        <v>0.11102720588235294</v>
      </c>
      <c r="R96" s="34" t="s">
        <v>559</v>
      </c>
      <c r="S96" s="34">
        <v>1</v>
      </c>
      <c r="T96" s="32">
        <f t="shared" si="12"/>
        <v>12000</v>
      </c>
    </row>
    <row r="97" spans="1:20" ht="144" x14ac:dyDescent="0.25">
      <c r="A97" s="52">
        <v>32</v>
      </c>
      <c r="B97" s="52">
        <v>3526201</v>
      </c>
      <c r="C97" s="52">
        <v>42121606</v>
      </c>
      <c r="D97" s="53" t="s">
        <v>127</v>
      </c>
      <c r="E97" s="28" t="s">
        <v>130</v>
      </c>
      <c r="F97" s="53" t="s">
        <v>63</v>
      </c>
      <c r="G97" s="53">
        <v>1</v>
      </c>
      <c r="H97" s="31"/>
      <c r="I97" s="31"/>
      <c r="J97" s="31">
        <v>39100</v>
      </c>
      <c r="K97" s="31">
        <v>34000</v>
      </c>
      <c r="L97" s="31">
        <v>42500</v>
      </c>
      <c r="M97" s="32">
        <f t="shared" si="7"/>
        <v>34000</v>
      </c>
      <c r="N97" s="32">
        <f t="shared" si="8"/>
        <v>38533.33</v>
      </c>
      <c r="O97" s="32">
        <f t="shared" si="9"/>
        <v>38372.04</v>
      </c>
      <c r="P97" s="32">
        <f t="shared" si="10"/>
        <v>4278.24</v>
      </c>
      <c r="Q97" s="33">
        <f t="shared" si="11"/>
        <v>0.11102699922378885</v>
      </c>
      <c r="R97" s="34" t="s">
        <v>559</v>
      </c>
      <c r="S97" s="34">
        <v>1</v>
      </c>
      <c r="T97" s="32">
        <f t="shared" si="12"/>
        <v>34000</v>
      </c>
    </row>
    <row r="98" spans="1:20" s="47" customFormat="1" ht="192" x14ac:dyDescent="0.2">
      <c r="A98" s="54">
        <v>33</v>
      </c>
      <c r="B98" s="54">
        <v>3526201</v>
      </c>
      <c r="C98" s="54">
        <v>42121606</v>
      </c>
      <c r="D98" s="55" t="s">
        <v>127</v>
      </c>
      <c r="E98" s="45" t="s">
        <v>131</v>
      </c>
      <c r="F98" s="55" t="s">
        <v>91</v>
      </c>
      <c r="G98" s="55">
        <v>1</v>
      </c>
      <c r="H98" s="56">
        <v>35135.81</v>
      </c>
      <c r="I98" s="31">
        <f t="shared" si="13"/>
        <v>35226.19</v>
      </c>
      <c r="J98" s="41">
        <v>48300</v>
      </c>
      <c r="K98" s="41">
        <v>42000</v>
      </c>
      <c r="L98" s="41">
        <v>52500</v>
      </c>
      <c r="M98" s="32">
        <f t="shared" si="7"/>
        <v>35226.19</v>
      </c>
      <c r="N98" s="32">
        <f t="shared" si="8"/>
        <v>44506.55</v>
      </c>
      <c r="O98" s="32">
        <f t="shared" si="9"/>
        <v>44010.400000000001</v>
      </c>
      <c r="P98" s="32">
        <f t="shared" si="10"/>
        <v>7543.06</v>
      </c>
      <c r="Q98" s="33">
        <f t="shared" si="11"/>
        <v>0.16948202006221555</v>
      </c>
      <c r="R98" s="34" t="s">
        <v>559</v>
      </c>
      <c r="S98" s="34">
        <v>1</v>
      </c>
      <c r="T98" s="32">
        <f t="shared" si="12"/>
        <v>35226.19</v>
      </c>
    </row>
    <row r="99" spans="1:20" ht="72" x14ac:dyDescent="0.25">
      <c r="A99" s="52">
        <v>34</v>
      </c>
      <c r="B99" s="52">
        <v>3526201</v>
      </c>
      <c r="C99" s="52">
        <v>42121606</v>
      </c>
      <c r="D99" s="53" t="s">
        <v>127</v>
      </c>
      <c r="E99" s="28" t="s">
        <v>132</v>
      </c>
      <c r="F99" s="53" t="s">
        <v>63</v>
      </c>
      <c r="G99" s="53">
        <v>1</v>
      </c>
      <c r="H99" s="31"/>
      <c r="I99" s="31"/>
      <c r="J99" s="31">
        <v>132250</v>
      </c>
      <c r="K99" s="31">
        <v>115000</v>
      </c>
      <c r="L99" s="31">
        <v>143750</v>
      </c>
      <c r="M99" s="32">
        <f t="shared" si="7"/>
        <v>115000</v>
      </c>
      <c r="N99" s="32">
        <f t="shared" si="8"/>
        <v>130333.33</v>
      </c>
      <c r="O99" s="32">
        <f t="shared" si="9"/>
        <v>129787.78</v>
      </c>
      <c r="P99" s="32">
        <f t="shared" si="10"/>
        <v>14470.52</v>
      </c>
      <c r="Q99" s="33">
        <f t="shared" si="11"/>
        <v>0.11102701051219976</v>
      </c>
      <c r="R99" s="34" t="s">
        <v>559</v>
      </c>
      <c r="S99" s="34">
        <v>1</v>
      </c>
      <c r="T99" s="32">
        <f t="shared" si="12"/>
        <v>115000</v>
      </c>
    </row>
    <row r="100" spans="1:20" ht="168" x14ac:dyDescent="0.25">
      <c r="A100" s="52">
        <v>35</v>
      </c>
      <c r="B100" s="52">
        <v>3526201</v>
      </c>
      <c r="C100" s="52">
        <v>42121606</v>
      </c>
      <c r="D100" s="53" t="s">
        <v>127</v>
      </c>
      <c r="E100" s="28" t="s">
        <v>133</v>
      </c>
      <c r="F100" s="53" t="s">
        <v>79</v>
      </c>
      <c r="G100" s="53">
        <v>1</v>
      </c>
      <c r="H100" s="31"/>
      <c r="I100" s="31"/>
      <c r="J100" s="31">
        <v>59800</v>
      </c>
      <c r="K100" s="31">
        <v>52000</v>
      </c>
      <c r="L100" s="31">
        <v>65000</v>
      </c>
      <c r="M100" s="32">
        <f t="shared" si="7"/>
        <v>52000</v>
      </c>
      <c r="N100" s="32">
        <f t="shared" si="8"/>
        <v>58933.33</v>
      </c>
      <c r="O100" s="32">
        <f t="shared" si="9"/>
        <v>58686.65</v>
      </c>
      <c r="P100" s="32">
        <f t="shared" si="10"/>
        <v>6543.19</v>
      </c>
      <c r="Q100" s="33">
        <f t="shared" si="11"/>
        <v>0.11102698591781593</v>
      </c>
      <c r="R100" s="34" t="s">
        <v>559</v>
      </c>
      <c r="S100" s="34">
        <v>1</v>
      </c>
      <c r="T100" s="32">
        <f t="shared" si="12"/>
        <v>52000</v>
      </c>
    </row>
    <row r="101" spans="1:20" ht="96" x14ac:dyDescent="0.25">
      <c r="A101" s="52">
        <v>36</v>
      </c>
      <c r="B101" s="52">
        <v>3526201</v>
      </c>
      <c r="C101" s="52">
        <v>42121606</v>
      </c>
      <c r="D101" s="53" t="s">
        <v>127</v>
      </c>
      <c r="E101" s="28" t="s">
        <v>134</v>
      </c>
      <c r="F101" s="53" t="s">
        <v>63</v>
      </c>
      <c r="G101" s="53">
        <v>1</v>
      </c>
      <c r="H101" s="31">
        <v>86036.27</v>
      </c>
      <c r="I101" s="31">
        <f t="shared" si="13"/>
        <v>86257.59</v>
      </c>
      <c r="J101" s="31">
        <v>100050</v>
      </c>
      <c r="K101" s="31">
        <v>87000</v>
      </c>
      <c r="L101" s="31">
        <v>108750</v>
      </c>
      <c r="M101" s="32">
        <f t="shared" si="7"/>
        <v>86257.59</v>
      </c>
      <c r="N101" s="32">
        <f t="shared" si="8"/>
        <v>95514.4</v>
      </c>
      <c r="O101" s="32">
        <f t="shared" si="9"/>
        <v>95058.45</v>
      </c>
      <c r="P101" s="32">
        <f t="shared" si="10"/>
        <v>10861.8</v>
      </c>
      <c r="Q101" s="33">
        <f t="shared" si="11"/>
        <v>0.11371897849957703</v>
      </c>
      <c r="R101" s="34" t="s">
        <v>559</v>
      </c>
      <c r="S101" s="34">
        <v>1</v>
      </c>
      <c r="T101" s="32">
        <f t="shared" si="12"/>
        <v>86257.59</v>
      </c>
    </row>
    <row r="102" spans="1:20" ht="168" x14ac:dyDescent="0.25">
      <c r="A102" s="52">
        <v>37</v>
      </c>
      <c r="B102" s="52">
        <v>3526201</v>
      </c>
      <c r="C102" s="52">
        <v>42121606</v>
      </c>
      <c r="D102" s="53" t="s">
        <v>127</v>
      </c>
      <c r="E102" s="28" t="s">
        <v>135</v>
      </c>
      <c r="F102" s="53" t="s">
        <v>63</v>
      </c>
      <c r="G102" s="53">
        <v>1</v>
      </c>
      <c r="H102" s="31"/>
      <c r="I102" s="31"/>
      <c r="J102" s="31">
        <v>97750</v>
      </c>
      <c r="K102" s="31">
        <v>85000</v>
      </c>
      <c r="L102" s="31">
        <v>106250</v>
      </c>
      <c r="M102" s="32">
        <f t="shared" si="7"/>
        <v>85000</v>
      </c>
      <c r="N102" s="32">
        <f t="shared" si="8"/>
        <v>96333.33</v>
      </c>
      <c r="O102" s="32">
        <f t="shared" si="9"/>
        <v>95930.1</v>
      </c>
      <c r="P102" s="32">
        <f t="shared" si="10"/>
        <v>10695.6</v>
      </c>
      <c r="Q102" s="33">
        <f t="shared" si="11"/>
        <v>0.11102699346114164</v>
      </c>
      <c r="R102" s="34" t="s">
        <v>559</v>
      </c>
      <c r="S102" s="34">
        <v>1</v>
      </c>
      <c r="T102" s="32">
        <f t="shared" si="12"/>
        <v>85000</v>
      </c>
    </row>
    <row r="103" spans="1:20" ht="96" x14ac:dyDescent="0.25">
      <c r="A103" s="52">
        <v>38</v>
      </c>
      <c r="B103" s="52">
        <v>3526201</v>
      </c>
      <c r="C103" s="52">
        <v>42121606</v>
      </c>
      <c r="D103" s="53" t="s">
        <v>127</v>
      </c>
      <c r="E103" s="28" t="s">
        <v>136</v>
      </c>
      <c r="F103" s="53" t="s">
        <v>63</v>
      </c>
      <c r="G103" s="53">
        <v>1</v>
      </c>
      <c r="H103" s="31"/>
      <c r="I103" s="31"/>
      <c r="J103" s="31">
        <v>161000</v>
      </c>
      <c r="K103" s="31">
        <v>140000</v>
      </c>
      <c r="L103" s="31">
        <v>175000</v>
      </c>
      <c r="M103" s="32">
        <f t="shared" si="7"/>
        <v>140000</v>
      </c>
      <c r="N103" s="32">
        <f t="shared" si="8"/>
        <v>158666.67000000001</v>
      </c>
      <c r="O103" s="32">
        <f t="shared" si="9"/>
        <v>158002.51</v>
      </c>
      <c r="P103" s="32">
        <f t="shared" si="10"/>
        <v>17616.28</v>
      </c>
      <c r="Q103" s="33">
        <f t="shared" si="11"/>
        <v>0.11102697245741652</v>
      </c>
      <c r="R103" s="34" t="s">
        <v>559</v>
      </c>
      <c r="S103" s="34">
        <v>1</v>
      </c>
      <c r="T103" s="32">
        <f t="shared" si="12"/>
        <v>140000</v>
      </c>
    </row>
    <row r="104" spans="1:20" ht="132" x14ac:dyDescent="0.25">
      <c r="A104" s="52">
        <v>39</v>
      </c>
      <c r="B104" s="52">
        <v>3526201</v>
      </c>
      <c r="C104" s="52">
        <v>42121606</v>
      </c>
      <c r="D104" s="53" t="s">
        <v>80</v>
      </c>
      <c r="E104" s="28" t="s">
        <v>137</v>
      </c>
      <c r="F104" s="53" t="s">
        <v>79</v>
      </c>
      <c r="G104" s="53">
        <v>1</v>
      </c>
      <c r="H104" s="31"/>
      <c r="I104" s="31"/>
      <c r="J104" s="31">
        <v>57500</v>
      </c>
      <c r="K104" s="31">
        <v>50000</v>
      </c>
      <c r="L104" s="31">
        <v>62500</v>
      </c>
      <c r="M104" s="32">
        <f t="shared" si="7"/>
        <v>50000</v>
      </c>
      <c r="N104" s="32">
        <f t="shared" si="8"/>
        <v>56666.67</v>
      </c>
      <c r="O104" s="32">
        <f t="shared" si="9"/>
        <v>56429.47</v>
      </c>
      <c r="P104" s="32">
        <f t="shared" si="10"/>
        <v>6291.53</v>
      </c>
      <c r="Q104" s="33">
        <f t="shared" si="11"/>
        <v>0.11102699346900038</v>
      </c>
      <c r="R104" s="34" t="s">
        <v>559</v>
      </c>
      <c r="S104" s="34">
        <v>1</v>
      </c>
      <c r="T104" s="32">
        <f t="shared" si="12"/>
        <v>50000</v>
      </c>
    </row>
    <row r="105" spans="1:20" ht="96" x14ac:dyDescent="0.25">
      <c r="A105" s="52">
        <v>40</v>
      </c>
      <c r="B105" s="52">
        <v>3526201</v>
      </c>
      <c r="C105" s="52">
        <v>42121606</v>
      </c>
      <c r="D105" s="53" t="s">
        <v>80</v>
      </c>
      <c r="E105" s="28" t="s">
        <v>138</v>
      </c>
      <c r="F105" s="53" t="s">
        <v>79</v>
      </c>
      <c r="G105" s="53">
        <v>1</v>
      </c>
      <c r="H105" s="31"/>
      <c r="I105" s="31"/>
      <c r="J105" s="57">
        <v>48300</v>
      </c>
      <c r="K105" s="57">
        <v>42000</v>
      </c>
      <c r="L105" s="57">
        <v>52500</v>
      </c>
      <c r="M105" s="32">
        <f t="shared" si="7"/>
        <v>42000</v>
      </c>
      <c r="N105" s="32">
        <f t="shared" si="8"/>
        <v>47600</v>
      </c>
      <c r="O105" s="32">
        <f t="shared" si="9"/>
        <v>47400.75</v>
      </c>
      <c r="P105" s="32">
        <f t="shared" si="10"/>
        <v>5284.88</v>
      </c>
      <c r="Q105" s="33">
        <f t="shared" si="11"/>
        <v>0.11102689075630252</v>
      </c>
      <c r="R105" s="34" t="s">
        <v>559</v>
      </c>
      <c r="S105" s="34">
        <v>1</v>
      </c>
      <c r="T105" s="32">
        <f t="shared" si="12"/>
        <v>42000</v>
      </c>
    </row>
    <row r="106" spans="1:20" s="47" customFormat="1" ht="84" x14ac:dyDescent="0.25">
      <c r="A106" s="54">
        <v>41</v>
      </c>
      <c r="B106" s="54">
        <v>3526201</v>
      </c>
      <c r="C106" s="54">
        <v>42121606</v>
      </c>
      <c r="D106" s="55" t="s">
        <v>80</v>
      </c>
      <c r="E106" s="45" t="s">
        <v>139</v>
      </c>
      <c r="F106" s="55" t="s">
        <v>91</v>
      </c>
      <c r="G106" s="55">
        <v>1</v>
      </c>
      <c r="H106" s="41"/>
      <c r="I106" s="31"/>
      <c r="J106" s="41">
        <v>63250</v>
      </c>
      <c r="K106" s="41">
        <v>55000</v>
      </c>
      <c r="L106" s="41">
        <v>68750</v>
      </c>
      <c r="M106" s="32">
        <f t="shared" si="7"/>
        <v>55000</v>
      </c>
      <c r="N106" s="32">
        <f t="shared" si="8"/>
        <v>62333.33</v>
      </c>
      <c r="O106" s="32">
        <f t="shared" si="9"/>
        <v>62072.41</v>
      </c>
      <c r="P106" s="32">
        <f t="shared" si="10"/>
        <v>6920.68</v>
      </c>
      <c r="Q106" s="33">
        <f t="shared" si="11"/>
        <v>0.11102695780892823</v>
      </c>
      <c r="R106" s="34" t="s">
        <v>559</v>
      </c>
      <c r="S106" s="34">
        <v>1</v>
      </c>
      <c r="T106" s="32">
        <f t="shared" si="12"/>
        <v>55000</v>
      </c>
    </row>
    <row r="107" spans="1:20" s="47" customFormat="1" ht="96" x14ac:dyDescent="0.25">
      <c r="A107" s="54">
        <v>42</v>
      </c>
      <c r="B107" s="54">
        <v>3526201</v>
      </c>
      <c r="C107" s="54">
        <v>42121606</v>
      </c>
      <c r="D107" s="55" t="s">
        <v>140</v>
      </c>
      <c r="E107" s="45" t="s">
        <v>141</v>
      </c>
      <c r="F107" s="55" t="s">
        <v>79</v>
      </c>
      <c r="G107" s="55">
        <v>1</v>
      </c>
      <c r="H107" s="41">
        <v>19975.14</v>
      </c>
      <c r="I107" s="31">
        <f t="shared" si="13"/>
        <v>20026.52</v>
      </c>
      <c r="J107" s="41">
        <v>56350</v>
      </c>
      <c r="K107" s="41">
        <v>49000</v>
      </c>
      <c r="L107" s="41">
        <v>61250</v>
      </c>
      <c r="M107" s="32">
        <f t="shared" si="7"/>
        <v>20026.52</v>
      </c>
      <c r="N107" s="32">
        <f t="shared" si="8"/>
        <v>46656.63</v>
      </c>
      <c r="O107" s="32">
        <f t="shared" si="9"/>
        <v>42899.32</v>
      </c>
      <c r="P107" s="32">
        <f t="shared" si="10"/>
        <v>18453.38</v>
      </c>
      <c r="Q107" s="33">
        <f t="shared" si="11"/>
        <v>0.39551463532621201</v>
      </c>
      <c r="R107" s="34" t="s">
        <v>559</v>
      </c>
      <c r="S107" s="34">
        <v>1</v>
      </c>
      <c r="T107" s="32">
        <f t="shared" si="12"/>
        <v>20026.52</v>
      </c>
    </row>
    <row r="108" spans="1:20" ht="144" x14ac:dyDescent="0.25">
      <c r="A108" s="52">
        <v>43</v>
      </c>
      <c r="B108" s="52">
        <v>3526201</v>
      </c>
      <c r="C108" s="52">
        <v>42121606</v>
      </c>
      <c r="D108" s="53" t="s">
        <v>142</v>
      </c>
      <c r="E108" s="28" t="s">
        <v>143</v>
      </c>
      <c r="F108" s="53" t="s">
        <v>79</v>
      </c>
      <c r="G108" s="53">
        <v>1</v>
      </c>
      <c r="H108" s="31"/>
      <c r="I108" s="31"/>
      <c r="J108" s="31">
        <v>25300</v>
      </c>
      <c r="K108" s="31">
        <v>22000</v>
      </c>
      <c r="L108" s="31">
        <v>27500</v>
      </c>
      <c r="M108" s="32">
        <f t="shared" si="7"/>
        <v>22000</v>
      </c>
      <c r="N108" s="32">
        <f t="shared" si="8"/>
        <v>24933.33</v>
      </c>
      <c r="O108" s="32">
        <f t="shared" si="9"/>
        <v>24828.97</v>
      </c>
      <c r="P108" s="32">
        <f t="shared" si="10"/>
        <v>2768.27</v>
      </c>
      <c r="Q108" s="33">
        <f t="shared" si="11"/>
        <v>0.11102688650092064</v>
      </c>
      <c r="R108" s="34" t="s">
        <v>559</v>
      </c>
      <c r="S108" s="34">
        <v>1</v>
      </c>
      <c r="T108" s="32">
        <f t="shared" si="12"/>
        <v>22000</v>
      </c>
    </row>
    <row r="109" spans="1:20" ht="84" x14ac:dyDescent="0.25">
      <c r="A109" s="52">
        <v>44</v>
      </c>
      <c r="B109" s="52">
        <v>3526201</v>
      </c>
      <c r="C109" s="52">
        <v>42121606</v>
      </c>
      <c r="D109" s="53" t="s">
        <v>142</v>
      </c>
      <c r="E109" s="28" t="s">
        <v>144</v>
      </c>
      <c r="F109" s="53" t="s">
        <v>79</v>
      </c>
      <c r="G109" s="53">
        <v>1</v>
      </c>
      <c r="H109" s="31"/>
      <c r="I109" s="31"/>
      <c r="J109" s="31">
        <v>69000</v>
      </c>
      <c r="K109" s="31">
        <v>60000</v>
      </c>
      <c r="L109" s="31">
        <v>75000</v>
      </c>
      <c r="M109" s="32">
        <f t="shared" si="7"/>
        <v>60000</v>
      </c>
      <c r="N109" s="32">
        <f t="shared" si="8"/>
        <v>68000</v>
      </c>
      <c r="O109" s="32">
        <f t="shared" si="9"/>
        <v>67715.360000000001</v>
      </c>
      <c r="P109" s="32">
        <f t="shared" si="10"/>
        <v>7549.83</v>
      </c>
      <c r="Q109" s="33">
        <f t="shared" si="11"/>
        <v>0.11102691176470589</v>
      </c>
      <c r="R109" s="34" t="s">
        <v>559</v>
      </c>
      <c r="S109" s="34">
        <v>1</v>
      </c>
      <c r="T109" s="32">
        <f t="shared" si="12"/>
        <v>60000</v>
      </c>
    </row>
    <row r="110" spans="1:20" ht="84" x14ac:dyDescent="0.25">
      <c r="A110" s="52">
        <v>45</v>
      </c>
      <c r="B110" s="52">
        <v>3526201</v>
      </c>
      <c r="C110" s="52">
        <v>42121606</v>
      </c>
      <c r="D110" s="53" t="s">
        <v>142</v>
      </c>
      <c r="E110" s="28" t="s">
        <v>145</v>
      </c>
      <c r="F110" s="53" t="s">
        <v>79</v>
      </c>
      <c r="G110" s="53">
        <v>1</v>
      </c>
      <c r="H110" s="31"/>
      <c r="I110" s="31"/>
      <c r="J110" s="31">
        <v>92000</v>
      </c>
      <c r="K110" s="31">
        <v>80000</v>
      </c>
      <c r="L110" s="31">
        <v>100000</v>
      </c>
      <c r="M110" s="32">
        <f t="shared" si="7"/>
        <v>80000</v>
      </c>
      <c r="N110" s="32">
        <f t="shared" si="8"/>
        <v>90666.67</v>
      </c>
      <c r="O110" s="32">
        <f t="shared" si="9"/>
        <v>90287.15</v>
      </c>
      <c r="P110" s="32">
        <f t="shared" si="10"/>
        <v>10066.450000000001</v>
      </c>
      <c r="Q110" s="33">
        <f t="shared" si="11"/>
        <v>0.11102701797694788</v>
      </c>
      <c r="R110" s="34" t="s">
        <v>559</v>
      </c>
      <c r="S110" s="34">
        <v>1</v>
      </c>
      <c r="T110" s="32">
        <f t="shared" si="12"/>
        <v>80000</v>
      </c>
    </row>
    <row r="111" spans="1:20" ht="120" x14ac:dyDescent="0.25">
      <c r="A111" s="52">
        <v>46</v>
      </c>
      <c r="B111" s="52">
        <v>3526201</v>
      </c>
      <c r="C111" s="52">
        <v>42121606</v>
      </c>
      <c r="D111" s="53" t="s">
        <v>142</v>
      </c>
      <c r="E111" s="28" t="s">
        <v>146</v>
      </c>
      <c r="F111" s="53" t="s">
        <v>79</v>
      </c>
      <c r="G111" s="53">
        <v>1</v>
      </c>
      <c r="H111" s="31"/>
      <c r="I111" s="31"/>
      <c r="J111" s="31">
        <v>28750</v>
      </c>
      <c r="K111" s="31">
        <v>25000</v>
      </c>
      <c r="L111" s="31">
        <v>31250</v>
      </c>
      <c r="M111" s="32">
        <f t="shared" si="7"/>
        <v>25000</v>
      </c>
      <c r="N111" s="32">
        <f t="shared" si="8"/>
        <v>28333.33</v>
      </c>
      <c r="O111" s="32">
        <f t="shared" si="9"/>
        <v>28214.73</v>
      </c>
      <c r="P111" s="32">
        <f t="shared" si="10"/>
        <v>3145.76</v>
      </c>
      <c r="Q111" s="33">
        <f t="shared" si="11"/>
        <v>0.11102683659139254</v>
      </c>
      <c r="R111" s="34" t="s">
        <v>559</v>
      </c>
      <c r="S111" s="34">
        <v>1</v>
      </c>
      <c r="T111" s="32">
        <f t="shared" si="12"/>
        <v>25000</v>
      </c>
    </row>
    <row r="112" spans="1:20" ht="120" x14ac:dyDescent="0.25">
      <c r="A112" s="52">
        <v>47</v>
      </c>
      <c r="B112" s="52">
        <v>3526201</v>
      </c>
      <c r="C112" s="52">
        <v>42121606</v>
      </c>
      <c r="D112" s="53" t="s">
        <v>142</v>
      </c>
      <c r="E112" s="28" t="s">
        <v>147</v>
      </c>
      <c r="F112" s="53" t="s">
        <v>79</v>
      </c>
      <c r="G112" s="53">
        <v>1</v>
      </c>
      <c r="H112" s="31"/>
      <c r="I112" s="31"/>
      <c r="J112" s="31">
        <v>43700</v>
      </c>
      <c r="K112" s="31">
        <v>38000</v>
      </c>
      <c r="L112" s="31">
        <v>47500</v>
      </c>
      <c r="M112" s="32">
        <f t="shared" si="7"/>
        <v>38000</v>
      </c>
      <c r="N112" s="32">
        <f t="shared" si="8"/>
        <v>43066.67</v>
      </c>
      <c r="O112" s="32">
        <f t="shared" si="9"/>
        <v>42886.400000000001</v>
      </c>
      <c r="P112" s="32">
        <f t="shared" si="10"/>
        <v>4781.5600000000004</v>
      </c>
      <c r="Q112" s="33">
        <f t="shared" si="11"/>
        <v>0.11102692639110479</v>
      </c>
      <c r="R112" s="34" t="s">
        <v>559</v>
      </c>
      <c r="S112" s="34">
        <v>1</v>
      </c>
      <c r="T112" s="32">
        <f t="shared" si="12"/>
        <v>38000</v>
      </c>
    </row>
    <row r="113" spans="1:20" ht="192" x14ac:dyDescent="0.25">
      <c r="A113" s="52">
        <v>48</v>
      </c>
      <c r="B113" s="52">
        <v>3526201</v>
      </c>
      <c r="C113" s="52">
        <v>42121606</v>
      </c>
      <c r="D113" s="53" t="s">
        <v>142</v>
      </c>
      <c r="E113" s="28" t="s">
        <v>148</v>
      </c>
      <c r="F113" s="53" t="s">
        <v>79</v>
      </c>
      <c r="G113" s="53">
        <v>1</v>
      </c>
      <c r="H113" s="31"/>
      <c r="I113" s="31"/>
      <c r="J113" s="31">
        <v>36800</v>
      </c>
      <c r="K113" s="31">
        <v>32000</v>
      </c>
      <c r="L113" s="31">
        <v>40000</v>
      </c>
      <c r="M113" s="32">
        <f t="shared" si="7"/>
        <v>32000</v>
      </c>
      <c r="N113" s="32">
        <f t="shared" si="8"/>
        <v>36266.67</v>
      </c>
      <c r="O113" s="32">
        <f t="shared" si="9"/>
        <v>36114.86</v>
      </c>
      <c r="P113" s="32">
        <f t="shared" si="10"/>
        <v>4026.58</v>
      </c>
      <c r="Q113" s="33">
        <f t="shared" si="11"/>
        <v>0.11102701185413494</v>
      </c>
      <c r="R113" s="34" t="s">
        <v>559</v>
      </c>
      <c r="S113" s="34">
        <v>1</v>
      </c>
      <c r="T113" s="32">
        <f t="shared" si="12"/>
        <v>32000</v>
      </c>
    </row>
    <row r="114" spans="1:20" ht="108" x14ac:dyDescent="0.25">
      <c r="A114" s="52">
        <v>49</v>
      </c>
      <c r="B114" s="52">
        <v>3526201</v>
      </c>
      <c r="C114" s="52">
        <v>42121606</v>
      </c>
      <c r="D114" s="53" t="s">
        <v>149</v>
      </c>
      <c r="E114" s="28" t="s">
        <v>150</v>
      </c>
      <c r="F114" s="53" t="s">
        <v>91</v>
      </c>
      <c r="G114" s="53">
        <v>1</v>
      </c>
      <c r="H114" s="31"/>
      <c r="I114" s="31"/>
      <c r="J114" s="31">
        <v>112700</v>
      </c>
      <c r="K114" s="31">
        <v>98000</v>
      </c>
      <c r="L114" s="31">
        <v>122500</v>
      </c>
      <c r="M114" s="32">
        <f t="shared" si="7"/>
        <v>98000</v>
      </c>
      <c r="N114" s="32">
        <f t="shared" si="8"/>
        <v>111066.67</v>
      </c>
      <c r="O114" s="32">
        <f t="shared" si="9"/>
        <v>110601.76</v>
      </c>
      <c r="P114" s="32">
        <f t="shared" si="10"/>
        <v>12331.4</v>
      </c>
      <c r="Q114" s="33">
        <f t="shared" si="11"/>
        <v>0.11102700747217864</v>
      </c>
      <c r="R114" s="34" t="s">
        <v>559</v>
      </c>
      <c r="S114" s="34">
        <v>1</v>
      </c>
      <c r="T114" s="32">
        <f t="shared" si="12"/>
        <v>98000</v>
      </c>
    </row>
    <row r="115" spans="1:20" ht="36" x14ac:dyDescent="0.25">
      <c r="A115" s="52">
        <v>50</v>
      </c>
      <c r="B115" s="52">
        <v>3526201</v>
      </c>
      <c r="C115" s="52">
        <v>42121606</v>
      </c>
      <c r="D115" s="53" t="s">
        <v>149</v>
      </c>
      <c r="E115" s="28" t="s">
        <v>151</v>
      </c>
      <c r="F115" s="53" t="s">
        <v>79</v>
      </c>
      <c r="G115" s="53">
        <v>1</v>
      </c>
      <c r="H115" s="31"/>
      <c r="I115" s="31"/>
      <c r="J115" s="31">
        <v>38318</v>
      </c>
      <c r="K115" s="31">
        <v>33320</v>
      </c>
      <c r="L115" s="31">
        <v>41650</v>
      </c>
      <c r="M115" s="32">
        <f t="shared" si="7"/>
        <v>33320</v>
      </c>
      <c r="N115" s="32">
        <f t="shared" si="8"/>
        <v>37762.67</v>
      </c>
      <c r="O115" s="32">
        <f t="shared" si="9"/>
        <v>37604.6</v>
      </c>
      <c r="P115" s="32">
        <f t="shared" si="10"/>
        <v>4192.67</v>
      </c>
      <c r="Q115" s="33">
        <f t="shared" si="11"/>
        <v>0.11102684211683125</v>
      </c>
      <c r="R115" s="34" t="s">
        <v>559</v>
      </c>
      <c r="S115" s="34">
        <v>1</v>
      </c>
      <c r="T115" s="32">
        <f t="shared" si="12"/>
        <v>33320</v>
      </c>
    </row>
    <row r="116" spans="1:20" ht="72" x14ac:dyDescent="0.25">
      <c r="A116" s="52">
        <v>51</v>
      </c>
      <c r="B116" s="52">
        <v>3526201</v>
      </c>
      <c r="C116" s="52">
        <v>42121606</v>
      </c>
      <c r="D116" s="53" t="s">
        <v>149</v>
      </c>
      <c r="E116" s="28" t="s">
        <v>152</v>
      </c>
      <c r="F116" s="53" t="s">
        <v>79</v>
      </c>
      <c r="G116" s="53">
        <v>1</v>
      </c>
      <c r="H116" s="31"/>
      <c r="I116" s="31"/>
      <c r="J116" s="31">
        <v>48300</v>
      </c>
      <c r="K116" s="31">
        <v>42000</v>
      </c>
      <c r="L116" s="31">
        <v>52500</v>
      </c>
      <c r="M116" s="32">
        <f t="shared" si="7"/>
        <v>42000</v>
      </c>
      <c r="N116" s="32">
        <f t="shared" si="8"/>
        <v>47600</v>
      </c>
      <c r="O116" s="32">
        <f t="shared" si="9"/>
        <v>47400.75</v>
      </c>
      <c r="P116" s="32">
        <f t="shared" si="10"/>
        <v>5284.88</v>
      </c>
      <c r="Q116" s="33">
        <f t="shared" si="11"/>
        <v>0.11102689075630252</v>
      </c>
      <c r="R116" s="34" t="s">
        <v>559</v>
      </c>
      <c r="S116" s="34">
        <v>1</v>
      </c>
      <c r="T116" s="32">
        <f t="shared" si="12"/>
        <v>42000</v>
      </c>
    </row>
    <row r="117" spans="1:20" ht="120" x14ac:dyDescent="0.25">
      <c r="A117" s="52">
        <v>52</v>
      </c>
      <c r="B117" s="52">
        <v>3526201</v>
      </c>
      <c r="C117" s="52">
        <v>42121606</v>
      </c>
      <c r="D117" s="53" t="s">
        <v>153</v>
      </c>
      <c r="E117" s="28" t="s">
        <v>154</v>
      </c>
      <c r="F117" s="53" t="s">
        <v>63</v>
      </c>
      <c r="G117" s="53">
        <v>1</v>
      </c>
      <c r="H117" s="31"/>
      <c r="I117" s="31"/>
      <c r="J117" s="31">
        <v>70150</v>
      </c>
      <c r="K117" s="31">
        <v>61000</v>
      </c>
      <c r="L117" s="31">
        <v>76250</v>
      </c>
      <c r="M117" s="32">
        <f t="shared" si="7"/>
        <v>61000</v>
      </c>
      <c r="N117" s="32">
        <f t="shared" si="8"/>
        <v>69133.33</v>
      </c>
      <c r="O117" s="32">
        <f t="shared" si="9"/>
        <v>68843.95</v>
      </c>
      <c r="P117" s="32">
        <f t="shared" si="10"/>
        <v>7675.67</v>
      </c>
      <c r="Q117" s="33">
        <f t="shared" si="11"/>
        <v>0.11102705453360918</v>
      </c>
      <c r="R117" s="34" t="s">
        <v>559</v>
      </c>
      <c r="S117" s="34">
        <v>1</v>
      </c>
      <c r="T117" s="32">
        <f t="shared" si="12"/>
        <v>61000</v>
      </c>
    </row>
    <row r="118" spans="1:20" ht="96" x14ac:dyDescent="0.25">
      <c r="A118" s="52">
        <v>53</v>
      </c>
      <c r="B118" s="52">
        <v>3526201</v>
      </c>
      <c r="C118" s="52">
        <v>42121606</v>
      </c>
      <c r="D118" s="53" t="s">
        <v>153</v>
      </c>
      <c r="E118" s="28" t="s">
        <v>155</v>
      </c>
      <c r="F118" s="53" t="s">
        <v>63</v>
      </c>
      <c r="G118" s="53">
        <v>1</v>
      </c>
      <c r="H118" s="31"/>
      <c r="I118" s="31"/>
      <c r="J118" s="31">
        <v>13800</v>
      </c>
      <c r="K118" s="31">
        <v>12000</v>
      </c>
      <c r="L118" s="31">
        <v>15000</v>
      </c>
      <c r="M118" s="32">
        <f t="shared" si="7"/>
        <v>12000</v>
      </c>
      <c r="N118" s="32">
        <f t="shared" si="8"/>
        <v>13600</v>
      </c>
      <c r="O118" s="32">
        <f t="shared" si="9"/>
        <v>13543.07</v>
      </c>
      <c r="P118" s="32">
        <f t="shared" si="10"/>
        <v>1509.97</v>
      </c>
      <c r="Q118" s="33">
        <f t="shared" si="11"/>
        <v>0.11102720588235294</v>
      </c>
      <c r="R118" s="34" t="s">
        <v>559</v>
      </c>
      <c r="S118" s="34">
        <v>1</v>
      </c>
      <c r="T118" s="32">
        <f t="shared" si="12"/>
        <v>12000</v>
      </c>
    </row>
    <row r="119" spans="1:20" ht="72" x14ac:dyDescent="0.25">
      <c r="A119" s="52">
        <v>54</v>
      </c>
      <c r="B119" s="52">
        <v>3526201</v>
      </c>
      <c r="C119" s="52">
        <v>42121606</v>
      </c>
      <c r="D119" s="53" t="s">
        <v>153</v>
      </c>
      <c r="E119" s="28" t="s">
        <v>156</v>
      </c>
      <c r="F119" s="53" t="s">
        <v>63</v>
      </c>
      <c r="G119" s="53">
        <v>1</v>
      </c>
      <c r="H119" s="31"/>
      <c r="I119" s="31"/>
      <c r="J119" s="31">
        <v>70150</v>
      </c>
      <c r="K119" s="31">
        <v>61000</v>
      </c>
      <c r="L119" s="31">
        <v>76250</v>
      </c>
      <c r="M119" s="32">
        <f t="shared" si="7"/>
        <v>61000</v>
      </c>
      <c r="N119" s="32">
        <f t="shared" si="8"/>
        <v>69133.33</v>
      </c>
      <c r="O119" s="32">
        <f t="shared" si="9"/>
        <v>68843.95</v>
      </c>
      <c r="P119" s="32">
        <f t="shared" si="10"/>
        <v>7675.67</v>
      </c>
      <c r="Q119" s="33">
        <f t="shared" si="11"/>
        <v>0.11102705453360918</v>
      </c>
      <c r="R119" s="34" t="s">
        <v>559</v>
      </c>
      <c r="S119" s="34">
        <v>1</v>
      </c>
      <c r="T119" s="32">
        <f t="shared" si="12"/>
        <v>61000</v>
      </c>
    </row>
    <row r="120" spans="1:20" ht="144" x14ac:dyDescent="0.25">
      <c r="A120" s="52">
        <v>55</v>
      </c>
      <c r="B120" s="52">
        <v>3526201</v>
      </c>
      <c r="C120" s="52">
        <v>42121606</v>
      </c>
      <c r="D120" s="53" t="s">
        <v>153</v>
      </c>
      <c r="E120" s="28" t="s">
        <v>157</v>
      </c>
      <c r="F120" s="53" t="s">
        <v>63</v>
      </c>
      <c r="G120" s="53">
        <v>1</v>
      </c>
      <c r="H120" s="31"/>
      <c r="I120" s="31"/>
      <c r="J120" s="31">
        <v>46000</v>
      </c>
      <c r="K120" s="31">
        <v>40000</v>
      </c>
      <c r="L120" s="31">
        <v>50000</v>
      </c>
      <c r="M120" s="32">
        <f t="shared" si="7"/>
        <v>40000</v>
      </c>
      <c r="N120" s="32">
        <f t="shared" si="8"/>
        <v>45333.33</v>
      </c>
      <c r="O120" s="32">
        <f t="shared" si="9"/>
        <v>45143.57</v>
      </c>
      <c r="P120" s="32">
        <f t="shared" si="10"/>
        <v>5033.22</v>
      </c>
      <c r="Q120" s="33">
        <f t="shared" si="11"/>
        <v>0.11102691992845</v>
      </c>
      <c r="R120" s="34" t="s">
        <v>559</v>
      </c>
      <c r="S120" s="34">
        <v>1</v>
      </c>
      <c r="T120" s="32">
        <f t="shared" si="12"/>
        <v>40000</v>
      </c>
    </row>
    <row r="121" spans="1:20" ht="192" x14ac:dyDescent="0.25">
      <c r="A121" s="52">
        <v>56</v>
      </c>
      <c r="B121" s="52">
        <v>3526201</v>
      </c>
      <c r="C121" s="52">
        <v>42121606</v>
      </c>
      <c r="D121" s="53" t="s">
        <v>158</v>
      </c>
      <c r="E121" s="28" t="s">
        <v>159</v>
      </c>
      <c r="F121" s="53" t="s">
        <v>63</v>
      </c>
      <c r="G121" s="53">
        <v>1</v>
      </c>
      <c r="H121" s="31"/>
      <c r="I121" s="31"/>
      <c r="J121" s="31">
        <v>70150</v>
      </c>
      <c r="K121" s="31">
        <v>61000</v>
      </c>
      <c r="L121" s="31">
        <v>76250</v>
      </c>
      <c r="M121" s="32">
        <f t="shared" si="7"/>
        <v>61000</v>
      </c>
      <c r="N121" s="32">
        <f t="shared" si="8"/>
        <v>69133.33</v>
      </c>
      <c r="O121" s="32">
        <f t="shared" si="9"/>
        <v>68843.95</v>
      </c>
      <c r="P121" s="32">
        <f t="shared" si="10"/>
        <v>7675.67</v>
      </c>
      <c r="Q121" s="33">
        <f t="shared" si="11"/>
        <v>0.11102705453360918</v>
      </c>
      <c r="R121" s="34" t="s">
        <v>559</v>
      </c>
      <c r="S121" s="34">
        <v>1</v>
      </c>
      <c r="T121" s="32">
        <f t="shared" si="12"/>
        <v>61000</v>
      </c>
    </row>
    <row r="122" spans="1:20" ht="84" x14ac:dyDescent="0.25">
      <c r="A122" s="52">
        <v>57</v>
      </c>
      <c r="B122" s="52">
        <v>3526201</v>
      </c>
      <c r="C122" s="52">
        <v>42121606</v>
      </c>
      <c r="D122" s="53" t="s">
        <v>160</v>
      </c>
      <c r="E122" s="28" t="s">
        <v>161</v>
      </c>
      <c r="F122" s="53" t="s">
        <v>79</v>
      </c>
      <c r="G122" s="53">
        <v>1</v>
      </c>
      <c r="H122" s="31"/>
      <c r="I122" s="31"/>
      <c r="J122" s="31">
        <v>69000</v>
      </c>
      <c r="K122" s="31">
        <v>60000</v>
      </c>
      <c r="L122" s="31">
        <v>75000</v>
      </c>
      <c r="M122" s="32">
        <f t="shared" si="7"/>
        <v>60000</v>
      </c>
      <c r="N122" s="32">
        <f t="shared" si="8"/>
        <v>68000</v>
      </c>
      <c r="O122" s="32">
        <f t="shared" si="9"/>
        <v>67715.360000000001</v>
      </c>
      <c r="P122" s="32">
        <f t="shared" si="10"/>
        <v>7549.83</v>
      </c>
      <c r="Q122" s="33">
        <f t="shared" si="11"/>
        <v>0.11102691176470589</v>
      </c>
      <c r="R122" s="34" t="s">
        <v>559</v>
      </c>
      <c r="S122" s="34">
        <v>1</v>
      </c>
      <c r="T122" s="32">
        <f t="shared" si="12"/>
        <v>60000</v>
      </c>
    </row>
    <row r="123" spans="1:20" ht="72" x14ac:dyDescent="0.25">
      <c r="A123" s="52">
        <v>58</v>
      </c>
      <c r="B123" s="52">
        <v>3526201</v>
      </c>
      <c r="C123" s="52">
        <v>42121606</v>
      </c>
      <c r="D123" s="53" t="s">
        <v>162</v>
      </c>
      <c r="E123" s="28" t="s">
        <v>163</v>
      </c>
      <c r="F123" s="53" t="s">
        <v>63</v>
      </c>
      <c r="G123" s="53">
        <v>1</v>
      </c>
      <c r="H123" s="31"/>
      <c r="I123" s="31"/>
      <c r="J123" s="31">
        <v>121900</v>
      </c>
      <c r="K123" s="31">
        <v>106000</v>
      </c>
      <c r="L123" s="31">
        <v>132500</v>
      </c>
      <c r="M123" s="32">
        <f t="shared" si="7"/>
        <v>106000</v>
      </c>
      <c r="N123" s="32">
        <f t="shared" si="8"/>
        <v>120133.33</v>
      </c>
      <c r="O123" s="32">
        <f t="shared" si="9"/>
        <v>119630.47</v>
      </c>
      <c r="P123" s="32">
        <f t="shared" si="10"/>
        <v>13338.04</v>
      </c>
      <c r="Q123" s="33">
        <f t="shared" si="11"/>
        <v>0.11102697311395597</v>
      </c>
      <c r="R123" s="34" t="s">
        <v>559</v>
      </c>
      <c r="S123" s="34">
        <v>1</v>
      </c>
      <c r="T123" s="32">
        <f t="shared" si="12"/>
        <v>106000</v>
      </c>
    </row>
    <row r="124" spans="1:20" ht="96" x14ac:dyDescent="0.25">
      <c r="A124" s="52">
        <v>59</v>
      </c>
      <c r="B124" s="52">
        <v>3526201</v>
      </c>
      <c r="C124" s="52">
        <v>42121606</v>
      </c>
      <c r="D124" s="53" t="s">
        <v>164</v>
      </c>
      <c r="E124" s="28" t="s">
        <v>165</v>
      </c>
      <c r="F124" s="53" t="s">
        <v>79</v>
      </c>
      <c r="G124" s="53">
        <v>1</v>
      </c>
      <c r="H124" s="31"/>
      <c r="I124" s="31"/>
      <c r="J124" s="31">
        <v>51750</v>
      </c>
      <c r="K124" s="31">
        <v>45000</v>
      </c>
      <c r="L124" s="31">
        <v>56250</v>
      </c>
      <c r="M124" s="32">
        <f t="shared" si="7"/>
        <v>45000</v>
      </c>
      <c r="N124" s="32">
        <f t="shared" si="8"/>
        <v>51000</v>
      </c>
      <c r="O124" s="32">
        <f t="shared" si="9"/>
        <v>50786.52</v>
      </c>
      <c r="P124" s="32">
        <f t="shared" si="10"/>
        <v>5662.38</v>
      </c>
      <c r="Q124" s="33">
        <f t="shared" si="11"/>
        <v>0.11102705882352941</v>
      </c>
      <c r="R124" s="34" t="s">
        <v>559</v>
      </c>
      <c r="S124" s="34">
        <v>1</v>
      </c>
      <c r="T124" s="32">
        <f t="shared" si="12"/>
        <v>45000</v>
      </c>
    </row>
    <row r="125" spans="1:20" ht="132" x14ac:dyDescent="0.25">
      <c r="A125" s="52">
        <v>60</v>
      </c>
      <c r="B125" s="52">
        <v>3526201</v>
      </c>
      <c r="C125" s="52">
        <v>42121606</v>
      </c>
      <c r="D125" s="53" t="s">
        <v>166</v>
      </c>
      <c r="E125" s="28" t="s">
        <v>167</v>
      </c>
      <c r="F125" s="53" t="s">
        <v>79</v>
      </c>
      <c r="G125" s="53">
        <v>1</v>
      </c>
      <c r="H125" s="31"/>
      <c r="I125" s="31"/>
      <c r="J125" s="31">
        <v>207000</v>
      </c>
      <c r="K125" s="31">
        <v>180000</v>
      </c>
      <c r="L125" s="31">
        <v>225000</v>
      </c>
      <c r="M125" s="32">
        <f t="shared" si="7"/>
        <v>180000</v>
      </c>
      <c r="N125" s="32">
        <f t="shared" si="8"/>
        <v>204000</v>
      </c>
      <c r="O125" s="32">
        <f t="shared" si="9"/>
        <v>203146.08</v>
      </c>
      <c r="P125" s="32">
        <f t="shared" si="10"/>
        <v>22649.5</v>
      </c>
      <c r="Q125" s="33">
        <f t="shared" si="11"/>
        <v>0.11102696078431372</v>
      </c>
      <c r="R125" s="34" t="s">
        <v>559</v>
      </c>
      <c r="S125" s="34">
        <v>1</v>
      </c>
      <c r="T125" s="32">
        <f t="shared" si="12"/>
        <v>180000</v>
      </c>
    </row>
    <row r="126" spans="1:20" ht="204" x14ac:dyDescent="0.25">
      <c r="A126" s="52">
        <v>61</v>
      </c>
      <c r="B126" s="52">
        <v>3526201</v>
      </c>
      <c r="C126" s="52">
        <v>42121606</v>
      </c>
      <c r="D126" s="53" t="s">
        <v>166</v>
      </c>
      <c r="E126" s="28" t="s">
        <v>168</v>
      </c>
      <c r="F126" s="53" t="s">
        <v>63</v>
      </c>
      <c r="G126" s="53">
        <v>1</v>
      </c>
      <c r="H126" s="31"/>
      <c r="I126" s="31"/>
      <c r="J126" s="31">
        <v>184000</v>
      </c>
      <c r="K126" s="31">
        <v>160000</v>
      </c>
      <c r="L126" s="31">
        <v>200000</v>
      </c>
      <c r="M126" s="32">
        <f t="shared" si="7"/>
        <v>160000</v>
      </c>
      <c r="N126" s="32">
        <f t="shared" si="8"/>
        <v>181333.33</v>
      </c>
      <c r="O126" s="32">
        <f t="shared" si="9"/>
        <v>180574.3</v>
      </c>
      <c r="P126" s="32">
        <f t="shared" si="10"/>
        <v>20132.89</v>
      </c>
      <c r="Q126" s="33">
        <f t="shared" si="11"/>
        <v>0.11102696895270164</v>
      </c>
      <c r="R126" s="34" t="s">
        <v>559</v>
      </c>
      <c r="S126" s="34">
        <v>1</v>
      </c>
      <c r="T126" s="32">
        <f t="shared" si="12"/>
        <v>160000</v>
      </c>
    </row>
    <row r="127" spans="1:20" ht="108" x14ac:dyDescent="0.25">
      <c r="A127" s="52">
        <v>62</v>
      </c>
      <c r="B127" s="52">
        <v>3526201</v>
      </c>
      <c r="C127" s="52">
        <v>42121606</v>
      </c>
      <c r="D127" s="53" t="s">
        <v>169</v>
      </c>
      <c r="E127" s="28" t="s">
        <v>170</v>
      </c>
      <c r="F127" s="53" t="s">
        <v>79</v>
      </c>
      <c r="G127" s="53">
        <v>1</v>
      </c>
      <c r="H127" s="31">
        <v>245686.55</v>
      </c>
      <c r="I127" s="31">
        <f t="shared" si="13"/>
        <v>246318.56</v>
      </c>
      <c r="J127" s="31">
        <v>402500</v>
      </c>
      <c r="K127" s="31">
        <v>350000</v>
      </c>
      <c r="L127" s="31">
        <v>437500</v>
      </c>
      <c r="M127" s="32">
        <f t="shared" si="7"/>
        <v>246318.56</v>
      </c>
      <c r="N127" s="32">
        <f t="shared" si="8"/>
        <v>359079.64</v>
      </c>
      <c r="O127" s="32">
        <f t="shared" si="9"/>
        <v>351016.3</v>
      </c>
      <c r="P127" s="32">
        <f t="shared" si="10"/>
        <v>83331.83</v>
      </c>
      <c r="Q127" s="33">
        <f t="shared" si="11"/>
        <v>0.23207060695504764</v>
      </c>
      <c r="R127" s="34" t="s">
        <v>559</v>
      </c>
      <c r="S127" s="34">
        <v>1</v>
      </c>
      <c r="T127" s="32">
        <f t="shared" si="12"/>
        <v>246318.56</v>
      </c>
    </row>
    <row r="128" spans="1:20" ht="120" x14ac:dyDescent="0.25">
      <c r="A128" s="52">
        <v>63</v>
      </c>
      <c r="B128" s="52">
        <v>3526201</v>
      </c>
      <c r="C128" s="52">
        <v>42121606</v>
      </c>
      <c r="D128" s="53" t="s">
        <v>171</v>
      </c>
      <c r="E128" s="28" t="s">
        <v>172</v>
      </c>
      <c r="F128" s="53" t="s">
        <v>63</v>
      </c>
      <c r="G128" s="53">
        <v>1</v>
      </c>
      <c r="H128" s="31"/>
      <c r="I128" s="31"/>
      <c r="J128" s="31">
        <v>172500</v>
      </c>
      <c r="K128" s="31">
        <v>150000</v>
      </c>
      <c r="L128" s="31">
        <v>187500</v>
      </c>
      <c r="M128" s="32">
        <f t="shared" si="7"/>
        <v>150000</v>
      </c>
      <c r="N128" s="32">
        <f t="shared" si="8"/>
        <v>170000</v>
      </c>
      <c r="O128" s="32">
        <f t="shared" si="9"/>
        <v>169288.4</v>
      </c>
      <c r="P128" s="32">
        <f t="shared" si="10"/>
        <v>18874.59</v>
      </c>
      <c r="Q128" s="33">
        <f t="shared" si="11"/>
        <v>0.111027</v>
      </c>
      <c r="R128" s="34" t="s">
        <v>559</v>
      </c>
      <c r="S128" s="34">
        <v>1</v>
      </c>
      <c r="T128" s="32">
        <f t="shared" si="12"/>
        <v>150000</v>
      </c>
    </row>
    <row r="129" spans="1:20" ht="48" x14ac:dyDescent="0.25">
      <c r="A129" s="52">
        <v>64</v>
      </c>
      <c r="B129" s="52">
        <v>3526201</v>
      </c>
      <c r="C129" s="52">
        <v>42121606</v>
      </c>
      <c r="D129" s="53" t="s">
        <v>173</v>
      </c>
      <c r="E129" s="28" t="s">
        <v>174</v>
      </c>
      <c r="F129" s="53" t="s">
        <v>79</v>
      </c>
      <c r="G129" s="53">
        <v>1</v>
      </c>
      <c r="H129" s="31"/>
      <c r="I129" s="31"/>
      <c r="J129" s="31">
        <v>241500</v>
      </c>
      <c r="K129" s="31">
        <v>210000</v>
      </c>
      <c r="L129" s="31">
        <v>262500</v>
      </c>
      <c r="M129" s="32">
        <f t="shared" si="7"/>
        <v>210000</v>
      </c>
      <c r="N129" s="32">
        <f t="shared" si="8"/>
        <v>238000</v>
      </c>
      <c r="O129" s="32">
        <f t="shared" si="9"/>
        <v>237003.77</v>
      </c>
      <c r="P129" s="32">
        <f t="shared" si="10"/>
        <v>26424.42</v>
      </c>
      <c r="Q129" s="33">
        <f t="shared" si="11"/>
        <v>0.11102697478991595</v>
      </c>
      <c r="R129" s="34" t="s">
        <v>559</v>
      </c>
      <c r="S129" s="34">
        <v>1</v>
      </c>
      <c r="T129" s="32">
        <f t="shared" si="12"/>
        <v>210000</v>
      </c>
    </row>
    <row r="130" spans="1:20" ht="60" x14ac:dyDescent="0.25">
      <c r="A130" s="52">
        <v>65</v>
      </c>
      <c r="B130" s="52">
        <v>3526201</v>
      </c>
      <c r="C130" s="52">
        <v>42121606</v>
      </c>
      <c r="D130" s="53" t="s">
        <v>175</v>
      </c>
      <c r="E130" s="28" t="s">
        <v>176</v>
      </c>
      <c r="F130" s="53" t="s">
        <v>93</v>
      </c>
      <c r="G130" s="53">
        <v>1</v>
      </c>
      <c r="H130" s="31"/>
      <c r="I130" s="31"/>
      <c r="J130" s="31">
        <v>172500</v>
      </c>
      <c r="K130" s="31">
        <v>150000</v>
      </c>
      <c r="L130" s="31">
        <v>187500</v>
      </c>
      <c r="M130" s="32">
        <f t="shared" si="7"/>
        <v>150000</v>
      </c>
      <c r="N130" s="32">
        <f t="shared" si="8"/>
        <v>170000</v>
      </c>
      <c r="O130" s="32">
        <f t="shared" si="9"/>
        <v>169288.4</v>
      </c>
      <c r="P130" s="32">
        <f t="shared" si="10"/>
        <v>18874.59</v>
      </c>
      <c r="Q130" s="33">
        <f t="shared" si="11"/>
        <v>0.111027</v>
      </c>
      <c r="R130" s="34" t="s">
        <v>559</v>
      </c>
      <c r="S130" s="34">
        <v>1</v>
      </c>
      <c r="T130" s="32">
        <f t="shared" si="12"/>
        <v>150000</v>
      </c>
    </row>
    <row r="131" spans="1:20" ht="60" x14ac:dyDescent="0.25">
      <c r="A131" s="52">
        <v>66</v>
      </c>
      <c r="B131" s="52">
        <v>3526201</v>
      </c>
      <c r="C131" s="52">
        <v>42121606</v>
      </c>
      <c r="D131" s="53" t="s">
        <v>177</v>
      </c>
      <c r="E131" s="28" t="s">
        <v>178</v>
      </c>
      <c r="F131" s="53" t="s">
        <v>79</v>
      </c>
      <c r="G131" s="53">
        <v>1</v>
      </c>
      <c r="H131" s="31">
        <v>26164.46</v>
      </c>
      <c r="I131" s="31">
        <f t="shared" si="13"/>
        <v>26231.77</v>
      </c>
      <c r="J131" s="31">
        <v>51750</v>
      </c>
      <c r="K131" s="31">
        <v>45000</v>
      </c>
      <c r="L131" s="31">
        <v>56250</v>
      </c>
      <c r="M131" s="32">
        <f t="shared" si="7"/>
        <v>26231.77</v>
      </c>
      <c r="N131" s="32">
        <f t="shared" si="8"/>
        <v>44807.94</v>
      </c>
      <c r="O131" s="32">
        <f t="shared" si="9"/>
        <v>43054.47</v>
      </c>
      <c r="P131" s="32">
        <f t="shared" si="10"/>
        <v>13218.98</v>
      </c>
      <c r="Q131" s="33">
        <f t="shared" si="11"/>
        <v>0.29501423185265824</v>
      </c>
      <c r="R131" s="34" t="s">
        <v>559</v>
      </c>
      <c r="S131" s="34">
        <v>1</v>
      </c>
      <c r="T131" s="32">
        <f t="shared" si="12"/>
        <v>26231.77</v>
      </c>
    </row>
    <row r="132" spans="1:20" ht="48" x14ac:dyDescent="0.25">
      <c r="A132" s="52">
        <v>67</v>
      </c>
      <c r="B132" s="52">
        <v>3526201</v>
      </c>
      <c r="C132" s="52">
        <v>42121606</v>
      </c>
      <c r="D132" s="53" t="s">
        <v>177</v>
      </c>
      <c r="E132" s="28" t="s">
        <v>179</v>
      </c>
      <c r="F132" s="53" t="s">
        <v>79</v>
      </c>
      <c r="G132" s="53">
        <v>1</v>
      </c>
      <c r="H132" s="31"/>
      <c r="I132" s="31"/>
      <c r="J132" s="31">
        <v>55200</v>
      </c>
      <c r="K132" s="31">
        <v>48000</v>
      </c>
      <c r="L132" s="31">
        <v>60000</v>
      </c>
      <c r="M132" s="32">
        <f t="shared" si="7"/>
        <v>48000</v>
      </c>
      <c r="N132" s="32">
        <f t="shared" si="8"/>
        <v>54400</v>
      </c>
      <c r="O132" s="32">
        <f t="shared" si="9"/>
        <v>54172.29</v>
      </c>
      <c r="P132" s="32">
        <f t="shared" si="10"/>
        <v>6039.87</v>
      </c>
      <c r="Q132" s="33">
        <f t="shared" si="11"/>
        <v>0.11102702205882353</v>
      </c>
      <c r="R132" s="34" t="s">
        <v>559</v>
      </c>
      <c r="S132" s="34">
        <v>1</v>
      </c>
      <c r="T132" s="32">
        <f t="shared" si="12"/>
        <v>48000</v>
      </c>
    </row>
    <row r="133" spans="1:20" ht="144" x14ac:dyDescent="0.25">
      <c r="A133" s="52">
        <v>68</v>
      </c>
      <c r="B133" s="52">
        <v>3526201</v>
      </c>
      <c r="C133" s="52">
        <v>42121606</v>
      </c>
      <c r="D133" s="53" t="s">
        <v>180</v>
      </c>
      <c r="E133" s="28" t="s">
        <v>181</v>
      </c>
      <c r="F133" s="53" t="s">
        <v>63</v>
      </c>
      <c r="G133" s="53">
        <v>1</v>
      </c>
      <c r="H133" s="31"/>
      <c r="I133" s="31"/>
      <c r="J133" s="31">
        <v>101200</v>
      </c>
      <c r="K133" s="31">
        <v>88000</v>
      </c>
      <c r="L133" s="31">
        <v>110000</v>
      </c>
      <c r="M133" s="32">
        <f t="shared" si="7"/>
        <v>88000</v>
      </c>
      <c r="N133" s="32">
        <f t="shared" si="8"/>
        <v>99733.33</v>
      </c>
      <c r="O133" s="32">
        <f t="shared" si="9"/>
        <v>99315.86</v>
      </c>
      <c r="P133" s="32">
        <f t="shared" si="10"/>
        <v>11073.09</v>
      </c>
      <c r="Q133" s="33">
        <f t="shared" si="11"/>
        <v>0.11102697563592832</v>
      </c>
      <c r="R133" s="34" t="s">
        <v>559</v>
      </c>
      <c r="S133" s="34">
        <v>1</v>
      </c>
      <c r="T133" s="32">
        <f t="shared" si="12"/>
        <v>88000</v>
      </c>
    </row>
    <row r="134" spans="1:20" ht="36" x14ac:dyDescent="0.25">
      <c r="A134" s="52">
        <v>70</v>
      </c>
      <c r="B134" s="52">
        <v>3526201</v>
      </c>
      <c r="C134" s="52">
        <v>42121606</v>
      </c>
      <c r="D134" s="53" t="s">
        <v>182</v>
      </c>
      <c r="E134" s="28" t="s">
        <v>183</v>
      </c>
      <c r="F134" s="53" t="s">
        <v>79</v>
      </c>
      <c r="G134" s="53">
        <v>1</v>
      </c>
      <c r="H134" s="31"/>
      <c r="I134" s="31"/>
      <c r="J134" s="31">
        <v>18400</v>
      </c>
      <c r="K134" s="31">
        <v>16000</v>
      </c>
      <c r="L134" s="31">
        <v>20000</v>
      </c>
      <c r="M134" s="32">
        <f t="shared" ref="M134:M197" si="14">ROUND(MIN(I134,J134,K134,L134),2)</f>
        <v>16000</v>
      </c>
      <c r="N134" s="32">
        <f t="shared" ref="N134:N197" si="15">ROUND(AVERAGE(I134,J134,K134,L134),2)</f>
        <v>18133.330000000002</v>
      </c>
      <c r="O134" s="32">
        <f t="shared" ref="O134:O197" si="16">ROUND(GEOMEAN(I134,J134,K134,L134),2)</f>
        <v>18057.43</v>
      </c>
      <c r="P134" s="32">
        <f t="shared" ref="P134:P197" si="17">ROUND(STDEVA(I134,J134,K134,L134),2)</f>
        <v>2013.29</v>
      </c>
      <c r="Q134" s="33">
        <f t="shared" ref="Q134:Q197" si="18">P134/N134</f>
        <v>0.11102704246820633</v>
      </c>
      <c r="R134" s="34" t="s">
        <v>559</v>
      </c>
      <c r="S134" s="34">
        <v>1</v>
      </c>
      <c r="T134" s="32">
        <f t="shared" ref="T134:T197" si="19">M134</f>
        <v>16000</v>
      </c>
    </row>
    <row r="135" spans="1:20" ht="36" x14ac:dyDescent="0.25">
      <c r="A135" s="52">
        <v>71</v>
      </c>
      <c r="B135" s="52">
        <v>3526201</v>
      </c>
      <c r="C135" s="52">
        <v>42121606</v>
      </c>
      <c r="D135" s="53" t="s">
        <v>182</v>
      </c>
      <c r="E135" s="28" t="s">
        <v>184</v>
      </c>
      <c r="F135" s="53" t="s">
        <v>79</v>
      </c>
      <c r="G135" s="53">
        <v>1</v>
      </c>
      <c r="H135" s="31"/>
      <c r="I135" s="31"/>
      <c r="J135" s="31">
        <v>18400</v>
      </c>
      <c r="K135" s="31">
        <v>16000</v>
      </c>
      <c r="L135" s="31">
        <v>20000</v>
      </c>
      <c r="M135" s="32">
        <f t="shared" si="14"/>
        <v>16000</v>
      </c>
      <c r="N135" s="32">
        <f t="shared" si="15"/>
        <v>18133.330000000002</v>
      </c>
      <c r="O135" s="32">
        <f t="shared" si="16"/>
        <v>18057.43</v>
      </c>
      <c r="P135" s="32">
        <f t="shared" si="17"/>
        <v>2013.29</v>
      </c>
      <c r="Q135" s="33">
        <f t="shared" si="18"/>
        <v>0.11102704246820633</v>
      </c>
      <c r="R135" s="34" t="s">
        <v>559</v>
      </c>
      <c r="S135" s="34">
        <v>1</v>
      </c>
      <c r="T135" s="32">
        <f t="shared" si="19"/>
        <v>16000</v>
      </c>
    </row>
    <row r="136" spans="1:20" ht="72" x14ac:dyDescent="0.25">
      <c r="A136" s="52">
        <v>72</v>
      </c>
      <c r="B136" s="52">
        <v>3526201</v>
      </c>
      <c r="C136" s="52">
        <v>42121606</v>
      </c>
      <c r="D136" s="53" t="s">
        <v>185</v>
      </c>
      <c r="E136" s="28" t="s">
        <v>186</v>
      </c>
      <c r="F136" s="53" t="s">
        <v>63</v>
      </c>
      <c r="G136" s="53">
        <v>1</v>
      </c>
      <c r="H136" s="31"/>
      <c r="I136" s="31"/>
      <c r="J136" s="31">
        <v>165600</v>
      </c>
      <c r="K136" s="31">
        <v>144000</v>
      </c>
      <c r="L136" s="31">
        <v>180000</v>
      </c>
      <c r="M136" s="32">
        <f t="shared" si="14"/>
        <v>144000</v>
      </c>
      <c r="N136" s="32">
        <f t="shared" si="15"/>
        <v>163200</v>
      </c>
      <c r="O136" s="32">
        <f t="shared" si="16"/>
        <v>162516.87</v>
      </c>
      <c r="P136" s="32">
        <f t="shared" si="17"/>
        <v>18119.599999999999</v>
      </c>
      <c r="Q136" s="33">
        <f t="shared" si="18"/>
        <v>0.11102696078431372</v>
      </c>
      <c r="R136" s="34" t="s">
        <v>559</v>
      </c>
      <c r="S136" s="34">
        <v>1</v>
      </c>
      <c r="T136" s="32">
        <f t="shared" si="19"/>
        <v>144000</v>
      </c>
    </row>
    <row r="137" spans="1:20" ht="96" x14ac:dyDescent="0.25">
      <c r="A137" s="52">
        <v>73</v>
      </c>
      <c r="B137" s="52">
        <v>3526201</v>
      </c>
      <c r="C137" s="52">
        <v>42121606</v>
      </c>
      <c r="D137" s="53" t="s">
        <v>187</v>
      </c>
      <c r="E137" s="28" t="s">
        <v>188</v>
      </c>
      <c r="F137" s="53" t="s">
        <v>91</v>
      </c>
      <c r="G137" s="53">
        <v>1</v>
      </c>
      <c r="H137" s="31"/>
      <c r="I137" s="31"/>
      <c r="J137" s="31">
        <v>103500</v>
      </c>
      <c r="K137" s="31">
        <v>90000</v>
      </c>
      <c r="L137" s="31">
        <v>112500</v>
      </c>
      <c r="M137" s="32">
        <f t="shared" si="14"/>
        <v>90000</v>
      </c>
      <c r="N137" s="32">
        <f t="shared" si="15"/>
        <v>102000</v>
      </c>
      <c r="O137" s="32">
        <f t="shared" si="16"/>
        <v>101573.04</v>
      </c>
      <c r="P137" s="32">
        <f t="shared" si="17"/>
        <v>11324.75</v>
      </c>
      <c r="Q137" s="33">
        <f t="shared" si="18"/>
        <v>0.11102696078431372</v>
      </c>
      <c r="R137" s="34" t="s">
        <v>559</v>
      </c>
      <c r="S137" s="34">
        <v>1</v>
      </c>
      <c r="T137" s="32">
        <f t="shared" si="19"/>
        <v>90000</v>
      </c>
    </row>
    <row r="138" spans="1:20" ht="108" x14ac:dyDescent="0.25">
      <c r="A138" s="52">
        <v>74</v>
      </c>
      <c r="B138" s="52">
        <v>3526201</v>
      </c>
      <c r="C138" s="52">
        <v>42121606</v>
      </c>
      <c r="D138" s="53" t="s">
        <v>187</v>
      </c>
      <c r="E138" s="28" t="s">
        <v>189</v>
      </c>
      <c r="F138" s="53" t="s">
        <v>79</v>
      </c>
      <c r="G138" s="53">
        <v>1</v>
      </c>
      <c r="H138" s="31"/>
      <c r="I138" s="31"/>
      <c r="J138" s="31">
        <v>184000</v>
      </c>
      <c r="K138" s="31">
        <v>160000</v>
      </c>
      <c r="L138" s="31">
        <v>200000</v>
      </c>
      <c r="M138" s="32">
        <f t="shared" si="14"/>
        <v>160000</v>
      </c>
      <c r="N138" s="32">
        <f t="shared" si="15"/>
        <v>181333.33</v>
      </c>
      <c r="O138" s="32">
        <f t="shared" si="16"/>
        <v>180574.3</v>
      </c>
      <c r="P138" s="32">
        <f t="shared" si="17"/>
        <v>20132.89</v>
      </c>
      <c r="Q138" s="33">
        <f t="shared" si="18"/>
        <v>0.11102696895270164</v>
      </c>
      <c r="R138" s="34" t="s">
        <v>559</v>
      </c>
      <c r="S138" s="34">
        <v>1</v>
      </c>
      <c r="T138" s="32">
        <f t="shared" si="19"/>
        <v>160000</v>
      </c>
    </row>
    <row r="139" spans="1:20" ht="300" x14ac:dyDescent="0.25">
      <c r="A139" s="52">
        <v>75</v>
      </c>
      <c r="B139" s="52">
        <v>3526201</v>
      </c>
      <c r="C139" s="52">
        <v>42121606</v>
      </c>
      <c r="D139" s="53" t="s">
        <v>187</v>
      </c>
      <c r="E139" s="28" t="s">
        <v>190</v>
      </c>
      <c r="F139" s="53" t="s">
        <v>79</v>
      </c>
      <c r="G139" s="53">
        <v>1</v>
      </c>
      <c r="H139" s="31"/>
      <c r="I139" s="31"/>
      <c r="J139" s="31">
        <v>161000</v>
      </c>
      <c r="K139" s="31">
        <v>140000</v>
      </c>
      <c r="L139" s="31">
        <v>175000</v>
      </c>
      <c r="M139" s="32">
        <f t="shared" si="14"/>
        <v>140000</v>
      </c>
      <c r="N139" s="32">
        <f t="shared" si="15"/>
        <v>158666.67000000001</v>
      </c>
      <c r="O139" s="32">
        <f t="shared" si="16"/>
        <v>158002.51</v>
      </c>
      <c r="P139" s="32">
        <f t="shared" si="17"/>
        <v>17616.28</v>
      </c>
      <c r="Q139" s="33">
        <f t="shared" si="18"/>
        <v>0.11102697245741652</v>
      </c>
      <c r="R139" s="34" t="s">
        <v>559</v>
      </c>
      <c r="S139" s="34">
        <v>1</v>
      </c>
      <c r="T139" s="32">
        <f t="shared" si="19"/>
        <v>140000</v>
      </c>
    </row>
    <row r="140" spans="1:20" ht="96" x14ac:dyDescent="0.25">
      <c r="A140" s="52">
        <v>76</v>
      </c>
      <c r="B140" s="52">
        <v>3526201</v>
      </c>
      <c r="C140" s="52">
        <v>42121606</v>
      </c>
      <c r="D140" s="53" t="s">
        <v>187</v>
      </c>
      <c r="E140" s="28" t="s">
        <v>191</v>
      </c>
      <c r="F140" s="53" t="s">
        <v>79</v>
      </c>
      <c r="G140" s="53">
        <v>1</v>
      </c>
      <c r="H140" s="31"/>
      <c r="I140" s="31"/>
      <c r="J140" s="31">
        <v>207000</v>
      </c>
      <c r="K140" s="31">
        <v>180000</v>
      </c>
      <c r="L140" s="31">
        <v>225000</v>
      </c>
      <c r="M140" s="32">
        <f t="shared" si="14"/>
        <v>180000</v>
      </c>
      <c r="N140" s="32">
        <f t="shared" si="15"/>
        <v>204000</v>
      </c>
      <c r="O140" s="32">
        <f t="shared" si="16"/>
        <v>203146.08</v>
      </c>
      <c r="P140" s="32">
        <f t="shared" si="17"/>
        <v>22649.5</v>
      </c>
      <c r="Q140" s="33">
        <f t="shared" si="18"/>
        <v>0.11102696078431372</v>
      </c>
      <c r="R140" s="34" t="s">
        <v>559</v>
      </c>
      <c r="S140" s="34">
        <v>1</v>
      </c>
      <c r="T140" s="32">
        <f t="shared" si="19"/>
        <v>180000</v>
      </c>
    </row>
    <row r="141" spans="1:20" ht="120" x14ac:dyDescent="0.25">
      <c r="A141" s="52">
        <v>77</v>
      </c>
      <c r="B141" s="52">
        <v>3526201</v>
      </c>
      <c r="C141" s="52">
        <v>42121606</v>
      </c>
      <c r="D141" s="53" t="s">
        <v>173</v>
      </c>
      <c r="E141" s="28" t="s">
        <v>192</v>
      </c>
      <c r="F141" s="53" t="s">
        <v>79</v>
      </c>
      <c r="G141" s="53">
        <v>1</v>
      </c>
      <c r="H141" s="31"/>
      <c r="I141" s="31"/>
      <c r="J141" s="31">
        <v>218500</v>
      </c>
      <c r="K141" s="31">
        <v>190000</v>
      </c>
      <c r="L141" s="31">
        <v>237500</v>
      </c>
      <c r="M141" s="32">
        <f t="shared" si="14"/>
        <v>190000</v>
      </c>
      <c r="N141" s="32">
        <f t="shared" si="15"/>
        <v>215333.33</v>
      </c>
      <c r="O141" s="32">
        <f t="shared" si="16"/>
        <v>214431.98</v>
      </c>
      <c r="P141" s="32">
        <f t="shared" si="17"/>
        <v>23907.81</v>
      </c>
      <c r="Q141" s="33">
        <f t="shared" si="18"/>
        <v>0.11102698314283257</v>
      </c>
      <c r="R141" s="34" t="s">
        <v>559</v>
      </c>
      <c r="S141" s="34">
        <v>1</v>
      </c>
      <c r="T141" s="32">
        <f t="shared" si="19"/>
        <v>190000</v>
      </c>
    </row>
    <row r="142" spans="1:20" ht="72" x14ac:dyDescent="0.25">
      <c r="A142" s="52">
        <v>78</v>
      </c>
      <c r="B142" s="52">
        <v>3526201</v>
      </c>
      <c r="C142" s="52">
        <v>42121606</v>
      </c>
      <c r="D142" s="53" t="s">
        <v>193</v>
      </c>
      <c r="E142" s="28" t="s">
        <v>194</v>
      </c>
      <c r="F142" s="53" t="s">
        <v>63</v>
      </c>
      <c r="G142" s="53">
        <v>1</v>
      </c>
      <c r="H142" s="31"/>
      <c r="I142" s="31"/>
      <c r="J142" s="31">
        <v>184000</v>
      </c>
      <c r="K142" s="31">
        <v>160000</v>
      </c>
      <c r="L142" s="31">
        <v>200000</v>
      </c>
      <c r="M142" s="32">
        <f t="shared" si="14"/>
        <v>160000</v>
      </c>
      <c r="N142" s="32">
        <f t="shared" si="15"/>
        <v>181333.33</v>
      </c>
      <c r="O142" s="32">
        <f t="shared" si="16"/>
        <v>180574.3</v>
      </c>
      <c r="P142" s="32">
        <f t="shared" si="17"/>
        <v>20132.89</v>
      </c>
      <c r="Q142" s="33">
        <f t="shared" si="18"/>
        <v>0.11102696895270164</v>
      </c>
      <c r="R142" s="34" t="s">
        <v>559</v>
      </c>
      <c r="S142" s="34">
        <v>1</v>
      </c>
      <c r="T142" s="32">
        <f t="shared" si="19"/>
        <v>160000</v>
      </c>
    </row>
    <row r="143" spans="1:20" ht="288" x14ac:dyDescent="0.25">
      <c r="A143" s="52">
        <v>79</v>
      </c>
      <c r="B143" s="52">
        <v>3526201</v>
      </c>
      <c r="C143" s="52">
        <v>42121606</v>
      </c>
      <c r="D143" s="53" t="s">
        <v>187</v>
      </c>
      <c r="E143" s="28" t="s">
        <v>195</v>
      </c>
      <c r="F143" s="53" t="s">
        <v>79</v>
      </c>
      <c r="G143" s="53">
        <v>1</v>
      </c>
      <c r="H143" s="31"/>
      <c r="I143" s="31"/>
      <c r="J143" s="31">
        <v>155250</v>
      </c>
      <c r="K143" s="31">
        <v>135000</v>
      </c>
      <c r="L143" s="31">
        <v>168750</v>
      </c>
      <c r="M143" s="32">
        <f t="shared" si="14"/>
        <v>135000</v>
      </c>
      <c r="N143" s="32">
        <f t="shared" si="15"/>
        <v>153000</v>
      </c>
      <c r="O143" s="32">
        <f t="shared" si="16"/>
        <v>152359.56</v>
      </c>
      <c r="P143" s="32">
        <f t="shared" si="17"/>
        <v>16987.13</v>
      </c>
      <c r="Q143" s="33">
        <f t="shared" si="18"/>
        <v>0.1110269934640523</v>
      </c>
      <c r="R143" s="34" t="s">
        <v>559</v>
      </c>
      <c r="S143" s="34">
        <v>1</v>
      </c>
      <c r="T143" s="32">
        <f t="shared" si="19"/>
        <v>135000</v>
      </c>
    </row>
    <row r="144" spans="1:20" ht="120" x14ac:dyDescent="0.25">
      <c r="A144" s="52">
        <v>80</v>
      </c>
      <c r="B144" s="52">
        <v>3526201</v>
      </c>
      <c r="C144" s="52">
        <v>42121606</v>
      </c>
      <c r="D144" s="53" t="s">
        <v>196</v>
      </c>
      <c r="E144" s="28" t="s">
        <v>197</v>
      </c>
      <c r="F144" s="53" t="s">
        <v>79</v>
      </c>
      <c r="G144" s="53">
        <v>1</v>
      </c>
      <c r="H144" s="31"/>
      <c r="I144" s="31"/>
      <c r="J144" s="31">
        <v>402500</v>
      </c>
      <c r="K144" s="31">
        <v>350000</v>
      </c>
      <c r="L144" s="31">
        <v>437500</v>
      </c>
      <c r="M144" s="32">
        <f t="shared" si="14"/>
        <v>350000</v>
      </c>
      <c r="N144" s="32">
        <f t="shared" si="15"/>
        <v>396666.67</v>
      </c>
      <c r="O144" s="32">
        <f t="shared" si="16"/>
        <v>395006.28</v>
      </c>
      <c r="P144" s="32">
        <f t="shared" si="17"/>
        <v>44040.7</v>
      </c>
      <c r="Q144" s="33">
        <f t="shared" si="18"/>
        <v>0.11102697385691618</v>
      </c>
      <c r="R144" s="34" t="s">
        <v>559</v>
      </c>
      <c r="S144" s="34">
        <v>1</v>
      </c>
      <c r="T144" s="32">
        <f t="shared" si="19"/>
        <v>350000</v>
      </c>
    </row>
    <row r="145" spans="1:20" ht="144" x14ac:dyDescent="0.25">
      <c r="A145" s="52">
        <v>81</v>
      </c>
      <c r="B145" s="52">
        <v>3526201</v>
      </c>
      <c r="C145" s="52">
        <v>42121606</v>
      </c>
      <c r="D145" s="53" t="s">
        <v>198</v>
      </c>
      <c r="E145" s="28" t="s">
        <v>199</v>
      </c>
      <c r="F145" s="53" t="s">
        <v>79</v>
      </c>
      <c r="G145" s="53">
        <v>1</v>
      </c>
      <c r="H145" s="31"/>
      <c r="I145" s="31"/>
      <c r="J145" s="31">
        <v>171350</v>
      </c>
      <c r="K145" s="31">
        <v>149000</v>
      </c>
      <c r="L145" s="31">
        <v>186250</v>
      </c>
      <c r="M145" s="32">
        <f t="shared" si="14"/>
        <v>149000</v>
      </c>
      <c r="N145" s="32">
        <f t="shared" si="15"/>
        <v>168866.67</v>
      </c>
      <c r="O145" s="32">
        <f t="shared" si="16"/>
        <v>168159.81</v>
      </c>
      <c r="P145" s="32">
        <f t="shared" si="17"/>
        <v>18748.759999999998</v>
      </c>
      <c r="Q145" s="33">
        <f t="shared" si="18"/>
        <v>0.11102700136148831</v>
      </c>
      <c r="R145" s="34" t="s">
        <v>559</v>
      </c>
      <c r="S145" s="34">
        <v>1</v>
      </c>
      <c r="T145" s="32">
        <f t="shared" si="19"/>
        <v>149000</v>
      </c>
    </row>
    <row r="146" spans="1:20" ht="108" x14ac:dyDescent="0.25">
      <c r="A146" s="52">
        <v>82</v>
      </c>
      <c r="B146" s="52">
        <v>3526201</v>
      </c>
      <c r="C146" s="52">
        <v>42121606</v>
      </c>
      <c r="D146" s="53" t="s">
        <v>198</v>
      </c>
      <c r="E146" s="28" t="s">
        <v>200</v>
      </c>
      <c r="F146" s="53" t="s">
        <v>79</v>
      </c>
      <c r="G146" s="53">
        <v>1</v>
      </c>
      <c r="H146" s="31"/>
      <c r="I146" s="31"/>
      <c r="J146" s="31">
        <v>46000</v>
      </c>
      <c r="K146" s="31">
        <v>40000</v>
      </c>
      <c r="L146" s="31">
        <v>50000</v>
      </c>
      <c r="M146" s="32">
        <f t="shared" si="14"/>
        <v>40000</v>
      </c>
      <c r="N146" s="32">
        <f t="shared" si="15"/>
        <v>45333.33</v>
      </c>
      <c r="O146" s="32">
        <f t="shared" si="16"/>
        <v>45143.57</v>
      </c>
      <c r="P146" s="32">
        <f t="shared" si="17"/>
        <v>5033.22</v>
      </c>
      <c r="Q146" s="33">
        <f t="shared" si="18"/>
        <v>0.11102691992845</v>
      </c>
      <c r="R146" s="34" t="s">
        <v>559</v>
      </c>
      <c r="S146" s="34">
        <v>1</v>
      </c>
      <c r="T146" s="32">
        <f t="shared" si="19"/>
        <v>40000</v>
      </c>
    </row>
    <row r="147" spans="1:20" ht="72" x14ac:dyDescent="0.25">
      <c r="A147" s="52">
        <v>83</v>
      </c>
      <c r="B147" s="52">
        <v>3526201</v>
      </c>
      <c r="C147" s="52">
        <v>42121606</v>
      </c>
      <c r="D147" s="53" t="s">
        <v>193</v>
      </c>
      <c r="E147" s="28" t="s">
        <v>201</v>
      </c>
      <c r="F147" s="53" t="s">
        <v>79</v>
      </c>
      <c r="G147" s="53">
        <v>1</v>
      </c>
      <c r="H147" s="31"/>
      <c r="I147" s="31"/>
      <c r="J147" s="31">
        <v>57500</v>
      </c>
      <c r="K147" s="31">
        <v>50000</v>
      </c>
      <c r="L147" s="31">
        <v>62500</v>
      </c>
      <c r="M147" s="32">
        <f t="shared" si="14"/>
        <v>50000</v>
      </c>
      <c r="N147" s="32">
        <f t="shared" si="15"/>
        <v>56666.67</v>
      </c>
      <c r="O147" s="32">
        <f t="shared" si="16"/>
        <v>56429.47</v>
      </c>
      <c r="P147" s="32">
        <f t="shared" si="17"/>
        <v>6291.53</v>
      </c>
      <c r="Q147" s="33">
        <f t="shared" si="18"/>
        <v>0.11102699346900038</v>
      </c>
      <c r="R147" s="34" t="s">
        <v>559</v>
      </c>
      <c r="S147" s="34">
        <v>1</v>
      </c>
      <c r="T147" s="32">
        <f t="shared" si="19"/>
        <v>50000</v>
      </c>
    </row>
    <row r="148" spans="1:20" ht="120" x14ac:dyDescent="0.25">
      <c r="A148" s="52">
        <v>84</v>
      </c>
      <c r="B148" s="52">
        <v>3526201</v>
      </c>
      <c r="C148" s="52">
        <v>42121606</v>
      </c>
      <c r="D148" s="53" t="s">
        <v>202</v>
      </c>
      <c r="E148" s="28" t="s">
        <v>203</v>
      </c>
      <c r="F148" s="53" t="s">
        <v>79</v>
      </c>
      <c r="G148" s="53">
        <v>1</v>
      </c>
      <c r="H148" s="31"/>
      <c r="I148" s="31"/>
      <c r="J148" s="31">
        <v>55200</v>
      </c>
      <c r="K148" s="31">
        <v>48000</v>
      </c>
      <c r="L148" s="31">
        <v>60000</v>
      </c>
      <c r="M148" s="32">
        <f t="shared" si="14"/>
        <v>48000</v>
      </c>
      <c r="N148" s="32">
        <f t="shared" si="15"/>
        <v>54400</v>
      </c>
      <c r="O148" s="32">
        <f t="shared" si="16"/>
        <v>54172.29</v>
      </c>
      <c r="P148" s="32">
        <f t="shared" si="17"/>
        <v>6039.87</v>
      </c>
      <c r="Q148" s="33">
        <f t="shared" si="18"/>
        <v>0.11102702205882353</v>
      </c>
      <c r="R148" s="34" t="s">
        <v>559</v>
      </c>
      <c r="S148" s="34">
        <v>1</v>
      </c>
      <c r="T148" s="32">
        <f t="shared" si="19"/>
        <v>48000</v>
      </c>
    </row>
    <row r="149" spans="1:20" s="47" customFormat="1" ht="36" x14ac:dyDescent="0.2">
      <c r="A149" s="54">
        <v>85</v>
      </c>
      <c r="B149" s="54">
        <v>3527013</v>
      </c>
      <c r="C149" s="54">
        <v>42121606</v>
      </c>
      <c r="D149" s="54" t="s">
        <v>204</v>
      </c>
      <c r="E149" s="45" t="s">
        <v>205</v>
      </c>
      <c r="F149" s="55" t="s">
        <v>206</v>
      </c>
      <c r="G149" s="55">
        <v>1</v>
      </c>
      <c r="H149" s="56">
        <v>19744.79</v>
      </c>
      <c r="I149" s="31">
        <f t="shared" ref="I149:I197" si="20">ROUND(H149*(105.23/104.96),2)</f>
        <v>19795.580000000002</v>
      </c>
      <c r="J149" s="41">
        <v>29900</v>
      </c>
      <c r="K149" s="41">
        <v>26000</v>
      </c>
      <c r="L149" s="41">
        <v>32500</v>
      </c>
      <c r="M149" s="32">
        <f t="shared" si="14"/>
        <v>19795.580000000002</v>
      </c>
      <c r="N149" s="32">
        <f t="shared" si="15"/>
        <v>27048.9</v>
      </c>
      <c r="O149" s="32">
        <f t="shared" si="16"/>
        <v>26593.41</v>
      </c>
      <c r="P149" s="32">
        <f t="shared" si="17"/>
        <v>5524.31</v>
      </c>
      <c r="Q149" s="33">
        <f t="shared" si="18"/>
        <v>0.20423418327547516</v>
      </c>
      <c r="R149" s="34" t="s">
        <v>559</v>
      </c>
      <c r="S149" s="34">
        <v>1</v>
      </c>
      <c r="T149" s="32">
        <f t="shared" si="19"/>
        <v>19795.580000000002</v>
      </c>
    </row>
    <row r="150" spans="1:20" s="47" customFormat="1" ht="36" x14ac:dyDescent="0.2">
      <c r="A150" s="54">
        <v>86</v>
      </c>
      <c r="B150" s="54">
        <v>3527012</v>
      </c>
      <c r="C150" s="54">
        <v>42121606</v>
      </c>
      <c r="D150" s="54" t="s">
        <v>207</v>
      </c>
      <c r="E150" s="45" t="s">
        <v>208</v>
      </c>
      <c r="F150" s="55" t="s">
        <v>63</v>
      </c>
      <c r="G150" s="55">
        <v>1</v>
      </c>
      <c r="H150" s="56">
        <v>30408.799999999999</v>
      </c>
      <c r="I150" s="31">
        <f t="shared" si="20"/>
        <v>30487.02</v>
      </c>
      <c r="J150" s="41">
        <v>43700</v>
      </c>
      <c r="K150" s="41">
        <v>38000</v>
      </c>
      <c r="L150" s="41">
        <v>47500</v>
      </c>
      <c r="M150" s="32">
        <f t="shared" si="14"/>
        <v>30487.02</v>
      </c>
      <c r="N150" s="32">
        <f t="shared" si="15"/>
        <v>39921.760000000002</v>
      </c>
      <c r="O150" s="32">
        <f t="shared" si="16"/>
        <v>39379.339999999997</v>
      </c>
      <c r="P150" s="32">
        <f t="shared" si="17"/>
        <v>7402.98</v>
      </c>
      <c r="Q150" s="33">
        <f t="shared" si="18"/>
        <v>0.18543721519291734</v>
      </c>
      <c r="R150" s="34" t="s">
        <v>559</v>
      </c>
      <c r="S150" s="34">
        <v>1</v>
      </c>
      <c r="T150" s="32">
        <f t="shared" si="19"/>
        <v>30487.02</v>
      </c>
    </row>
    <row r="151" spans="1:20" x14ac:dyDescent="0.25">
      <c r="A151" s="3" t="s">
        <v>209</v>
      </c>
      <c r="B151" s="3"/>
      <c r="C151" s="3"/>
      <c r="D151" s="3"/>
      <c r="E151" s="3"/>
      <c r="F151" s="3"/>
      <c r="G151" s="3"/>
      <c r="H151" s="36"/>
      <c r="I151" s="36"/>
      <c r="J151" s="36"/>
      <c r="K151" s="36"/>
      <c r="L151" s="36"/>
      <c r="M151" s="36"/>
      <c r="N151" s="36"/>
      <c r="O151" s="36"/>
      <c r="P151" s="36"/>
      <c r="Q151" s="36"/>
      <c r="R151" s="36"/>
      <c r="S151" s="36"/>
      <c r="T151" s="36"/>
    </row>
    <row r="152" spans="1:20" x14ac:dyDescent="0.25">
      <c r="A152" s="5" t="s">
        <v>1</v>
      </c>
      <c r="B152" s="5"/>
      <c r="C152" s="5"/>
      <c r="D152" s="5"/>
      <c r="E152" s="5"/>
      <c r="F152" s="5" t="s">
        <v>2</v>
      </c>
      <c r="G152" s="5"/>
      <c r="H152" s="36"/>
      <c r="I152" s="36"/>
      <c r="J152" s="36"/>
      <c r="K152" s="36"/>
      <c r="L152" s="36"/>
      <c r="M152" s="36"/>
      <c r="N152" s="36"/>
      <c r="O152" s="36"/>
      <c r="P152" s="36"/>
      <c r="Q152" s="36"/>
      <c r="R152" s="36"/>
      <c r="S152" s="36"/>
      <c r="T152" s="36"/>
    </row>
    <row r="153" spans="1:20" x14ac:dyDescent="0.25">
      <c r="A153" s="37" t="s">
        <v>75</v>
      </c>
      <c r="B153" s="37"/>
      <c r="C153" s="37"/>
      <c r="D153" s="37"/>
      <c r="E153" s="37"/>
      <c r="F153" s="38" t="s">
        <v>76</v>
      </c>
      <c r="G153" s="38"/>
      <c r="H153" s="36"/>
      <c r="I153" s="36"/>
      <c r="J153" s="36"/>
      <c r="K153" s="36"/>
      <c r="L153" s="36"/>
      <c r="M153" s="36"/>
      <c r="N153" s="36"/>
      <c r="O153" s="36"/>
      <c r="P153" s="36"/>
      <c r="Q153" s="36"/>
      <c r="R153" s="36"/>
      <c r="S153" s="36"/>
      <c r="T153" s="36"/>
    </row>
    <row r="154" spans="1:20" ht="60" x14ac:dyDescent="0.25">
      <c r="A154" s="19" t="s">
        <v>5</v>
      </c>
      <c r="B154" s="58" t="s">
        <v>6</v>
      </c>
      <c r="C154" s="19" t="s">
        <v>10</v>
      </c>
      <c r="D154" s="59" t="s">
        <v>22</v>
      </c>
      <c r="E154" s="59"/>
      <c r="F154" s="19" t="s">
        <v>8</v>
      </c>
      <c r="G154" s="19" t="s">
        <v>9</v>
      </c>
      <c r="H154" s="23" t="s">
        <v>539</v>
      </c>
      <c r="I154" s="23" t="s">
        <v>549</v>
      </c>
      <c r="J154" s="24" t="s">
        <v>542</v>
      </c>
      <c r="K154" s="25" t="s">
        <v>542</v>
      </c>
      <c r="L154" s="26" t="s">
        <v>542</v>
      </c>
      <c r="M154" s="27" t="s">
        <v>552</v>
      </c>
      <c r="N154" s="27" t="s">
        <v>553</v>
      </c>
      <c r="O154" s="27" t="s">
        <v>554</v>
      </c>
      <c r="P154" s="27" t="s">
        <v>555</v>
      </c>
      <c r="Q154" s="27" t="s">
        <v>556</v>
      </c>
      <c r="R154" s="27" t="s">
        <v>557</v>
      </c>
      <c r="S154" s="24" t="s">
        <v>560</v>
      </c>
      <c r="T154" s="24" t="s">
        <v>558</v>
      </c>
    </row>
    <row r="155" spans="1:20" ht="60" x14ac:dyDescent="0.25">
      <c r="A155" s="48">
        <v>1</v>
      </c>
      <c r="B155" s="60">
        <v>3526201</v>
      </c>
      <c r="C155" s="49">
        <v>12191601</v>
      </c>
      <c r="D155" s="28" t="s">
        <v>80</v>
      </c>
      <c r="E155" s="28" t="s">
        <v>210</v>
      </c>
      <c r="F155" s="49" t="s">
        <v>211</v>
      </c>
      <c r="G155" s="61">
        <v>1</v>
      </c>
      <c r="H155" s="31"/>
      <c r="I155" s="31"/>
      <c r="J155" s="31">
        <v>46000</v>
      </c>
      <c r="K155" s="31">
        <v>40000</v>
      </c>
      <c r="L155" s="31">
        <v>50000</v>
      </c>
      <c r="M155" s="32">
        <f t="shared" si="14"/>
        <v>40000</v>
      </c>
      <c r="N155" s="32">
        <f t="shared" si="15"/>
        <v>45333.33</v>
      </c>
      <c r="O155" s="32">
        <f t="shared" si="16"/>
        <v>45143.57</v>
      </c>
      <c r="P155" s="32">
        <f t="shared" si="17"/>
        <v>5033.22</v>
      </c>
      <c r="Q155" s="33">
        <f t="shared" si="18"/>
        <v>0.11102691992845</v>
      </c>
      <c r="R155" s="34" t="s">
        <v>559</v>
      </c>
      <c r="S155" s="34">
        <v>1</v>
      </c>
      <c r="T155" s="32">
        <f t="shared" si="19"/>
        <v>40000</v>
      </c>
    </row>
    <row r="156" spans="1:20" x14ac:dyDescent="0.25">
      <c r="A156" s="48">
        <v>2</v>
      </c>
      <c r="B156" s="60">
        <v>3526201</v>
      </c>
      <c r="C156" s="49">
        <v>11151702</v>
      </c>
      <c r="D156" s="28" t="s">
        <v>204</v>
      </c>
      <c r="E156" s="28" t="s">
        <v>212</v>
      </c>
      <c r="F156" s="49" t="s">
        <v>213</v>
      </c>
      <c r="G156" s="61">
        <v>1</v>
      </c>
      <c r="H156" s="31">
        <v>24965.02</v>
      </c>
      <c r="I156" s="31">
        <f t="shared" si="20"/>
        <v>25029.24</v>
      </c>
      <c r="J156" s="31">
        <v>33350</v>
      </c>
      <c r="K156" s="31">
        <v>29000</v>
      </c>
      <c r="L156" s="31">
        <v>36250</v>
      </c>
      <c r="M156" s="32">
        <f t="shared" si="14"/>
        <v>25029.24</v>
      </c>
      <c r="N156" s="32">
        <f t="shared" si="15"/>
        <v>30907.31</v>
      </c>
      <c r="O156" s="32">
        <f t="shared" si="16"/>
        <v>30606.41</v>
      </c>
      <c r="P156" s="32">
        <f t="shared" si="17"/>
        <v>4922.76</v>
      </c>
      <c r="Q156" s="33">
        <f t="shared" si="18"/>
        <v>0.1592749417532616</v>
      </c>
      <c r="R156" s="34" t="s">
        <v>559</v>
      </c>
      <c r="S156" s="34">
        <v>1</v>
      </c>
      <c r="T156" s="32">
        <f t="shared" si="19"/>
        <v>25029.24</v>
      </c>
    </row>
    <row r="157" spans="1:20" s="47" customFormat="1" ht="36" x14ac:dyDescent="0.2">
      <c r="A157" s="43">
        <v>3</v>
      </c>
      <c r="B157" s="62">
        <v>3526201</v>
      </c>
      <c r="C157" s="46">
        <v>11151702</v>
      </c>
      <c r="D157" s="45" t="s">
        <v>204</v>
      </c>
      <c r="E157" s="45" t="s">
        <v>205</v>
      </c>
      <c r="F157" s="46" t="s">
        <v>206</v>
      </c>
      <c r="G157" s="61">
        <v>1</v>
      </c>
      <c r="H157" s="56">
        <v>19744.79</v>
      </c>
      <c r="I157" s="31">
        <f t="shared" si="20"/>
        <v>19795.580000000002</v>
      </c>
      <c r="J157" s="41">
        <v>29900</v>
      </c>
      <c r="K157" s="41">
        <v>26000</v>
      </c>
      <c r="L157" s="41">
        <v>32500</v>
      </c>
      <c r="M157" s="32">
        <f t="shared" si="14"/>
        <v>19795.580000000002</v>
      </c>
      <c r="N157" s="32">
        <f t="shared" si="15"/>
        <v>27048.9</v>
      </c>
      <c r="O157" s="32">
        <f t="shared" si="16"/>
        <v>26593.41</v>
      </c>
      <c r="P157" s="32">
        <f t="shared" si="17"/>
        <v>5524.31</v>
      </c>
      <c r="Q157" s="33">
        <f t="shared" si="18"/>
        <v>0.20423418327547516</v>
      </c>
      <c r="R157" s="34" t="s">
        <v>559</v>
      </c>
      <c r="S157" s="34">
        <v>1</v>
      </c>
      <c r="T157" s="32">
        <f t="shared" si="19"/>
        <v>19795.580000000002</v>
      </c>
    </row>
    <row r="158" spans="1:20" ht="96" x14ac:dyDescent="0.25">
      <c r="A158" s="48">
        <v>4</v>
      </c>
      <c r="B158" s="60">
        <v>3526201</v>
      </c>
      <c r="C158" s="49">
        <v>42281705</v>
      </c>
      <c r="D158" s="28" t="s">
        <v>80</v>
      </c>
      <c r="E158" s="28" t="s">
        <v>214</v>
      </c>
      <c r="F158" s="49" t="s">
        <v>215</v>
      </c>
      <c r="G158" s="61">
        <v>1</v>
      </c>
      <c r="H158" s="31"/>
      <c r="I158" s="31"/>
      <c r="J158" s="31">
        <v>517500</v>
      </c>
      <c r="K158" s="31">
        <v>450000</v>
      </c>
      <c r="L158" s="31">
        <v>562500</v>
      </c>
      <c r="M158" s="32">
        <f t="shared" si="14"/>
        <v>450000</v>
      </c>
      <c r="N158" s="32">
        <f t="shared" si="15"/>
        <v>510000</v>
      </c>
      <c r="O158" s="32">
        <f t="shared" si="16"/>
        <v>507865.21</v>
      </c>
      <c r="P158" s="32">
        <f t="shared" si="17"/>
        <v>56623.76</v>
      </c>
      <c r="Q158" s="33">
        <f t="shared" si="18"/>
        <v>0.11102698039215686</v>
      </c>
      <c r="R158" s="34" t="s">
        <v>559</v>
      </c>
      <c r="S158" s="34">
        <v>1</v>
      </c>
      <c r="T158" s="32">
        <f t="shared" si="19"/>
        <v>450000</v>
      </c>
    </row>
    <row r="159" spans="1:20" ht="36" x14ac:dyDescent="0.25">
      <c r="A159" s="48">
        <v>5</v>
      </c>
      <c r="B159" s="60">
        <v>3526201</v>
      </c>
      <c r="C159" s="48">
        <v>51101800</v>
      </c>
      <c r="D159" s="28" t="s">
        <v>80</v>
      </c>
      <c r="E159" s="28" t="s">
        <v>216</v>
      </c>
      <c r="F159" s="49" t="s">
        <v>211</v>
      </c>
      <c r="G159" s="61">
        <v>1</v>
      </c>
      <c r="H159" s="31"/>
      <c r="I159" s="31"/>
      <c r="J159" s="31">
        <v>244950</v>
      </c>
      <c r="K159" s="31">
        <v>213000</v>
      </c>
      <c r="L159" s="31">
        <v>266250</v>
      </c>
      <c r="M159" s="32">
        <f t="shared" si="14"/>
        <v>213000</v>
      </c>
      <c r="N159" s="32">
        <f t="shared" si="15"/>
        <v>241400</v>
      </c>
      <c r="O159" s="32">
        <f t="shared" si="16"/>
        <v>240389.53</v>
      </c>
      <c r="P159" s="32">
        <f t="shared" si="17"/>
        <v>26801.91</v>
      </c>
      <c r="Q159" s="33">
        <f t="shared" si="18"/>
        <v>0.11102696768848384</v>
      </c>
      <c r="R159" s="34" t="s">
        <v>559</v>
      </c>
      <c r="S159" s="34">
        <v>1</v>
      </c>
      <c r="T159" s="32">
        <f t="shared" si="19"/>
        <v>213000</v>
      </c>
    </row>
    <row r="160" spans="1:20" ht="48" x14ac:dyDescent="0.25">
      <c r="A160" s="48">
        <v>6</v>
      </c>
      <c r="B160" s="48">
        <v>3525121</v>
      </c>
      <c r="C160" s="48">
        <v>51191600</v>
      </c>
      <c r="D160" s="28" t="s">
        <v>120</v>
      </c>
      <c r="E160" s="28" t="s">
        <v>217</v>
      </c>
      <c r="F160" s="49" t="s">
        <v>79</v>
      </c>
      <c r="G160" s="61">
        <v>1</v>
      </c>
      <c r="H160" s="31"/>
      <c r="I160" s="31"/>
      <c r="J160" s="31">
        <v>138000</v>
      </c>
      <c r="K160" s="31">
        <v>120000</v>
      </c>
      <c r="L160" s="31">
        <v>150000</v>
      </c>
      <c r="M160" s="32">
        <f t="shared" si="14"/>
        <v>120000</v>
      </c>
      <c r="N160" s="32">
        <f t="shared" si="15"/>
        <v>136000</v>
      </c>
      <c r="O160" s="32">
        <f t="shared" si="16"/>
        <v>135430.72</v>
      </c>
      <c r="P160" s="32">
        <f t="shared" si="17"/>
        <v>15099.67</v>
      </c>
      <c r="Q160" s="33">
        <f t="shared" si="18"/>
        <v>0.11102698529411764</v>
      </c>
      <c r="R160" s="34" t="s">
        <v>559</v>
      </c>
      <c r="S160" s="34">
        <v>1</v>
      </c>
      <c r="T160" s="32">
        <f t="shared" si="19"/>
        <v>120000</v>
      </c>
    </row>
    <row r="161" spans="1:20" ht="96" x14ac:dyDescent="0.25">
      <c r="A161" s="48">
        <v>7</v>
      </c>
      <c r="B161" s="48">
        <v>3525121</v>
      </c>
      <c r="C161" s="48">
        <v>51191600</v>
      </c>
      <c r="D161" s="28" t="s">
        <v>218</v>
      </c>
      <c r="E161" s="28" t="s">
        <v>219</v>
      </c>
      <c r="F161" s="49" t="s">
        <v>220</v>
      </c>
      <c r="G161" s="61">
        <v>1</v>
      </c>
      <c r="H161" s="63">
        <v>94528.25</v>
      </c>
      <c r="I161" s="31">
        <f t="shared" si="20"/>
        <v>94771.42</v>
      </c>
      <c r="J161" s="31">
        <v>207000</v>
      </c>
      <c r="K161" s="31">
        <v>180000</v>
      </c>
      <c r="L161" s="31">
        <v>225000</v>
      </c>
      <c r="M161" s="32">
        <f t="shared" si="14"/>
        <v>94771.42</v>
      </c>
      <c r="N161" s="32">
        <f t="shared" si="15"/>
        <v>176692.86</v>
      </c>
      <c r="O161" s="32">
        <f t="shared" si="16"/>
        <v>167890.33</v>
      </c>
      <c r="P161" s="32">
        <f t="shared" si="17"/>
        <v>57660.39</v>
      </c>
      <c r="Q161" s="33">
        <f t="shared" si="18"/>
        <v>0.32633118282198842</v>
      </c>
      <c r="R161" s="34" t="s">
        <v>559</v>
      </c>
      <c r="S161" s="34">
        <v>1</v>
      </c>
      <c r="T161" s="32">
        <f t="shared" si="19"/>
        <v>94771.42</v>
      </c>
    </row>
    <row r="162" spans="1:20" ht="36" x14ac:dyDescent="0.25">
      <c r="A162" s="48">
        <v>8</v>
      </c>
      <c r="B162" s="60">
        <v>3526201</v>
      </c>
      <c r="C162" s="48">
        <v>42221900</v>
      </c>
      <c r="D162" s="28" t="s">
        <v>127</v>
      </c>
      <c r="E162" s="28" t="s">
        <v>221</v>
      </c>
      <c r="F162" s="49" t="s">
        <v>79</v>
      </c>
      <c r="G162" s="61">
        <v>1</v>
      </c>
      <c r="H162" s="31">
        <v>134636.96</v>
      </c>
      <c r="I162" s="31">
        <f t="shared" si="20"/>
        <v>134983.29999999999</v>
      </c>
      <c r="J162" s="31">
        <v>161000</v>
      </c>
      <c r="K162" s="31">
        <v>140000</v>
      </c>
      <c r="L162" s="31">
        <v>175000</v>
      </c>
      <c r="M162" s="32">
        <f t="shared" si="14"/>
        <v>134983.29999999999</v>
      </c>
      <c r="N162" s="32">
        <f t="shared" si="15"/>
        <v>152745.82999999999</v>
      </c>
      <c r="O162" s="32">
        <f t="shared" si="16"/>
        <v>151903.57999999999</v>
      </c>
      <c r="P162" s="32">
        <f t="shared" si="17"/>
        <v>18631.009999999998</v>
      </c>
      <c r="Q162" s="33">
        <f t="shared" si="18"/>
        <v>0.12197393539319534</v>
      </c>
      <c r="R162" s="34" t="s">
        <v>559</v>
      </c>
      <c r="S162" s="34">
        <v>1</v>
      </c>
      <c r="T162" s="32">
        <f t="shared" si="19"/>
        <v>134983.29999999999</v>
      </c>
    </row>
    <row r="163" spans="1:20" ht="48" x14ac:dyDescent="0.25">
      <c r="A163" s="48">
        <v>9</v>
      </c>
      <c r="B163" s="60">
        <v>3526201</v>
      </c>
      <c r="C163" s="48">
        <v>42221900</v>
      </c>
      <c r="D163" s="28" t="s">
        <v>222</v>
      </c>
      <c r="E163" s="28" t="s">
        <v>223</v>
      </c>
      <c r="F163" s="49" t="s">
        <v>224</v>
      </c>
      <c r="G163" s="61">
        <v>1</v>
      </c>
      <c r="H163" s="31">
        <v>213134.07999999999</v>
      </c>
      <c r="I163" s="31">
        <f t="shared" si="20"/>
        <v>213682.35</v>
      </c>
      <c r="J163" s="31">
        <v>264500</v>
      </c>
      <c r="K163" s="31">
        <v>230000</v>
      </c>
      <c r="L163" s="31">
        <v>287500</v>
      </c>
      <c r="M163" s="32">
        <f t="shared" si="14"/>
        <v>213682.35</v>
      </c>
      <c r="N163" s="32">
        <f t="shared" si="15"/>
        <v>248920.59</v>
      </c>
      <c r="O163" s="32">
        <f t="shared" si="16"/>
        <v>247252.11</v>
      </c>
      <c r="P163" s="32">
        <f t="shared" si="17"/>
        <v>33320.720000000001</v>
      </c>
      <c r="Q163" s="33">
        <f t="shared" si="18"/>
        <v>0.13386084292986772</v>
      </c>
      <c r="R163" s="34" t="s">
        <v>559</v>
      </c>
      <c r="S163" s="34">
        <v>1</v>
      </c>
      <c r="T163" s="32">
        <f t="shared" si="19"/>
        <v>213682.35</v>
      </c>
    </row>
    <row r="164" spans="1:20" ht="36" x14ac:dyDescent="0.25">
      <c r="A164" s="48">
        <v>10</v>
      </c>
      <c r="B164" s="60">
        <v>3526201</v>
      </c>
      <c r="C164" s="48">
        <v>47131800</v>
      </c>
      <c r="D164" s="28" t="s">
        <v>225</v>
      </c>
      <c r="E164" s="28" t="s">
        <v>226</v>
      </c>
      <c r="F164" s="49" t="s">
        <v>227</v>
      </c>
      <c r="G164" s="61">
        <v>1</v>
      </c>
      <c r="H164" s="31">
        <v>56128.98</v>
      </c>
      <c r="I164" s="31">
        <f t="shared" si="20"/>
        <v>56273.37</v>
      </c>
      <c r="J164" s="31">
        <v>65550</v>
      </c>
      <c r="K164" s="31">
        <v>57000</v>
      </c>
      <c r="L164" s="31">
        <v>71250</v>
      </c>
      <c r="M164" s="32">
        <f t="shared" si="14"/>
        <v>56273.37</v>
      </c>
      <c r="N164" s="32">
        <f t="shared" si="15"/>
        <v>62518.34</v>
      </c>
      <c r="O164" s="32">
        <f t="shared" si="16"/>
        <v>62213.39</v>
      </c>
      <c r="P164" s="32">
        <f t="shared" si="17"/>
        <v>7185.28</v>
      </c>
      <c r="Q164" s="33">
        <f t="shared" si="18"/>
        <v>0.11493075471933516</v>
      </c>
      <c r="R164" s="34" t="s">
        <v>559</v>
      </c>
      <c r="S164" s="34">
        <v>1</v>
      </c>
      <c r="T164" s="32">
        <f t="shared" si="19"/>
        <v>56273.37</v>
      </c>
    </row>
    <row r="165" spans="1:20" ht="48" x14ac:dyDescent="0.25">
      <c r="A165" s="48">
        <v>11</v>
      </c>
      <c r="B165" s="60">
        <v>3526201</v>
      </c>
      <c r="C165" s="48">
        <v>42311700</v>
      </c>
      <c r="D165" s="28" t="s">
        <v>225</v>
      </c>
      <c r="E165" s="28" t="s">
        <v>228</v>
      </c>
      <c r="F165" s="49" t="s">
        <v>213</v>
      </c>
      <c r="G165" s="61">
        <v>1</v>
      </c>
      <c r="H165" s="31">
        <v>17683.560000000001</v>
      </c>
      <c r="I165" s="31">
        <f t="shared" si="20"/>
        <v>17729.05</v>
      </c>
      <c r="J165" s="31">
        <v>21850</v>
      </c>
      <c r="K165" s="31">
        <v>19000</v>
      </c>
      <c r="L165" s="31">
        <v>23750</v>
      </c>
      <c r="M165" s="32">
        <f t="shared" si="14"/>
        <v>17729.05</v>
      </c>
      <c r="N165" s="32">
        <f t="shared" si="15"/>
        <v>20582.259999999998</v>
      </c>
      <c r="O165" s="32">
        <f t="shared" si="16"/>
        <v>20447.419999999998</v>
      </c>
      <c r="P165" s="32">
        <f t="shared" si="17"/>
        <v>2725.56</v>
      </c>
      <c r="Q165" s="33">
        <f t="shared" si="18"/>
        <v>0.13242277573016764</v>
      </c>
      <c r="R165" s="34" t="s">
        <v>559</v>
      </c>
      <c r="S165" s="34">
        <v>1</v>
      </c>
      <c r="T165" s="32">
        <f t="shared" si="19"/>
        <v>17729.05</v>
      </c>
    </row>
    <row r="166" spans="1:20" ht="48" x14ac:dyDescent="0.25">
      <c r="A166" s="48">
        <v>12</v>
      </c>
      <c r="B166" s="53">
        <v>3526201</v>
      </c>
      <c r="C166" s="48">
        <v>47131800</v>
      </c>
      <c r="D166" s="28" t="s">
        <v>229</v>
      </c>
      <c r="E166" s="28" t="s">
        <v>230</v>
      </c>
      <c r="F166" s="49" t="s">
        <v>231</v>
      </c>
      <c r="G166" s="61">
        <v>1</v>
      </c>
      <c r="H166" s="31"/>
      <c r="I166" s="31"/>
      <c r="J166" s="31">
        <v>36800</v>
      </c>
      <c r="K166" s="31">
        <v>32000</v>
      </c>
      <c r="L166" s="31">
        <v>40000</v>
      </c>
      <c r="M166" s="32">
        <f t="shared" si="14"/>
        <v>32000</v>
      </c>
      <c r="N166" s="32">
        <f t="shared" si="15"/>
        <v>36266.67</v>
      </c>
      <c r="O166" s="32">
        <f t="shared" si="16"/>
        <v>36114.86</v>
      </c>
      <c r="P166" s="32">
        <f t="shared" si="17"/>
        <v>4026.58</v>
      </c>
      <c r="Q166" s="33">
        <f t="shared" si="18"/>
        <v>0.11102701185413494</v>
      </c>
      <c r="R166" s="34" t="s">
        <v>559</v>
      </c>
      <c r="S166" s="34">
        <v>1</v>
      </c>
      <c r="T166" s="32">
        <f t="shared" si="19"/>
        <v>32000</v>
      </c>
    </row>
    <row r="167" spans="1:20" ht="36" x14ac:dyDescent="0.25">
      <c r="A167" s="48">
        <v>13</v>
      </c>
      <c r="B167" s="60">
        <v>3526201</v>
      </c>
      <c r="C167" s="49">
        <v>51131500</v>
      </c>
      <c r="D167" s="28" t="s">
        <v>232</v>
      </c>
      <c r="E167" s="28" t="s">
        <v>233</v>
      </c>
      <c r="F167" s="49" t="s">
        <v>220</v>
      </c>
      <c r="G167" s="61">
        <v>1</v>
      </c>
      <c r="H167" s="31"/>
      <c r="I167" s="31"/>
      <c r="J167" s="31">
        <v>299000</v>
      </c>
      <c r="K167" s="31">
        <v>260000</v>
      </c>
      <c r="L167" s="31">
        <v>325000</v>
      </c>
      <c r="M167" s="32">
        <f t="shared" si="14"/>
        <v>260000</v>
      </c>
      <c r="N167" s="32">
        <f t="shared" si="15"/>
        <v>294666.67</v>
      </c>
      <c r="O167" s="32">
        <f t="shared" si="16"/>
        <v>293433.23</v>
      </c>
      <c r="P167" s="32">
        <f t="shared" si="17"/>
        <v>32715.95</v>
      </c>
      <c r="Q167" s="33">
        <f t="shared" si="18"/>
        <v>0.11102697838204777</v>
      </c>
      <c r="R167" s="34" t="s">
        <v>559</v>
      </c>
      <c r="S167" s="34">
        <v>1</v>
      </c>
      <c r="T167" s="32">
        <f t="shared" si="19"/>
        <v>260000</v>
      </c>
    </row>
    <row r="168" spans="1:20" ht="36" x14ac:dyDescent="0.25">
      <c r="A168" s="48">
        <v>14</v>
      </c>
      <c r="B168" s="60">
        <v>3526201</v>
      </c>
      <c r="C168" s="49">
        <v>51131500</v>
      </c>
      <c r="D168" s="28" t="s">
        <v>160</v>
      </c>
      <c r="E168" s="28" t="s">
        <v>234</v>
      </c>
      <c r="F168" s="49" t="s">
        <v>220</v>
      </c>
      <c r="G168" s="61">
        <v>1</v>
      </c>
      <c r="H168" s="31">
        <v>180454.31</v>
      </c>
      <c r="I168" s="31">
        <f t="shared" si="20"/>
        <v>180918.51</v>
      </c>
      <c r="J168" s="31">
        <v>212750</v>
      </c>
      <c r="K168" s="31">
        <v>185000</v>
      </c>
      <c r="L168" s="31">
        <v>231250</v>
      </c>
      <c r="M168" s="32">
        <f t="shared" si="14"/>
        <v>180918.51</v>
      </c>
      <c r="N168" s="32">
        <f t="shared" si="15"/>
        <v>202479.63</v>
      </c>
      <c r="O168" s="32">
        <f t="shared" si="16"/>
        <v>201442.69</v>
      </c>
      <c r="P168" s="32">
        <f t="shared" si="17"/>
        <v>23830.19</v>
      </c>
      <c r="Q168" s="33">
        <f t="shared" si="18"/>
        <v>0.11769178953952059</v>
      </c>
      <c r="R168" s="34" t="s">
        <v>559</v>
      </c>
      <c r="S168" s="34">
        <v>1</v>
      </c>
      <c r="T168" s="32">
        <f t="shared" si="19"/>
        <v>180918.51</v>
      </c>
    </row>
    <row r="169" spans="1:20" ht="72" x14ac:dyDescent="0.25">
      <c r="A169" s="48">
        <v>15</v>
      </c>
      <c r="B169" s="60">
        <v>3526201</v>
      </c>
      <c r="C169" s="49">
        <v>51131500</v>
      </c>
      <c r="D169" s="28" t="s">
        <v>169</v>
      </c>
      <c r="E169" s="28" t="s">
        <v>235</v>
      </c>
      <c r="F169" s="49" t="s">
        <v>79</v>
      </c>
      <c r="G169" s="61">
        <v>1</v>
      </c>
      <c r="H169" s="31"/>
      <c r="I169" s="31"/>
      <c r="J169" s="31">
        <v>356500</v>
      </c>
      <c r="K169" s="31">
        <v>310000</v>
      </c>
      <c r="L169" s="31">
        <v>387500</v>
      </c>
      <c r="M169" s="32">
        <f t="shared" si="14"/>
        <v>310000</v>
      </c>
      <c r="N169" s="32">
        <f t="shared" si="15"/>
        <v>351333.33</v>
      </c>
      <c r="O169" s="32">
        <f t="shared" si="16"/>
        <v>349862.7</v>
      </c>
      <c r="P169" s="32">
        <f t="shared" si="17"/>
        <v>39007.480000000003</v>
      </c>
      <c r="Q169" s="33">
        <f t="shared" si="18"/>
        <v>0.11102698397558809</v>
      </c>
      <c r="R169" s="34" t="s">
        <v>559</v>
      </c>
      <c r="S169" s="34">
        <v>1</v>
      </c>
      <c r="T169" s="32">
        <f t="shared" si="19"/>
        <v>310000</v>
      </c>
    </row>
    <row r="170" spans="1:20" ht="36" x14ac:dyDescent="0.25">
      <c r="A170" s="48">
        <v>16</v>
      </c>
      <c r="B170" s="60">
        <v>3526201</v>
      </c>
      <c r="C170" s="49">
        <v>51131500</v>
      </c>
      <c r="D170" s="28" t="s">
        <v>160</v>
      </c>
      <c r="E170" s="28" t="s">
        <v>236</v>
      </c>
      <c r="F170" s="49" t="s">
        <v>220</v>
      </c>
      <c r="G170" s="61">
        <v>1</v>
      </c>
      <c r="H170" s="31"/>
      <c r="I170" s="31"/>
      <c r="J170" s="31">
        <v>195500</v>
      </c>
      <c r="K170" s="31">
        <v>170000</v>
      </c>
      <c r="L170" s="31">
        <v>212500</v>
      </c>
      <c r="M170" s="32">
        <f t="shared" si="14"/>
        <v>170000</v>
      </c>
      <c r="N170" s="32">
        <f t="shared" si="15"/>
        <v>192666.67</v>
      </c>
      <c r="O170" s="32">
        <f t="shared" si="16"/>
        <v>191860.19</v>
      </c>
      <c r="P170" s="32">
        <f t="shared" si="17"/>
        <v>21391.200000000001</v>
      </c>
      <c r="Q170" s="33">
        <f t="shared" si="18"/>
        <v>0.11102698769849502</v>
      </c>
      <c r="R170" s="34" t="s">
        <v>559</v>
      </c>
      <c r="S170" s="34">
        <v>1</v>
      </c>
      <c r="T170" s="32">
        <f t="shared" si="19"/>
        <v>170000</v>
      </c>
    </row>
    <row r="171" spans="1:20" ht="96" x14ac:dyDescent="0.25">
      <c r="A171" s="48">
        <v>17</v>
      </c>
      <c r="B171" s="53">
        <v>3526201</v>
      </c>
      <c r="C171" s="48">
        <v>47131800</v>
      </c>
      <c r="D171" s="28" t="s">
        <v>225</v>
      </c>
      <c r="E171" s="28" t="s">
        <v>237</v>
      </c>
      <c r="F171" s="49" t="s">
        <v>211</v>
      </c>
      <c r="G171" s="61">
        <v>1</v>
      </c>
      <c r="H171" s="31">
        <v>62877.72</v>
      </c>
      <c r="I171" s="31">
        <f t="shared" si="20"/>
        <v>63039.47</v>
      </c>
      <c r="J171" s="31">
        <v>51750</v>
      </c>
      <c r="K171" s="31">
        <v>45000</v>
      </c>
      <c r="L171" s="31">
        <v>56250</v>
      </c>
      <c r="M171" s="32">
        <f t="shared" si="14"/>
        <v>45000</v>
      </c>
      <c r="N171" s="32">
        <f t="shared" si="15"/>
        <v>54009.87</v>
      </c>
      <c r="O171" s="32">
        <f t="shared" si="16"/>
        <v>53606.13</v>
      </c>
      <c r="P171" s="32">
        <f t="shared" si="17"/>
        <v>7590.27</v>
      </c>
      <c r="Q171" s="33">
        <f t="shared" si="18"/>
        <v>0.14053486890451689</v>
      </c>
      <c r="R171" s="34" t="s">
        <v>559</v>
      </c>
      <c r="S171" s="34">
        <v>1</v>
      </c>
      <c r="T171" s="32">
        <f t="shared" si="19"/>
        <v>45000</v>
      </c>
    </row>
    <row r="172" spans="1:20" ht="192" x14ac:dyDescent="0.25">
      <c r="A172" s="48">
        <v>18</v>
      </c>
      <c r="B172" s="53">
        <v>3526201</v>
      </c>
      <c r="C172" s="48">
        <v>42311500</v>
      </c>
      <c r="D172" s="28" t="s">
        <v>225</v>
      </c>
      <c r="E172" s="28" t="s">
        <v>238</v>
      </c>
      <c r="F172" s="49" t="s">
        <v>213</v>
      </c>
      <c r="G172" s="61">
        <v>1</v>
      </c>
      <c r="H172" s="31">
        <v>15603.14</v>
      </c>
      <c r="I172" s="31">
        <f t="shared" si="20"/>
        <v>15643.28</v>
      </c>
      <c r="J172" s="31">
        <v>20700</v>
      </c>
      <c r="K172" s="31">
        <v>18000</v>
      </c>
      <c r="L172" s="31">
        <v>22500</v>
      </c>
      <c r="M172" s="32">
        <f t="shared" si="14"/>
        <v>15643.28</v>
      </c>
      <c r="N172" s="32">
        <f t="shared" si="15"/>
        <v>19210.82</v>
      </c>
      <c r="O172" s="32">
        <f t="shared" si="16"/>
        <v>19029.98</v>
      </c>
      <c r="P172" s="32">
        <f t="shared" si="17"/>
        <v>3012.74</v>
      </c>
      <c r="Q172" s="33">
        <f t="shared" si="18"/>
        <v>0.15682516415228501</v>
      </c>
      <c r="R172" s="34" t="s">
        <v>559</v>
      </c>
      <c r="S172" s="34">
        <v>1</v>
      </c>
      <c r="T172" s="32">
        <f t="shared" si="19"/>
        <v>15643.28</v>
      </c>
    </row>
    <row r="173" spans="1:20" ht="36" x14ac:dyDescent="0.25">
      <c r="A173" s="48">
        <v>19</v>
      </c>
      <c r="B173" s="60">
        <v>3526201</v>
      </c>
      <c r="C173" s="48">
        <v>51111700</v>
      </c>
      <c r="D173" s="28" t="s">
        <v>162</v>
      </c>
      <c r="E173" s="28" t="s">
        <v>239</v>
      </c>
      <c r="F173" s="49" t="s">
        <v>220</v>
      </c>
      <c r="G173" s="61">
        <v>1</v>
      </c>
      <c r="H173" s="31"/>
      <c r="I173" s="31"/>
      <c r="J173" s="31">
        <v>40250</v>
      </c>
      <c r="K173" s="31">
        <v>35000</v>
      </c>
      <c r="L173" s="31">
        <v>43750</v>
      </c>
      <c r="M173" s="32">
        <f t="shared" si="14"/>
        <v>35000</v>
      </c>
      <c r="N173" s="32">
        <f t="shared" si="15"/>
        <v>39666.67</v>
      </c>
      <c r="O173" s="32">
        <f t="shared" si="16"/>
        <v>39500.629999999997</v>
      </c>
      <c r="P173" s="32">
        <f t="shared" si="17"/>
        <v>4404.07</v>
      </c>
      <c r="Q173" s="33">
        <f t="shared" si="18"/>
        <v>0.11102696545991887</v>
      </c>
      <c r="R173" s="34" t="s">
        <v>559</v>
      </c>
      <c r="S173" s="34">
        <v>1</v>
      </c>
      <c r="T173" s="32">
        <f t="shared" si="19"/>
        <v>35000</v>
      </c>
    </row>
    <row r="174" spans="1:20" ht="36" x14ac:dyDescent="0.25">
      <c r="A174" s="48">
        <v>20</v>
      </c>
      <c r="B174" s="60">
        <v>3526201</v>
      </c>
      <c r="C174" s="48">
        <v>51111700</v>
      </c>
      <c r="D174" s="28" t="s">
        <v>120</v>
      </c>
      <c r="E174" s="28" t="s">
        <v>240</v>
      </c>
      <c r="F174" s="49" t="s">
        <v>220</v>
      </c>
      <c r="G174" s="61">
        <v>1</v>
      </c>
      <c r="H174" s="31"/>
      <c r="I174" s="31"/>
      <c r="J174" s="31">
        <v>113850</v>
      </c>
      <c r="K174" s="31">
        <v>99000</v>
      </c>
      <c r="L174" s="31">
        <v>123750</v>
      </c>
      <c r="M174" s="32">
        <f t="shared" si="14"/>
        <v>99000</v>
      </c>
      <c r="N174" s="32">
        <f t="shared" si="15"/>
        <v>112200</v>
      </c>
      <c r="O174" s="32">
        <f t="shared" si="16"/>
        <v>111730.35</v>
      </c>
      <c r="P174" s="32">
        <f t="shared" si="17"/>
        <v>12457.23</v>
      </c>
      <c r="Q174" s="33">
        <f t="shared" si="18"/>
        <v>0.11102700534759358</v>
      </c>
      <c r="R174" s="34" t="s">
        <v>559</v>
      </c>
      <c r="S174" s="34">
        <v>1</v>
      </c>
      <c r="T174" s="32">
        <f t="shared" si="19"/>
        <v>99000</v>
      </c>
    </row>
    <row r="175" spans="1:20" ht="60" x14ac:dyDescent="0.25">
      <c r="A175" s="48">
        <v>21</v>
      </c>
      <c r="B175" s="60">
        <v>3526201</v>
      </c>
      <c r="C175" s="48">
        <v>51111700</v>
      </c>
      <c r="D175" s="28" t="s">
        <v>225</v>
      </c>
      <c r="E175" s="28" t="s">
        <v>241</v>
      </c>
      <c r="F175" s="49" t="s">
        <v>79</v>
      </c>
      <c r="G175" s="61">
        <v>1</v>
      </c>
      <c r="H175" s="31"/>
      <c r="I175" s="31"/>
      <c r="J175" s="31">
        <v>86250</v>
      </c>
      <c r="K175" s="31">
        <v>75000</v>
      </c>
      <c r="L175" s="31">
        <v>93750</v>
      </c>
      <c r="M175" s="32">
        <f t="shared" si="14"/>
        <v>75000</v>
      </c>
      <c r="N175" s="32">
        <f t="shared" si="15"/>
        <v>85000</v>
      </c>
      <c r="O175" s="32">
        <f t="shared" si="16"/>
        <v>84644.2</v>
      </c>
      <c r="P175" s="32">
        <f t="shared" si="17"/>
        <v>9437.2900000000009</v>
      </c>
      <c r="Q175" s="33">
        <f t="shared" si="18"/>
        <v>0.11102694117647059</v>
      </c>
      <c r="R175" s="34" t="s">
        <v>559</v>
      </c>
      <c r="S175" s="34">
        <v>1</v>
      </c>
      <c r="T175" s="32">
        <f t="shared" si="19"/>
        <v>75000</v>
      </c>
    </row>
    <row r="176" spans="1:20" s="47" customFormat="1" ht="36" x14ac:dyDescent="0.2">
      <c r="A176" s="43">
        <v>22</v>
      </c>
      <c r="B176" s="62">
        <v>3527012</v>
      </c>
      <c r="C176" s="43">
        <v>42311500</v>
      </c>
      <c r="D176" s="45" t="s">
        <v>225</v>
      </c>
      <c r="E176" s="45" t="s">
        <v>208</v>
      </c>
      <c r="F176" s="46" t="s">
        <v>242</v>
      </c>
      <c r="G176" s="61">
        <v>1</v>
      </c>
      <c r="H176" s="56">
        <v>30408.799999999999</v>
      </c>
      <c r="I176" s="31">
        <f t="shared" si="20"/>
        <v>30487.02</v>
      </c>
      <c r="J176" s="41">
        <v>43700</v>
      </c>
      <c r="K176" s="41">
        <v>38000</v>
      </c>
      <c r="L176" s="41">
        <v>47500</v>
      </c>
      <c r="M176" s="32">
        <f t="shared" si="14"/>
        <v>30487.02</v>
      </c>
      <c r="N176" s="32">
        <f t="shared" si="15"/>
        <v>39921.760000000002</v>
      </c>
      <c r="O176" s="32">
        <f t="shared" si="16"/>
        <v>39379.339999999997</v>
      </c>
      <c r="P176" s="32">
        <f t="shared" si="17"/>
        <v>7402.98</v>
      </c>
      <c r="Q176" s="33">
        <f t="shared" si="18"/>
        <v>0.18543721519291734</v>
      </c>
      <c r="R176" s="34" t="s">
        <v>559</v>
      </c>
      <c r="S176" s="34">
        <v>1</v>
      </c>
      <c r="T176" s="32">
        <f t="shared" si="19"/>
        <v>30487.02</v>
      </c>
    </row>
    <row r="177" spans="1:20" s="65" customFormat="1" ht="36" x14ac:dyDescent="0.25">
      <c r="A177" s="54">
        <v>23</v>
      </c>
      <c r="B177" s="54">
        <v>3527012</v>
      </c>
      <c r="C177" s="54">
        <v>42311500</v>
      </c>
      <c r="D177" s="55" t="s">
        <v>225</v>
      </c>
      <c r="E177" s="55" t="s">
        <v>243</v>
      </c>
      <c r="F177" s="55" t="s">
        <v>206</v>
      </c>
      <c r="G177" s="64">
        <v>1</v>
      </c>
      <c r="H177" s="57">
        <v>102037.43</v>
      </c>
      <c r="I177" s="31">
        <f t="shared" si="20"/>
        <v>102299.91</v>
      </c>
      <c r="J177" s="57">
        <v>118450</v>
      </c>
      <c r="K177" s="57">
        <v>103000</v>
      </c>
      <c r="L177" s="57">
        <v>128750</v>
      </c>
      <c r="M177" s="32">
        <f t="shared" si="14"/>
        <v>102299.91</v>
      </c>
      <c r="N177" s="32">
        <f t="shared" si="15"/>
        <v>113124.98</v>
      </c>
      <c r="O177" s="32">
        <f t="shared" si="16"/>
        <v>112589.71</v>
      </c>
      <c r="P177" s="32">
        <f t="shared" si="17"/>
        <v>12808.78</v>
      </c>
      <c r="Q177" s="33">
        <f t="shared" si="18"/>
        <v>0.11322680454838534</v>
      </c>
      <c r="R177" s="34" t="s">
        <v>559</v>
      </c>
      <c r="S177" s="34">
        <v>1</v>
      </c>
      <c r="T177" s="32">
        <f t="shared" si="19"/>
        <v>102299.91</v>
      </c>
    </row>
    <row r="178" spans="1:20" ht="24" x14ac:dyDescent="0.25">
      <c r="A178" s="48">
        <v>24</v>
      </c>
      <c r="B178" s="60">
        <v>3526201</v>
      </c>
      <c r="C178" s="48">
        <v>47131800</v>
      </c>
      <c r="D178" s="28" t="s">
        <v>225</v>
      </c>
      <c r="E178" s="28" t="s">
        <v>244</v>
      </c>
      <c r="F178" s="49" t="s">
        <v>211</v>
      </c>
      <c r="G178" s="61">
        <v>1</v>
      </c>
      <c r="H178" s="31">
        <v>84907</v>
      </c>
      <c r="I178" s="31">
        <f t="shared" si="20"/>
        <v>85125.42</v>
      </c>
      <c r="J178" s="31">
        <v>103500</v>
      </c>
      <c r="K178" s="31">
        <v>90000</v>
      </c>
      <c r="L178" s="31">
        <v>112500</v>
      </c>
      <c r="M178" s="32">
        <f t="shared" si="14"/>
        <v>85125.42</v>
      </c>
      <c r="N178" s="32">
        <f t="shared" si="15"/>
        <v>97781.36</v>
      </c>
      <c r="O178" s="32">
        <f t="shared" si="16"/>
        <v>97184.87</v>
      </c>
      <c r="P178" s="32">
        <f t="shared" si="17"/>
        <v>12517.5</v>
      </c>
      <c r="Q178" s="33">
        <f t="shared" si="18"/>
        <v>0.12801519635235181</v>
      </c>
      <c r="R178" s="34" t="s">
        <v>559</v>
      </c>
      <c r="S178" s="34">
        <v>1</v>
      </c>
      <c r="T178" s="32">
        <f t="shared" si="19"/>
        <v>85125.42</v>
      </c>
    </row>
    <row r="179" spans="1:20" ht="24" x14ac:dyDescent="0.25">
      <c r="A179" s="48">
        <v>25</v>
      </c>
      <c r="B179" s="53">
        <v>3526201</v>
      </c>
      <c r="C179" s="48">
        <v>47131800</v>
      </c>
      <c r="D179" s="28" t="s">
        <v>245</v>
      </c>
      <c r="E179" s="28" t="s">
        <v>246</v>
      </c>
      <c r="F179" s="49" t="s">
        <v>247</v>
      </c>
      <c r="G179" s="61">
        <v>1</v>
      </c>
      <c r="H179" s="31">
        <v>74330.289999999994</v>
      </c>
      <c r="I179" s="31">
        <f t="shared" si="20"/>
        <v>74521.5</v>
      </c>
      <c r="J179" s="31">
        <v>97750</v>
      </c>
      <c r="K179" s="31">
        <v>85000</v>
      </c>
      <c r="L179" s="31">
        <v>106250</v>
      </c>
      <c r="M179" s="32">
        <f t="shared" si="14"/>
        <v>74521.5</v>
      </c>
      <c r="N179" s="32">
        <f t="shared" si="15"/>
        <v>90880.38</v>
      </c>
      <c r="O179" s="32">
        <f t="shared" si="16"/>
        <v>90060.96</v>
      </c>
      <c r="P179" s="32">
        <f t="shared" si="17"/>
        <v>13971.5</v>
      </c>
      <c r="Q179" s="33">
        <f t="shared" si="18"/>
        <v>0.1537350526043135</v>
      </c>
      <c r="R179" s="34" t="s">
        <v>559</v>
      </c>
      <c r="S179" s="34">
        <v>1</v>
      </c>
      <c r="T179" s="32">
        <f t="shared" si="19"/>
        <v>74521.5</v>
      </c>
    </row>
    <row r="180" spans="1:20" ht="36" x14ac:dyDescent="0.25">
      <c r="A180" s="48">
        <v>26</v>
      </c>
      <c r="B180" s="60">
        <v>3526201</v>
      </c>
      <c r="C180" s="48">
        <v>47131800</v>
      </c>
      <c r="D180" s="28" t="s">
        <v>248</v>
      </c>
      <c r="E180" s="28" t="s">
        <v>249</v>
      </c>
      <c r="F180" s="49" t="s">
        <v>63</v>
      </c>
      <c r="G180" s="61">
        <v>1</v>
      </c>
      <c r="H180" s="31"/>
      <c r="I180" s="31"/>
      <c r="J180" s="31">
        <v>345000</v>
      </c>
      <c r="K180" s="31">
        <v>300000</v>
      </c>
      <c r="L180" s="31">
        <v>375000</v>
      </c>
      <c r="M180" s="32">
        <f t="shared" si="14"/>
        <v>300000</v>
      </c>
      <c r="N180" s="32">
        <f t="shared" si="15"/>
        <v>340000</v>
      </c>
      <c r="O180" s="32">
        <f t="shared" si="16"/>
        <v>338576.81</v>
      </c>
      <c r="P180" s="32">
        <f t="shared" si="17"/>
        <v>37749.17</v>
      </c>
      <c r="Q180" s="33">
        <f t="shared" si="18"/>
        <v>0.11102697058823528</v>
      </c>
      <c r="R180" s="34" t="s">
        <v>559</v>
      </c>
      <c r="S180" s="34">
        <v>1</v>
      </c>
      <c r="T180" s="32">
        <f t="shared" si="19"/>
        <v>300000</v>
      </c>
    </row>
    <row r="181" spans="1:20" ht="48" x14ac:dyDescent="0.25">
      <c r="A181" s="48">
        <v>27</v>
      </c>
      <c r="B181" s="60">
        <v>3526201</v>
      </c>
      <c r="C181" s="48">
        <v>42142600</v>
      </c>
      <c r="D181" s="28" t="s">
        <v>225</v>
      </c>
      <c r="E181" s="28" t="s">
        <v>250</v>
      </c>
      <c r="F181" s="49" t="s">
        <v>206</v>
      </c>
      <c r="G181" s="61">
        <v>1</v>
      </c>
      <c r="H181" s="31">
        <v>41608.36</v>
      </c>
      <c r="I181" s="31">
        <f t="shared" si="20"/>
        <v>41715.39</v>
      </c>
      <c r="J181" s="31">
        <v>63250</v>
      </c>
      <c r="K181" s="31">
        <v>55000</v>
      </c>
      <c r="L181" s="31">
        <v>68750</v>
      </c>
      <c r="M181" s="32">
        <f t="shared" si="14"/>
        <v>41715.39</v>
      </c>
      <c r="N181" s="32">
        <f t="shared" si="15"/>
        <v>57178.85</v>
      </c>
      <c r="O181" s="32">
        <f t="shared" si="16"/>
        <v>56201.52</v>
      </c>
      <c r="P181" s="32">
        <f t="shared" si="17"/>
        <v>11756.08</v>
      </c>
      <c r="Q181" s="33">
        <f t="shared" si="18"/>
        <v>0.20560189650543864</v>
      </c>
      <c r="R181" s="34" t="s">
        <v>559</v>
      </c>
      <c r="S181" s="34">
        <v>1</v>
      </c>
      <c r="T181" s="32">
        <f t="shared" si="19"/>
        <v>41715.39</v>
      </c>
    </row>
    <row r="182" spans="1:20" ht="24" x14ac:dyDescent="0.25">
      <c r="A182" s="48">
        <v>28</v>
      </c>
      <c r="B182" s="60">
        <v>3527016</v>
      </c>
      <c r="C182" s="48">
        <v>47131800</v>
      </c>
      <c r="D182" s="28" t="s">
        <v>80</v>
      </c>
      <c r="E182" s="28" t="s">
        <v>251</v>
      </c>
      <c r="F182" s="49" t="s">
        <v>211</v>
      </c>
      <c r="G182" s="61">
        <v>1</v>
      </c>
      <c r="H182" s="31"/>
      <c r="I182" s="31"/>
      <c r="J182" s="31">
        <v>195500</v>
      </c>
      <c r="K182" s="31">
        <v>170000</v>
      </c>
      <c r="L182" s="31">
        <v>212500</v>
      </c>
      <c r="M182" s="32">
        <f t="shared" si="14"/>
        <v>170000</v>
      </c>
      <c r="N182" s="32">
        <f t="shared" si="15"/>
        <v>192666.67</v>
      </c>
      <c r="O182" s="32">
        <f t="shared" si="16"/>
        <v>191860.19</v>
      </c>
      <c r="P182" s="32">
        <f t="shared" si="17"/>
        <v>21391.200000000001</v>
      </c>
      <c r="Q182" s="33">
        <f t="shared" si="18"/>
        <v>0.11102698769849502</v>
      </c>
      <c r="R182" s="34" t="s">
        <v>559</v>
      </c>
      <c r="S182" s="34">
        <v>1</v>
      </c>
      <c r="T182" s="32">
        <f t="shared" si="19"/>
        <v>170000</v>
      </c>
    </row>
    <row r="183" spans="1:20" ht="24" x14ac:dyDescent="0.25">
      <c r="A183" s="48">
        <v>29</v>
      </c>
      <c r="B183" s="60">
        <v>3527016</v>
      </c>
      <c r="C183" s="48">
        <v>47131800</v>
      </c>
      <c r="D183" s="28" t="s">
        <v>80</v>
      </c>
      <c r="E183" s="28" t="s">
        <v>252</v>
      </c>
      <c r="F183" s="49" t="s">
        <v>211</v>
      </c>
      <c r="G183" s="61">
        <v>1</v>
      </c>
      <c r="H183" s="31"/>
      <c r="I183" s="31"/>
      <c r="J183" s="31">
        <v>195500</v>
      </c>
      <c r="K183" s="31">
        <v>170000</v>
      </c>
      <c r="L183" s="31">
        <v>212500</v>
      </c>
      <c r="M183" s="32">
        <f t="shared" si="14"/>
        <v>170000</v>
      </c>
      <c r="N183" s="32">
        <f t="shared" si="15"/>
        <v>192666.67</v>
      </c>
      <c r="O183" s="32">
        <f t="shared" si="16"/>
        <v>191860.19</v>
      </c>
      <c r="P183" s="32">
        <f t="shared" si="17"/>
        <v>21391.200000000001</v>
      </c>
      <c r="Q183" s="33">
        <f t="shared" si="18"/>
        <v>0.11102698769849502</v>
      </c>
      <c r="R183" s="34" t="s">
        <v>559</v>
      </c>
      <c r="S183" s="34">
        <v>1</v>
      </c>
      <c r="T183" s="32">
        <f t="shared" si="19"/>
        <v>170000</v>
      </c>
    </row>
    <row r="184" spans="1:20" ht="48" x14ac:dyDescent="0.25">
      <c r="A184" s="48">
        <v>30</v>
      </c>
      <c r="B184" s="60">
        <v>3526202</v>
      </c>
      <c r="C184" s="48">
        <v>42142600</v>
      </c>
      <c r="D184" s="28" t="s">
        <v>253</v>
      </c>
      <c r="E184" s="28" t="s">
        <v>254</v>
      </c>
      <c r="F184" s="49" t="s">
        <v>101</v>
      </c>
      <c r="G184" s="61">
        <v>1</v>
      </c>
      <c r="H184" s="31"/>
      <c r="I184" s="31"/>
      <c r="J184" s="31">
        <v>40250</v>
      </c>
      <c r="K184" s="31">
        <v>35000</v>
      </c>
      <c r="L184" s="31">
        <v>43750</v>
      </c>
      <c r="M184" s="32">
        <f t="shared" si="14"/>
        <v>35000</v>
      </c>
      <c r="N184" s="32">
        <f t="shared" si="15"/>
        <v>39666.67</v>
      </c>
      <c r="O184" s="32">
        <f t="shared" si="16"/>
        <v>39500.629999999997</v>
      </c>
      <c r="P184" s="32">
        <f t="shared" si="17"/>
        <v>4404.07</v>
      </c>
      <c r="Q184" s="33">
        <f t="shared" si="18"/>
        <v>0.11102696545991887</v>
      </c>
      <c r="R184" s="34" t="s">
        <v>559</v>
      </c>
      <c r="S184" s="34">
        <v>1</v>
      </c>
      <c r="T184" s="32">
        <f t="shared" si="19"/>
        <v>35000</v>
      </c>
    </row>
    <row r="185" spans="1:20" ht="36" x14ac:dyDescent="0.25">
      <c r="A185" s="48">
        <v>31</v>
      </c>
      <c r="B185" s="60">
        <v>3526201</v>
      </c>
      <c r="C185" s="48">
        <v>42142600</v>
      </c>
      <c r="D185" s="28" t="s">
        <v>120</v>
      </c>
      <c r="E185" s="28" t="s">
        <v>255</v>
      </c>
      <c r="F185" s="49" t="s">
        <v>79</v>
      </c>
      <c r="G185" s="61">
        <v>1</v>
      </c>
      <c r="H185" s="31">
        <v>97204.75</v>
      </c>
      <c r="I185" s="31">
        <f t="shared" si="20"/>
        <v>97454.8</v>
      </c>
      <c r="J185" s="31">
        <v>80500</v>
      </c>
      <c r="K185" s="31">
        <v>70000</v>
      </c>
      <c r="L185" s="31">
        <v>87500</v>
      </c>
      <c r="M185" s="32">
        <f t="shared" si="14"/>
        <v>70000</v>
      </c>
      <c r="N185" s="32">
        <f t="shared" si="15"/>
        <v>83863.7</v>
      </c>
      <c r="O185" s="32">
        <f t="shared" si="16"/>
        <v>83258.06</v>
      </c>
      <c r="P185" s="32">
        <f t="shared" si="17"/>
        <v>11568.02</v>
      </c>
      <c r="Q185" s="33">
        <f t="shared" si="18"/>
        <v>0.13793834519583564</v>
      </c>
      <c r="R185" s="34" t="s">
        <v>559</v>
      </c>
      <c r="S185" s="34">
        <v>1</v>
      </c>
      <c r="T185" s="32">
        <f t="shared" si="19"/>
        <v>70000</v>
      </c>
    </row>
    <row r="186" spans="1:20" ht="36" x14ac:dyDescent="0.25">
      <c r="A186" s="48">
        <v>32</v>
      </c>
      <c r="B186" s="60">
        <v>3526201</v>
      </c>
      <c r="C186" s="48">
        <v>42142600</v>
      </c>
      <c r="D186" s="28" t="s">
        <v>225</v>
      </c>
      <c r="E186" s="28" t="s">
        <v>256</v>
      </c>
      <c r="F186" s="49" t="s">
        <v>257</v>
      </c>
      <c r="G186" s="61">
        <v>1</v>
      </c>
      <c r="H186" s="31">
        <v>109167.86</v>
      </c>
      <c r="I186" s="31">
        <f t="shared" si="20"/>
        <v>109448.68</v>
      </c>
      <c r="J186" s="31">
        <v>135481.5</v>
      </c>
      <c r="K186" s="31">
        <v>117810</v>
      </c>
      <c r="L186" s="31">
        <v>147262.5</v>
      </c>
      <c r="M186" s="32">
        <f t="shared" si="14"/>
        <v>109448.68</v>
      </c>
      <c r="N186" s="32">
        <f t="shared" si="15"/>
        <v>127500.67</v>
      </c>
      <c r="O186" s="32">
        <f t="shared" si="16"/>
        <v>126645.92</v>
      </c>
      <c r="P186" s="32">
        <f t="shared" si="17"/>
        <v>17068.560000000001</v>
      </c>
      <c r="Q186" s="33">
        <f t="shared" si="18"/>
        <v>0.13387035534793662</v>
      </c>
      <c r="R186" s="34" t="s">
        <v>559</v>
      </c>
      <c r="S186" s="34">
        <v>1</v>
      </c>
      <c r="T186" s="32">
        <f t="shared" si="19"/>
        <v>109448.68</v>
      </c>
    </row>
    <row r="187" spans="1:20" ht="24" x14ac:dyDescent="0.25">
      <c r="A187" s="48">
        <v>33</v>
      </c>
      <c r="B187" s="60">
        <v>3526201</v>
      </c>
      <c r="C187" s="48">
        <v>42142600</v>
      </c>
      <c r="D187" s="28" t="s">
        <v>225</v>
      </c>
      <c r="E187" s="28" t="s">
        <v>258</v>
      </c>
      <c r="F187" s="49" t="s">
        <v>259</v>
      </c>
      <c r="G187" s="61">
        <v>1</v>
      </c>
      <c r="H187" s="31">
        <v>46892.05</v>
      </c>
      <c r="I187" s="31">
        <f t="shared" si="20"/>
        <v>47012.68</v>
      </c>
      <c r="J187" s="31">
        <v>65688</v>
      </c>
      <c r="K187" s="31">
        <v>57120</v>
      </c>
      <c r="L187" s="31">
        <v>71400</v>
      </c>
      <c r="M187" s="32">
        <f t="shared" si="14"/>
        <v>47012.68</v>
      </c>
      <c r="N187" s="32">
        <f t="shared" si="15"/>
        <v>60305.17</v>
      </c>
      <c r="O187" s="32">
        <f t="shared" si="16"/>
        <v>59572.639999999999</v>
      </c>
      <c r="P187" s="32">
        <f t="shared" si="17"/>
        <v>10628.67</v>
      </c>
      <c r="Q187" s="33">
        <f t="shared" si="18"/>
        <v>0.17624807292641742</v>
      </c>
      <c r="R187" s="34" t="s">
        <v>559</v>
      </c>
      <c r="S187" s="34">
        <v>1</v>
      </c>
      <c r="T187" s="32">
        <f t="shared" si="19"/>
        <v>47012.68</v>
      </c>
    </row>
    <row r="188" spans="1:20" ht="132" x14ac:dyDescent="0.25">
      <c r="A188" s="48">
        <v>34</v>
      </c>
      <c r="B188" s="60">
        <v>3526201</v>
      </c>
      <c r="C188" s="48">
        <v>51211900</v>
      </c>
      <c r="D188" s="28" t="s">
        <v>218</v>
      </c>
      <c r="E188" s="28" t="s">
        <v>260</v>
      </c>
      <c r="F188" s="49" t="s">
        <v>261</v>
      </c>
      <c r="G188" s="61">
        <v>1</v>
      </c>
      <c r="H188" s="31"/>
      <c r="I188" s="31"/>
      <c r="J188" s="31">
        <v>181125</v>
      </c>
      <c r="K188" s="31">
        <v>157500</v>
      </c>
      <c r="L188" s="31">
        <v>196875</v>
      </c>
      <c r="M188" s="32">
        <f t="shared" si="14"/>
        <v>157500</v>
      </c>
      <c r="N188" s="32">
        <f t="shared" si="15"/>
        <v>178500</v>
      </c>
      <c r="O188" s="32">
        <f t="shared" si="16"/>
        <v>177752.82</v>
      </c>
      <c r="P188" s="32">
        <f t="shared" si="17"/>
        <v>19818.32</v>
      </c>
      <c r="Q188" s="33">
        <f t="shared" si="18"/>
        <v>0.11102700280112045</v>
      </c>
      <c r="R188" s="34" t="s">
        <v>559</v>
      </c>
      <c r="S188" s="34">
        <v>1</v>
      </c>
      <c r="T188" s="32">
        <f t="shared" si="19"/>
        <v>157500</v>
      </c>
    </row>
    <row r="189" spans="1:20" ht="84" x14ac:dyDescent="0.25">
      <c r="A189" s="48">
        <v>35</v>
      </c>
      <c r="B189" s="60">
        <v>3526201</v>
      </c>
      <c r="C189" s="48">
        <v>51211900</v>
      </c>
      <c r="D189" s="28" t="s">
        <v>262</v>
      </c>
      <c r="E189" s="28" t="s">
        <v>263</v>
      </c>
      <c r="F189" s="49" t="s">
        <v>79</v>
      </c>
      <c r="G189" s="61">
        <v>1</v>
      </c>
      <c r="H189" s="31">
        <v>24363.19</v>
      </c>
      <c r="I189" s="31">
        <f t="shared" si="20"/>
        <v>24425.86</v>
      </c>
      <c r="J189" s="31">
        <v>29900</v>
      </c>
      <c r="K189" s="31">
        <v>26000</v>
      </c>
      <c r="L189" s="31">
        <v>32500</v>
      </c>
      <c r="M189" s="32">
        <f t="shared" si="14"/>
        <v>24425.86</v>
      </c>
      <c r="N189" s="32">
        <f t="shared" si="15"/>
        <v>28206.47</v>
      </c>
      <c r="O189" s="32">
        <f t="shared" si="16"/>
        <v>28028.15</v>
      </c>
      <c r="P189" s="32">
        <f t="shared" si="17"/>
        <v>3672.6</v>
      </c>
      <c r="Q189" s="33">
        <f t="shared" si="18"/>
        <v>0.13020416946891972</v>
      </c>
      <c r="R189" s="34" t="s">
        <v>559</v>
      </c>
      <c r="S189" s="34">
        <v>1</v>
      </c>
      <c r="T189" s="32">
        <f t="shared" si="19"/>
        <v>24425.86</v>
      </c>
    </row>
    <row r="190" spans="1:20" ht="48" x14ac:dyDescent="0.25">
      <c r="A190" s="48">
        <v>36</v>
      </c>
      <c r="B190" s="60">
        <v>3526201</v>
      </c>
      <c r="C190" s="49">
        <v>51101603</v>
      </c>
      <c r="D190" s="28" t="s">
        <v>264</v>
      </c>
      <c r="E190" s="28" t="s">
        <v>265</v>
      </c>
      <c r="F190" s="49" t="s">
        <v>79</v>
      </c>
      <c r="G190" s="61">
        <v>1</v>
      </c>
      <c r="H190" s="31"/>
      <c r="I190" s="31"/>
      <c r="J190" s="31">
        <v>103500</v>
      </c>
      <c r="K190" s="31">
        <v>90000</v>
      </c>
      <c r="L190" s="31">
        <v>112500</v>
      </c>
      <c r="M190" s="32">
        <f t="shared" si="14"/>
        <v>90000</v>
      </c>
      <c r="N190" s="32">
        <f t="shared" si="15"/>
        <v>102000</v>
      </c>
      <c r="O190" s="32">
        <f t="shared" si="16"/>
        <v>101573.04</v>
      </c>
      <c r="P190" s="32">
        <f t="shared" si="17"/>
        <v>11324.75</v>
      </c>
      <c r="Q190" s="33">
        <f t="shared" si="18"/>
        <v>0.11102696078431372</v>
      </c>
      <c r="R190" s="34" t="s">
        <v>559</v>
      </c>
      <c r="S190" s="34">
        <v>1</v>
      </c>
      <c r="T190" s="32">
        <f t="shared" si="19"/>
        <v>90000</v>
      </c>
    </row>
    <row r="191" spans="1:20" ht="96" x14ac:dyDescent="0.25">
      <c r="A191" s="48">
        <v>37</v>
      </c>
      <c r="B191" s="60">
        <v>3526201</v>
      </c>
      <c r="C191" s="49">
        <v>12161913</v>
      </c>
      <c r="D191" s="28" t="s">
        <v>266</v>
      </c>
      <c r="E191" s="28" t="s">
        <v>267</v>
      </c>
      <c r="F191" s="49" t="s">
        <v>220</v>
      </c>
      <c r="G191" s="61">
        <v>1</v>
      </c>
      <c r="H191" s="31">
        <v>36300.81</v>
      </c>
      <c r="I191" s="31">
        <f t="shared" si="20"/>
        <v>36394.19</v>
      </c>
      <c r="J191" s="31">
        <v>48300</v>
      </c>
      <c r="K191" s="31">
        <v>42000</v>
      </c>
      <c r="L191" s="31">
        <v>52500</v>
      </c>
      <c r="M191" s="32">
        <f t="shared" si="14"/>
        <v>36394.19</v>
      </c>
      <c r="N191" s="32">
        <f t="shared" si="15"/>
        <v>44798.55</v>
      </c>
      <c r="O191" s="32">
        <f t="shared" si="16"/>
        <v>44370.77</v>
      </c>
      <c r="P191" s="32">
        <f t="shared" si="17"/>
        <v>7071.95</v>
      </c>
      <c r="Q191" s="33">
        <f t="shared" si="18"/>
        <v>0.15786113613052208</v>
      </c>
      <c r="R191" s="34" t="s">
        <v>559</v>
      </c>
      <c r="S191" s="34">
        <v>1</v>
      </c>
      <c r="T191" s="32">
        <f t="shared" si="19"/>
        <v>36394.19</v>
      </c>
    </row>
    <row r="192" spans="1:20" ht="120" x14ac:dyDescent="0.25">
      <c r="A192" s="48">
        <v>38</v>
      </c>
      <c r="B192" s="60">
        <v>3526201</v>
      </c>
      <c r="C192" s="48">
        <v>51171700</v>
      </c>
      <c r="D192" s="28" t="s">
        <v>268</v>
      </c>
      <c r="E192" s="28" t="s">
        <v>269</v>
      </c>
      <c r="F192" s="49" t="s">
        <v>270</v>
      </c>
      <c r="G192" s="61">
        <v>1</v>
      </c>
      <c r="H192" s="31">
        <v>58075.58</v>
      </c>
      <c r="I192" s="31">
        <f t="shared" si="20"/>
        <v>58224.97</v>
      </c>
      <c r="J192" s="31">
        <v>89700</v>
      </c>
      <c r="K192" s="31">
        <v>78000</v>
      </c>
      <c r="L192" s="31">
        <v>97500</v>
      </c>
      <c r="M192" s="32">
        <f t="shared" si="14"/>
        <v>58224.97</v>
      </c>
      <c r="N192" s="32">
        <f t="shared" si="15"/>
        <v>80856.240000000005</v>
      </c>
      <c r="O192" s="32">
        <f t="shared" si="16"/>
        <v>79387.149999999994</v>
      </c>
      <c r="P192" s="32">
        <f t="shared" si="17"/>
        <v>17083.71</v>
      </c>
      <c r="Q192" s="33">
        <f t="shared" si="18"/>
        <v>0.21128499173347656</v>
      </c>
      <c r="R192" s="34" t="s">
        <v>559</v>
      </c>
      <c r="S192" s="34">
        <v>1</v>
      </c>
      <c r="T192" s="32">
        <f t="shared" si="19"/>
        <v>58224.97</v>
      </c>
    </row>
    <row r="193" spans="1:20" ht="144" x14ac:dyDescent="0.25">
      <c r="A193" s="48">
        <v>39</v>
      </c>
      <c r="B193" s="60">
        <v>3526201</v>
      </c>
      <c r="C193" s="48">
        <v>51171700</v>
      </c>
      <c r="D193" s="28" t="s">
        <v>271</v>
      </c>
      <c r="E193" s="28" t="s">
        <v>272</v>
      </c>
      <c r="F193" s="49" t="s">
        <v>79</v>
      </c>
      <c r="G193" s="61">
        <v>1</v>
      </c>
      <c r="H193" s="31">
        <v>189989.99</v>
      </c>
      <c r="I193" s="31">
        <f t="shared" si="20"/>
        <v>190478.72</v>
      </c>
      <c r="J193" s="31">
        <v>86250</v>
      </c>
      <c r="K193" s="31">
        <v>75000</v>
      </c>
      <c r="L193" s="31">
        <v>93750</v>
      </c>
      <c r="M193" s="32">
        <f t="shared" si="14"/>
        <v>75000</v>
      </c>
      <c r="N193" s="32">
        <f t="shared" si="15"/>
        <v>111369.68</v>
      </c>
      <c r="O193" s="32">
        <f t="shared" si="16"/>
        <v>103671.53</v>
      </c>
      <c r="P193" s="32">
        <f t="shared" si="17"/>
        <v>53299.3</v>
      </c>
      <c r="Q193" s="33">
        <f t="shared" si="18"/>
        <v>0.4785799869407904</v>
      </c>
      <c r="R193" s="34" t="s">
        <v>559</v>
      </c>
      <c r="S193" s="34">
        <v>1</v>
      </c>
      <c r="T193" s="32">
        <f t="shared" si="19"/>
        <v>75000</v>
      </c>
    </row>
    <row r="194" spans="1:20" ht="48" x14ac:dyDescent="0.25">
      <c r="A194" s="48">
        <v>40</v>
      </c>
      <c r="B194" s="60">
        <v>3526201</v>
      </c>
      <c r="C194" s="48">
        <v>51171700</v>
      </c>
      <c r="D194" s="28" t="s">
        <v>266</v>
      </c>
      <c r="E194" s="28" t="s">
        <v>273</v>
      </c>
      <c r="F194" s="49" t="s">
        <v>274</v>
      </c>
      <c r="G194" s="61">
        <v>1</v>
      </c>
      <c r="H194" s="31">
        <v>3141.22</v>
      </c>
      <c r="I194" s="31">
        <f t="shared" si="20"/>
        <v>3149.3</v>
      </c>
      <c r="J194" s="31">
        <v>5750</v>
      </c>
      <c r="K194" s="31">
        <v>5000</v>
      </c>
      <c r="L194" s="31">
        <v>6250</v>
      </c>
      <c r="M194" s="32">
        <f t="shared" si="14"/>
        <v>3149.3</v>
      </c>
      <c r="N194" s="32">
        <f t="shared" si="15"/>
        <v>5037.33</v>
      </c>
      <c r="O194" s="32">
        <f t="shared" si="16"/>
        <v>4877.34</v>
      </c>
      <c r="P194" s="32">
        <f t="shared" si="17"/>
        <v>1359.48</v>
      </c>
      <c r="Q194" s="33">
        <f t="shared" si="18"/>
        <v>0.26988106794670985</v>
      </c>
      <c r="R194" s="34" t="s">
        <v>559</v>
      </c>
      <c r="S194" s="34">
        <v>1</v>
      </c>
      <c r="T194" s="32">
        <f t="shared" si="19"/>
        <v>3149.3</v>
      </c>
    </row>
    <row r="195" spans="1:20" ht="84" x14ac:dyDescent="0.25">
      <c r="A195" s="48">
        <v>41</v>
      </c>
      <c r="B195" s="60">
        <v>3526201</v>
      </c>
      <c r="C195" s="48">
        <v>51131500</v>
      </c>
      <c r="D195" s="28" t="s">
        <v>218</v>
      </c>
      <c r="E195" s="28" t="s">
        <v>275</v>
      </c>
      <c r="F195" s="49" t="s">
        <v>211</v>
      </c>
      <c r="G195" s="61">
        <v>1</v>
      </c>
      <c r="H195" s="31">
        <v>219168.39</v>
      </c>
      <c r="I195" s="31">
        <f t="shared" si="20"/>
        <v>219732.18</v>
      </c>
      <c r="J195" s="31">
        <v>402500</v>
      </c>
      <c r="K195" s="31">
        <v>350000</v>
      </c>
      <c r="L195" s="31">
        <v>437500</v>
      </c>
      <c r="M195" s="32">
        <f t="shared" si="14"/>
        <v>219732.18</v>
      </c>
      <c r="N195" s="32">
        <f t="shared" si="15"/>
        <v>352433.05</v>
      </c>
      <c r="O195" s="32">
        <f t="shared" si="16"/>
        <v>341135.1</v>
      </c>
      <c r="P195" s="32">
        <f t="shared" si="17"/>
        <v>95496.12</v>
      </c>
      <c r="Q195" s="33">
        <f t="shared" si="18"/>
        <v>0.27096244237026013</v>
      </c>
      <c r="R195" s="34" t="s">
        <v>559</v>
      </c>
      <c r="S195" s="34">
        <v>1</v>
      </c>
      <c r="T195" s="32">
        <f t="shared" si="19"/>
        <v>219732.18</v>
      </c>
    </row>
    <row r="196" spans="1:20" ht="84" x14ac:dyDescent="0.25">
      <c r="A196" s="48">
        <v>42</v>
      </c>
      <c r="B196" s="60">
        <v>3526201</v>
      </c>
      <c r="C196" s="48">
        <v>51131500</v>
      </c>
      <c r="D196" s="28" t="s">
        <v>271</v>
      </c>
      <c r="E196" s="28" t="s">
        <v>276</v>
      </c>
      <c r="F196" s="49" t="s">
        <v>211</v>
      </c>
      <c r="G196" s="61">
        <v>1</v>
      </c>
      <c r="H196" s="31">
        <v>48371.46</v>
      </c>
      <c r="I196" s="31">
        <f t="shared" si="20"/>
        <v>48495.89</v>
      </c>
      <c r="J196" s="31">
        <v>57500</v>
      </c>
      <c r="K196" s="31">
        <v>50000</v>
      </c>
      <c r="L196" s="31">
        <v>62500</v>
      </c>
      <c r="M196" s="32">
        <f t="shared" si="14"/>
        <v>48495.89</v>
      </c>
      <c r="N196" s="32">
        <f t="shared" si="15"/>
        <v>54623.97</v>
      </c>
      <c r="O196" s="32">
        <f t="shared" si="16"/>
        <v>54332</v>
      </c>
      <c r="P196" s="32">
        <f t="shared" si="17"/>
        <v>6563.48</v>
      </c>
      <c r="Q196" s="33">
        <f t="shared" si="18"/>
        <v>0.12015750594473451</v>
      </c>
      <c r="R196" s="34" t="s">
        <v>559</v>
      </c>
      <c r="S196" s="34">
        <v>1</v>
      </c>
      <c r="T196" s="32">
        <f t="shared" si="19"/>
        <v>48495.89</v>
      </c>
    </row>
    <row r="197" spans="1:20" ht="156" x14ac:dyDescent="0.25">
      <c r="A197" s="48">
        <v>43</v>
      </c>
      <c r="B197" s="60">
        <v>3526201</v>
      </c>
      <c r="C197" s="48">
        <v>51131500</v>
      </c>
      <c r="D197" s="28" t="s">
        <v>218</v>
      </c>
      <c r="E197" s="28" t="s">
        <v>277</v>
      </c>
      <c r="F197" s="49" t="s">
        <v>220</v>
      </c>
      <c r="G197" s="61">
        <v>1</v>
      </c>
      <c r="H197" s="31">
        <v>209978.73</v>
      </c>
      <c r="I197" s="31">
        <f t="shared" si="20"/>
        <v>210518.88</v>
      </c>
      <c r="J197" s="31">
        <v>184000</v>
      </c>
      <c r="K197" s="31">
        <v>160000</v>
      </c>
      <c r="L197" s="31">
        <v>200000</v>
      </c>
      <c r="M197" s="32">
        <f t="shared" si="14"/>
        <v>160000</v>
      </c>
      <c r="N197" s="32">
        <f t="shared" si="15"/>
        <v>188629.72</v>
      </c>
      <c r="O197" s="32">
        <f t="shared" si="16"/>
        <v>187635.37</v>
      </c>
      <c r="P197" s="32">
        <f t="shared" si="17"/>
        <v>21981.16</v>
      </c>
      <c r="Q197" s="33">
        <f t="shared" si="18"/>
        <v>0.11653073545356479</v>
      </c>
      <c r="R197" s="34" t="s">
        <v>559</v>
      </c>
      <c r="S197" s="34">
        <v>1</v>
      </c>
      <c r="T197" s="32">
        <f t="shared" si="19"/>
        <v>160000</v>
      </c>
    </row>
    <row r="198" spans="1:20" ht="48" x14ac:dyDescent="0.25">
      <c r="A198" s="48">
        <v>44</v>
      </c>
      <c r="B198" s="60">
        <v>3526201</v>
      </c>
      <c r="C198" s="48">
        <v>51131500</v>
      </c>
      <c r="D198" s="28" t="s">
        <v>222</v>
      </c>
      <c r="E198" s="28" t="s">
        <v>278</v>
      </c>
      <c r="F198" s="49" t="s">
        <v>220</v>
      </c>
      <c r="G198" s="61">
        <v>1</v>
      </c>
      <c r="H198" s="31">
        <v>44153.42</v>
      </c>
      <c r="I198" s="31">
        <f t="shared" ref="I198:I258" si="21">ROUND(H198*(105.23/104.96),2)</f>
        <v>44267</v>
      </c>
      <c r="J198" s="31">
        <v>56350</v>
      </c>
      <c r="K198" s="31">
        <v>49000</v>
      </c>
      <c r="L198" s="31">
        <v>61250</v>
      </c>
      <c r="M198" s="32">
        <f t="shared" ref="M198:M258" si="22">ROUND(MIN(I198,J198,K198,L198),2)</f>
        <v>44267</v>
      </c>
      <c r="N198" s="32">
        <f t="shared" ref="N198:N258" si="23">ROUND(AVERAGE(I198,J198,K198,L198),2)</f>
        <v>52716.75</v>
      </c>
      <c r="O198" s="32">
        <f t="shared" ref="O198:O258" si="24">ROUND(GEOMEAN(I198,J198,K198,L198),2)</f>
        <v>52308.11</v>
      </c>
      <c r="P198" s="32">
        <f t="shared" ref="P198:P258" si="25">ROUND(STDEVA(I198,J198,K198,L198),2)</f>
        <v>7554.9</v>
      </c>
      <c r="Q198" s="33">
        <f t="shared" ref="Q198:Q258" si="26">P198/N198</f>
        <v>0.14331118667216775</v>
      </c>
      <c r="R198" s="34" t="s">
        <v>559</v>
      </c>
      <c r="S198" s="34">
        <v>1</v>
      </c>
      <c r="T198" s="32">
        <f t="shared" ref="T198:T258" si="27">M198</f>
        <v>44267</v>
      </c>
    </row>
    <row r="199" spans="1:20" ht="60" x14ac:dyDescent="0.25">
      <c r="A199" s="48">
        <v>45</v>
      </c>
      <c r="B199" s="60">
        <v>3526201</v>
      </c>
      <c r="C199" s="48">
        <v>51131500</v>
      </c>
      <c r="D199" s="28" t="s">
        <v>279</v>
      </c>
      <c r="E199" s="28" t="s">
        <v>280</v>
      </c>
      <c r="F199" s="49" t="s">
        <v>220</v>
      </c>
      <c r="G199" s="61">
        <v>1</v>
      </c>
      <c r="H199" s="31">
        <v>167855.3</v>
      </c>
      <c r="I199" s="31">
        <f t="shared" si="21"/>
        <v>168287.09</v>
      </c>
      <c r="J199" s="31">
        <v>195500</v>
      </c>
      <c r="K199" s="31">
        <v>170000</v>
      </c>
      <c r="L199" s="31">
        <v>212500</v>
      </c>
      <c r="M199" s="32">
        <f t="shared" si="22"/>
        <v>168287.09</v>
      </c>
      <c r="N199" s="32">
        <f t="shared" si="23"/>
        <v>186571.77</v>
      </c>
      <c r="O199" s="32">
        <f t="shared" si="24"/>
        <v>185674.11</v>
      </c>
      <c r="P199" s="32">
        <f t="shared" si="25"/>
        <v>21298.98</v>
      </c>
      <c r="Q199" s="33">
        <f t="shared" si="26"/>
        <v>0.11415971451629579</v>
      </c>
      <c r="R199" s="34" t="s">
        <v>559</v>
      </c>
      <c r="S199" s="34">
        <v>1</v>
      </c>
      <c r="T199" s="32">
        <f t="shared" si="27"/>
        <v>168287.09</v>
      </c>
    </row>
    <row r="200" spans="1:20" ht="72" x14ac:dyDescent="0.25">
      <c r="A200" s="48">
        <v>46</v>
      </c>
      <c r="B200" s="60">
        <v>3526201</v>
      </c>
      <c r="C200" s="48">
        <v>51201600</v>
      </c>
      <c r="D200" s="28" t="s">
        <v>281</v>
      </c>
      <c r="E200" s="28" t="s">
        <v>282</v>
      </c>
      <c r="F200" s="49" t="s">
        <v>220</v>
      </c>
      <c r="G200" s="61">
        <v>1</v>
      </c>
      <c r="H200" s="31">
        <v>26624.639999999999</v>
      </c>
      <c r="I200" s="31">
        <f t="shared" si="21"/>
        <v>26693.13</v>
      </c>
      <c r="J200" s="31">
        <v>43700</v>
      </c>
      <c r="K200" s="31">
        <v>38000</v>
      </c>
      <c r="L200" s="31">
        <v>47500</v>
      </c>
      <c r="M200" s="32">
        <f t="shared" si="22"/>
        <v>26693.13</v>
      </c>
      <c r="N200" s="32">
        <f t="shared" si="23"/>
        <v>38973.279999999999</v>
      </c>
      <c r="O200" s="32">
        <f t="shared" si="24"/>
        <v>38092.51</v>
      </c>
      <c r="P200" s="32">
        <f t="shared" si="25"/>
        <v>9070.0300000000007</v>
      </c>
      <c r="Q200" s="33">
        <f t="shared" si="26"/>
        <v>0.23272431778900829</v>
      </c>
      <c r="R200" s="34" t="s">
        <v>559</v>
      </c>
      <c r="S200" s="34">
        <v>1</v>
      </c>
      <c r="T200" s="32">
        <f t="shared" si="27"/>
        <v>26693.13</v>
      </c>
    </row>
    <row r="201" spans="1:20" ht="60" x14ac:dyDescent="0.25">
      <c r="A201" s="48">
        <v>47</v>
      </c>
      <c r="B201" s="60">
        <v>3526201</v>
      </c>
      <c r="C201" s="48">
        <v>51201600</v>
      </c>
      <c r="D201" s="28" t="s">
        <v>248</v>
      </c>
      <c r="E201" s="28" t="s">
        <v>283</v>
      </c>
      <c r="F201" s="49" t="s">
        <v>220</v>
      </c>
      <c r="G201" s="61">
        <v>1</v>
      </c>
      <c r="H201" s="31">
        <v>82323.240000000005</v>
      </c>
      <c r="I201" s="31">
        <f t="shared" si="21"/>
        <v>82535.009999999995</v>
      </c>
      <c r="J201" s="31">
        <v>103500</v>
      </c>
      <c r="K201" s="31">
        <v>90000</v>
      </c>
      <c r="L201" s="31">
        <v>112500</v>
      </c>
      <c r="M201" s="32">
        <f t="shared" si="22"/>
        <v>82535.009999999995</v>
      </c>
      <c r="N201" s="32">
        <f t="shared" si="23"/>
        <v>97133.75</v>
      </c>
      <c r="O201" s="32">
        <f t="shared" si="24"/>
        <v>96436.93</v>
      </c>
      <c r="P201" s="32">
        <f t="shared" si="25"/>
        <v>13424.66</v>
      </c>
      <c r="Q201" s="33">
        <f t="shared" si="26"/>
        <v>0.13820798641049067</v>
      </c>
      <c r="R201" s="34" t="s">
        <v>559</v>
      </c>
      <c r="S201" s="34">
        <v>1</v>
      </c>
      <c r="T201" s="32">
        <f t="shared" si="27"/>
        <v>82535.009999999995</v>
      </c>
    </row>
    <row r="202" spans="1:20" ht="48" x14ac:dyDescent="0.25">
      <c r="A202" s="48">
        <v>48</v>
      </c>
      <c r="B202" s="60">
        <v>3526201</v>
      </c>
      <c r="C202" s="48">
        <v>51201600</v>
      </c>
      <c r="D202" s="28" t="s">
        <v>264</v>
      </c>
      <c r="E202" s="28" t="s">
        <v>284</v>
      </c>
      <c r="F202" s="49" t="s">
        <v>220</v>
      </c>
      <c r="G202" s="61">
        <v>1</v>
      </c>
      <c r="H202" s="31">
        <v>32964.1</v>
      </c>
      <c r="I202" s="31">
        <f t="shared" si="21"/>
        <v>33048.9</v>
      </c>
      <c r="J202" s="31">
        <v>41400</v>
      </c>
      <c r="K202" s="31">
        <v>36000</v>
      </c>
      <c r="L202" s="31">
        <v>45000</v>
      </c>
      <c r="M202" s="32">
        <f t="shared" si="22"/>
        <v>33048.9</v>
      </c>
      <c r="N202" s="32">
        <f t="shared" si="23"/>
        <v>38862.230000000003</v>
      </c>
      <c r="O202" s="32">
        <f t="shared" si="24"/>
        <v>38584.959999999999</v>
      </c>
      <c r="P202" s="32">
        <f t="shared" si="25"/>
        <v>5357.23</v>
      </c>
      <c r="Q202" s="33">
        <f t="shared" si="26"/>
        <v>0.13785184226432706</v>
      </c>
      <c r="R202" s="34" t="s">
        <v>559</v>
      </c>
      <c r="S202" s="34">
        <v>1</v>
      </c>
      <c r="T202" s="32">
        <f t="shared" si="27"/>
        <v>33048.9</v>
      </c>
    </row>
    <row r="203" spans="1:20" ht="72" x14ac:dyDescent="0.25">
      <c r="A203" s="48">
        <v>49</v>
      </c>
      <c r="B203" s="60">
        <v>3526201</v>
      </c>
      <c r="C203" s="48">
        <v>51201600</v>
      </c>
      <c r="D203" s="28" t="s">
        <v>285</v>
      </c>
      <c r="E203" s="28" t="s">
        <v>286</v>
      </c>
      <c r="F203" s="49" t="s">
        <v>220</v>
      </c>
      <c r="G203" s="61">
        <v>1</v>
      </c>
      <c r="H203" s="31">
        <v>49132.81</v>
      </c>
      <c r="I203" s="31">
        <f t="shared" si="21"/>
        <v>49259.199999999997</v>
      </c>
      <c r="J203" s="31">
        <v>80500</v>
      </c>
      <c r="K203" s="31">
        <v>70000</v>
      </c>
      <c r="L203" s="31">
        <v>87500</v>
      </c>
      <c r="M203" s="32">
        <f t="shared" si="22"/>
        <v>49259.199999999997</v>
      </c>
      <c r="N203" s="32">
        <f t="shared" si="23"/>
        <v>71814.8</v>
      </c>
      <c r="O203" s="32">
        <f t="shared" si="24"/>
        <v>70201.649999999994</v>
      </c>
      <c r="P203" s="32">
        <f t="shared" si="25"/>
        <v>16668.400000000001</v>
      </c>
      <c r="Q203" s="33">
        <f t="shared" si="26"/>
        <v>0.23210257495669417</v>
      </c>
      <c r="R203" s="34" t="s">
        <v>559</v>
      </c>
      <c r="S203" s="34">
        <v>1</v>
      </c>
      <c r="T203" s="32">
        <f t="shared" si="27"/>
        <v>49259.199999999997</v>
      </c>
    </row>
    <row r="204" spans="1:20" s="47" customFormat="1" ht="96" x14ac:dyDescent="0.25">
      <c r="A204" s="43">
        <v>50</v>
      </c>
      <c r="B204" s="62">
        <v>3526201</v>
      </c>
      <c r="C204" s="43">
        <v>51201600</v>
      </c>
      <c r="D204" s="45" t="s">
        <v>287</v>
      </c>
      <c r="E204" s="45" t="s">
        <v>288</v>
      </c>
      <c r="F204" s="46" t="s">
        <v>220</v>
      </c>
      <c r="G204" s="61">
        <v>1</v>
      </c>
      <c r="H204" s="41">
        <v>129270.94</v>
      </c>
      <c r="I204" s="31">
        <f t="shared" si="21"/>
        <v>129603.48</v>
      </c>
      <c r="J204" s="41">
        <v>164450</v>
      </c>
      <c r="K204" s="41">
        <v>143000</v>
      </c>
      <c r="L204" s="41">
        <v>178750</v>
      </c>
      <c r="M204" s="32">
        <f t="shared" si="22"/>
        <v>129603.48</v>
      </c>
      <c r="N204" s="32">
        <f t="shared" si="23"/>
        <v>153950.87</v>
      </c>
      <c r="O204" s="32">
        <f t="shared" si="24"/>
        <v>152777.06</v>
      </c>
      <c r="P204" s="32">
        <f t="shared" si="25"/>
        <v>21893.27</v>
      </c>
      <c r="Q204" s="33">
        <f t="shared" si="26"/>
        <v>0.14220945942039823</v>
      </c>
      <c r="R204" s="34" t="s">
        <v>559</v>
      </c>
      <c r="S204" s="34">
        <v>1</v>
      </c>
      <c r="T204" s="32">
        <f t="shared" si="27"/>
        <v>129603.48</v>
      </c>
    </row>
    <row r="205" spans="1:20" ht="72" x14ac:dyDescent="0.25">
      <c r="A205" s="48">
        <v>51</v>
      </c>
      <c r="B205" s="60">
        <v>3526201</v>
      </c>
      <c r="C205" s="48">
        <v>51201600</v>
      </c>
      <c r="D205" s="28" t="s">
        <v>289</v>
      </c>
      <c r="E205" s="28" t="s">
        <v>290</v>
      </c>
      <c r="F205" s="49" t="s">
        <v>15</v>
      </c>
      <c r="G205" s="61">
        <v>1</v>
      </c>
      <c r="H205" s="31">
        <v>14959.13</v>
      </c>
      <c r="I205" s="31">
        <f t="shared" si="21"/>
        <v>14997.61</v>
      </c>
      <c r="J205" s="31">
        <v>18400</v>
      </c>
      <c r="K205" s="31">
        <v>16000</v>
      </c>
      <c r="L205" s="31">
        <v>20000</v>
      </c>
      <c r="M205" s="32">
        <f t="shared" si="22"/>
        <v>14997.61</v>
      </c>
      <c r="N205" s="32">
        <f t="shared" si="23"/>
        <v>17349.400000000001</v>
      </c>
      <c r="O205" s="32">
        <f t="shared" si="24"/>
        <v>17238.419999999998</v>
      </c>
      <c r="P205" s="32">
        <f t="shared" si="25"/>
        <v>2271.65</v>
      </c>
      <c r="Q205" s="33">
        <f t="shared" si="26"/>
        <v>0.13093536375897724</v>
      </c>
      <c r="R205" s="34" t="s">
        <v>559</v>
      </c>
      <c r="S205" s="34">
        <v>1</v>
      </c>
      <c r="T205" s="32">
        <f t="shared" si="27"/>
        <v>14997.61</v>
      </c>
    </row>
    <row r="206" spans="1:20" ht="60" x14ac:dyDescent="0.25">
      <c r="A206" s="48">
        <v>52</v>
      </c>
      <c r="B206" s="60">
        <v>3526201</v>
      </c>
      <c r="C206" s="48">
        <v>51201600</v>
      </c>
      <c r="D206" s="28" t="s">
        <v>289</v>
      </c>
      <c r="E206" s="28" t="s">
        <v>291</v>
      </c>
      <c r="F206" s="49" t="s">
        <v>15</v>
      </c>
      <c r="G206" s="61">
        <v>1</v>
      </c>
      <c r="H206" s="31"/>
      <c r="I206" s="31"/>
      <c r="J206" s="31">
        <v>14950</v>
      </c>
      <c r="K206" s="31">
        <v>13000</v>
      </c>
      <c r="L206" s="31">
        <v>16250</v>
      </c>
      <c r="M206" s="32">
        <f t="shared" si="22"/>
        <v>13000</v>
      </c>
      <c r="N206" s="32">
        <f t="shared" si="23"/>
        <v>14733.33</v>
      </c>
      <c r="O206" s="32">
        <f t="shared" si="24"/>
        <v>14671.66</v>
      </c>
      <c r="P206" s="32">
        <f t="shared" si="25"/>
        <v>1635.8</v>
      </c>
      <c r="Q206" s="33">
        <f t="shared" si="26"/>
        <v>0.1110271744405372</v>
      </c>
      <c r="R206" s="34" t="s">
        <v>559</v>
      </c>
      <c r="S206" s="34">
        <v>1</v>
      </c>
      <c r="T206" s="32">
        <f t="shared" si="27"/>
        <v>13000</v>
      </c>
    </row>
    <row r="207" spans="1:20" ht="72" x14ac:dyDescent="0.25">
      <c r="A207" s="48">
        <v>53</v>
      </c>
      <c r="B207" s="60">
        <v>3526201</v>
      </c>
      <c r="C207" s="48">
        <v>51201600</v>
      </c>
      <c r="D207" s="28" t="s">
        <v>289</v>
      </c>
      <c r="E207" s="28" t="s">
        <v>292</v>
      </c>
      <c r="F207" s="49" t="s">
        <v>15</v>
      </c>
      <c r="G207" s="61">
        <v>1</v>
      </c>
      <c r="H207" s="31">
        <v>17447.560000000001</v>
      </c>
      <c r="I207" s="31">
        <f t="shared" si="21"/>
        <v>17492.439999999999</v>
      </c>
      <c r="J207" s="31">
        <v>21850</v>
      </c>
      <c r="K207" s="31">
        <v>19000</v>
      </c>
      <c r="L207" s="31">
        <v>23750</v>
      </c>
      <c r="M207" s="32">
        <f t="shared" si="22"/>
        <v>17492.439999999999</v>
      </c>
      <c r="N207" s="32">
        <f t="shared" si="23"/>
        <v>20523.11</v>
      </c>
      <c r="O207" s="32">
        <f t="shared" si="24"/>
        <v>20378.849999999999</v>
      </c>
      <c r="P207" s="32">
        <f t="shared" si="25"/>
        <v>2809.41</v>
      </c>
      <c r="Q207" s="33">
        <f t="shared" si="26"/>
        <v>0.13689007172889489</v>
      </c>
      <c r="R207" s="34" t="s">
        <v>559</v>
      </c>
      <c r="S207" s="34">
        <v>1</v>
      </c>
      <c r="T207" s="32">
        <f t="shared" si="27"/>
        <v>17492.439999999999</v>
      </c>
    </row>
    <row r="208" spans="1:20" ht="96" x14ac:dyDescent="0.25">
      <c r="A208" s="48">
        <v>54</v>
      </c>
      <c r="B208" s="60">
        <v>3526201</v>
      </c>
      <c r="C208" s="48">
        <v>51201600</v>
      </c>
      <c r="D208" s="28" t="s">
        <v>289</v>
      </c>
      <c r="E208" s="28" t="s">
        <v>293</v>
      </c>
      <c r="F208" s="49" t="s">
        <v>294</v>
      </c>
      <c r="G208" s="61">
        <v>1</v>
      </c>
      <c r="H208" s="31">
        <v>13941.71</v>
      </c>
      <c r="I208" s="31">
        <f t="shared" si="21"/>
        <v>13977.57</v>
      </c>
      <c r="J208" s="31">
        <v>18400</v>
      </c>
      <c r="K208" s="31">
        <v>16000</v>
      </c>
      <c r="L208" s="31">
        <v>20000</v>
      </c>
      <c r="M208" s="32">
        <f t="shared" si="22"/>
        <v>13977.57</v>
      </c>
      <c r="N208" s="32">
        <f t="shared" si="23"/>
        <v>17094.39</v>
      </c>
      <c r="O208" s="32">
        <f t="shared" si="24"/>
        <v>16937.52</v>
      </c>
      <c r="P208" s="32">
        <f t="shared" si="25"/>
        <v>2649.49</v>
      </c>
      <c r="Q208" s="33">
        <f t="shared" si="26"/>
        <v>0.1549917838542352</v>
      </c>
      <c r="R208" s="34" t="s">
        <v>559</v>
      </c>
      <c r="S208" s="34">
        <v>1</v>
      </c>
      <c r="T208" s="32">
        <f t="shared" si="27"/>
        <v>13977.57</v>
      </c>
    </row>
    <row r="209" spans="1:20" ht="72" x14ac:dyDescent="0.25">
      <c r="A209" s="48">
        <v>55</v>
      </c>
      <c r="B209" s="60">
        <v>3526201</v>
      </c>
      <c r="C209" s="48">
        <v>51201600</v>
      </c>
      <c r="D209" s="28" t="s">
        <v>289</v>
      </c>
      <c r="E209" s="28" t="s">
        <v>295</v>
      </c>
      <c r="F209" s="49" t="s">
        <v>296</v>
      </c>
      <c r="G209" s="61">
        <v>1</v>
      </c>
      <c r="H209" s="31">
        <v>38533.32</v>
      </c>
      <c r="I209" s="31">
        <f t="shared" si="21"/>
        <v>38632.44</v>
      </c>
      <c r="J209" s="31">
        <v>34500</v>
      </c>
      <c r="K209" s="31">
        <v>30000</v>
      </c>
      <c r="L209" s="31">
        <v>37500</v>
      </c>
      <c r="M209" s="32">
        <f t="shared" si="22"/>
        <v>30000</v>
      </c>
      <c r="N209" s="32">
        <f t="shared" si="23"/>
        <v>35158.11</v>
      </c>
      <c r="O209" s="32">
        <f t="shared" si="24"/>
        <v>34992.980000000003</v>
      </c>
      <c r="P209" s="32">
        <f t="shared" si="25"/>
        <v>3855.5</v>
      </c>
      <c r="Q209" s="33">
        <f t="shared" si="26"/>
        <v>0.10966175371770553</v>
      </c>
      <c r="R209" s="34" t="s">
        <v>559</v>
      </c>
      <c r="S209" s="34">
        <v>1</v>
      </c>
      <c r="T209" s="32">
        <f t="shared" si="27"/>
        <v>30000</v>
      </c>
    </row>
    <row r="210" spans="1:20" ht="72" x14ac:dyDescent="0.25">
      <c r="A210" s="48">
        <v>56</v>
      </c>
      <c r="B210" s="60">
        <v>3526201</v>
      </c>
      <c r="C210" s="48">
        <v>47131800</v>
      </c>
      <c r="D210" s="28" t="s">
        <v>297</v>
      </c>
      <c r="E210" s="28" t="s">
        <v>298</v>
      </c>
      <c r="F210" s="49" t="s">
        <v>299</v>
      </c>
      <c r="G210" s="61">
        <v>1</v>
      </c>
      <c r="H210" s="31">
        <v>43688.78</v>
      </c>
      <c r="I210" s="31">
        <f t="shared" si="21"/>
        <v>43801.17</v>
      </c>
      <c r="J210" s="31">
        <v>54050</v>
      </c>
      <c r="K210" s="31">
        <v>47000</v>
      </c>
      <c r="L210" s="31">
        <v>58750</v>
      </c>
      <c r="M210" s="32">
        <f t="shared" si="22"/>
        <v>43801.17</v>
      </c>
      <c r="N210" s="32">
        <f t="shared" si="23"/>
        <v>50900.29</v>
      </c>
      <c r="O210" s="32">
        <f t="shared" si="24"/>
        <v>50564.62</v>
      </c>
      <c r="P210" s="32">
        <f t="shared" si="25"/>
        <v>6761.37</v>
      </c>
      <c r="Q210" s="33">
        <f t="shared" si="26"/>
        <v>0.13283558895244016</v>
      </c>
      <c r="R210" s="34" t="s">
        <v>559</v>
      </c>
      <c r="S210" s="34">
        <v>1</v>
      </c>
      <c r="T210" s="32">
        <f t="shared" si="27"/>
        <v>43801.17</v>
      </c>
    </row>
    <row r="211" spans="1:20" ht="72" x14ac:dyDescent="0.25">
      <c r="A211" s="48">
        <v>57</v>
      </c>
      <c r="B211" s="60">
        <v>3526201</v>
      </c>
      <c r="C211" s="48">
        <v>47131800</v>
      </c>
      <c r="D211" s="28" t="s">
        <v>297</v>
      </c>
      <c r="E211" s="28" t="s">
        <v>300</v>
      </c>
      <c r="F211" s="49" t="s">
        <v>220</v>
      </c>
      <c r="G211" s="61">
        <v>1</v>
      </c>
      <c r="H211" s="31">
        <v>14417.36</v>
      </c>
      <c r="I211" s="31">
        <f t="shared" si="21"/>
        <v>14454.45</v>
      </c>
      <c r="J211" s="31">
        <v>20700</v>
      </c>
      <c r="K211" s="31">
        <v>18000</v>
      </c>
      <c r="L211" s="31">
        <v>22500</v>
      </c>
      <c r="M211" s="32">
        <f t="shared" si="22"/>
        <v>14454.45</v>
      </c>
      <c r="N211" s="32">
        <f t="shared" si="23"/>
        <v>18913.61</v>
      </c>
      <c r="O211" s="32">
        <f t="shared" si="24"/>
        <v>18657.64</v>
      </c>
      <c r="P211" s="32">
        <f t="shared" si="25"/>
        <v>3501.06</v>
      </c>
      <c r="Q211" s="33">
        <f t="shared" si="26"/>
        <v>0.1851079725129153</v>
      </c>
      <c r="R211" s="34" t="s">
        <v>559</v>
      </c>
      <c r="S211" s="34">
        <v>1</v>
      </c>
      <c r="T211" s="32">
        <f t="shared" si="27"/>
        <v>14454.45</v>
      </c>
    </row>
    <row r="212" spans="1:20" s="47" customFormat="1" ht="228" x14ac:dyDescent="0.25">
      <c r="A212" s="43">
        <v>58</v>
      </c>
      <c r="B212" s="62">
        <v>3526201</v>
      </c>
      <c r="C212" s="43">
        <v>47131800</v>
      </c>
      <c r="D212" s="45" t="s">
        <v>285</v>
      </c>
      <c r="E212" s="45" t="s">
        <v>95</v>
      </c>
      <c r="F212" s="46" t="s">
        <v>301</v>
      </c>
      <c r="G212" s="61">
        <v>1</v>
      </c>
      <c r="H212" s="41"/>
      <c r="I212" s="31"/>
      <c r="J212" s="41">
        <v>48300</v>
      </c>
      <c r="K212" s="41">
        <v>42000</v>
      </c>
      <c r="L212" s="41">
        <v>52500</v>
      </c>
      <c r="M212" s="32">
        <f t="shared" si="22"/>
        <v>42000</v>
      </c>
      <c r="N212" s="32">
        <f t="shared" si="23"/>
        <v>47600</v>
      </c>
      <c r="O212" s="32">
        <f t="shared" si="24"/>
        <v>47400.75</v>
      </c>
      <c r="P212" s="32">
        <f t="shared" si="25"/>
        <v>5284.88</v>
      </c>
      <c r="Q212" s="33">
        <f t="shared" si="26"/>
        <v>0.11102689075630252</v>
      </c>
      <c r="R212" s="34" t="s">
        <v>559</v>
      </c>
      <c r="S212" s="34">
        <v>1</v>
      </c>
      <c r="T212" s="32">
        <f t="shared" si="27"/>
        <v>42000</v>
      </c>
    </row>
    <row r="213" spans="1:20" ht="72" x14ac:dyDescent="0.25">
      <c r="A213" s="48">
        <v>59</v>
      </c>
      <c r="B213" s="60">
        <v>3526201</v>
      </c>
      <c r="C213" s="48">
        <v>47131800</v>
      </c>
      <c r="D213" s="28" t="s">
        <v>285</v>
      </c>
      <c r="E213" s="28" t="s">
        <v>302</v>
      </c>
      <c r="F213" s="49" t="s">
        <v>303</v>
      </c>
      <c r="G213" s="61">
        <v>1</v>
      </c>
      <c r="H213" s="31"/>
      <c r="I213" s="31"/>
      <c r="J213" s="31">
        <v>44850</v>
      </c>
      <c r="K213" s="31">
        <v>39000</v>
      </c>
      <c r="L213" s="31">
        <v>48750</v>
      </c>
      <c r="M213" s="32">
        <f t="shared" si="22"/>
        <v>39000</v>
      </c>
      <c r="N213" s="32">
        <f t="shared" si="23"/>
        <v>44200</v>
      </c>
      <c r="O213" s="32">
        <f t="shared" si="24"/>
        <v>44014.98</v>
      </c>
      <c r="P213" s="32">
        <f t="shared" si="25"/>
        <v>4907.3900000000003</v>
      </c>
      <c r="Q213" s="33">
        <f t="shared" si="26"/>
        <v>0.11102692307692308</v>
      </c>
      <c r="R213" s="34" t="s">
        <v>559</v>
      </c>
      <c r="S213" s="34">
        <v>1</v>
      </c>
      <c r="T213" s="32">
        <f t="shared" si="27"/>
        <v>39000</v>
      </c>
    </row>
    <row r="214" spans="1:20" ht="96" x14ac:dyDescent="0.25">
      <c r="A214" s="48">
        <v>60</v>
      </c>
      <c r="B214" s="60">
        <v>3526201</v>
      </c>
      <c r="C214" s="48">
        <v>47131800</v>
      </c>
      <c r="D214" s="28" t="s">
        <v>285</v>
      </c>
      <c r="E214" s="28" t="s">
        <v>304</v>
      </c>
      <c r="F214" s="49" t="s">
        <v>220</v>
      </c>
      <c r="G214" s="61">
        <v>1</v>
      </c>
      <c r="H214" s="31">
        <v>140428.23000000001</v>
      </c>
      <c r="I214" s="31">
        <f t="shared" si="21"/>
        <v>140789.47</v>
      </c>
      <c r="J214" s="31">
        <v>37950</v>
      </c>
      <c r="K214" s="31">
        <v>33000</v>
      </c>
      <c r="L214" s="31">
        <v>41250</v>
      </c>
      <c r="M214" s="32">
        <f t="shared" si="22"/>
        <v>33000</v>
      </c>
      <c r="N214" s="32">
        <f t="shared" si="23"/>
        <v>63247.37</v>
      </c>
      <c r="O214" s="32">
        <f t="shared" si="24"/>
        <v>51931.39</v>
      </c>
      <c r="P214" s="32">
        <f t="shared" si="25"/>
        <v>51805.8</v>
      </c>
      <c r="Q214" s="33">
        <f t="shared" si="26"/>
        <v>0.81909809056091976</v>
      </c>
      <c r="R214" s="34" t="s">
        <v>559</v>
      </c>
      <c r="S214" s="34">
        <v>1</v>
      </c>
      <c r="T214" s="32">
        <f t="shared" si="27"/>
        <v>33000</v>
      </c>
    </row>
    <row r="215" spans="1:20" ht="60" x14ac:dyDescent="0.25">
      <c r="A215" s="48">
        <v>61</v>
      </c>
      <c r="B215" s="60">
        <v>3526201</v>
      </c>
      <c r="C215" s="48">
        <v>47131800</v>
      </c>
      <c r="D215" s="28" t="s">
        <v>285</v>
      </c>
      <c r="E215" s="28" t="s">
        <v>305</v>
      </c>
      <c r="F215" s="49" t="s">
        <v>79</v>
      </c>
      <c r="G215" s="61">
        <v>1</v>
      </c>
      <c r="H215" s="31">
        <v>44165.54</v>
      </c>
      <c r="I215" s="31">
        <f t="shared" si="21"/>
        <v>44279.15</v>
      </c>
      <c r="J215" s="31">
        <v>60950</v>
      </c>
      <c r="K215" s="31">
        <v>53000</v>
      </c>
      <c r="L215" s="31">
        <v>66250</v>
      </c>
      <c r="M215" s="32">
        <f t="shared" si="22"/>
        <v>44279.15</v>
      </c>
      <c r="N215" s="32">
        <f t="shared" si="23"/>
        <v>56119.79</v>
      </c>
      <c r="O215" s="32">
        <f t="shared" si="24"/>
        <v>55482.84</v>
      </c>
      <c r="P215" s="32">
        <f t="shared" si="25"/>
        <v>9589.68</v>
      </c>
      <c r="Q215" s="33">
        <f t="shared" si="26"/>
        <v>0.17087875774303504</v>
      </c>
      <c r="R215" s="34" t="s">
        <v>559</v>
      </c>
      <c r="S215" s="34">
        <v>1</v>
      </c>
      <c r="T215" s="32">
        <f t="shared" si="27"/>
        <v>44279.15</v>
      </c>
    </row>
    <row r="216" spans="1:20" ht="60" x14ac:dyDescent="0.25">
      <c r="A216" s="48">
        <v>62</v>
      </c>
      <c r="B216" s="60">
        <v>3526201</v>
      </c>
      <c r="C216" s="48">
        <v>47131800</v>
      </c>
      <c r="D216" s="28" t="s">
        <v>285</v>
      </c>
      <c r="E216" s="28" t="s">
        <v>306</v>
      </c>
      <c r="F216" s="49" t="s">
        <v>220</v>
      </c>
      <c r="G216" s="61">
        <v>1</v>
      </c>
      <c r="H216" s="31">
        <v>35697.589999999997</v>
      </c>
      <c r="I216" s="31">
        <f t="shared" si="21"/>
        <v>35789.42</v>
      </c>
      <c r="J216" s="31">
        <v>46000</v>
      </c>
      <c r="K216" s="31">
        <v>40000</v>
      </c>
      <c r="L216" s="31">
        <v>50000</v>
      </c>
      <c r="M216" s="32">
        <f t="shared" si="22"/>
        <v>35789.42</v>
      </c>
      <c r="N216" s="32">
        <f t="shared" si="23"/>
        <v>42947.360000000001</v>
      </c>
      <c r="O216" s="32">
        <f t="shared" si="24"/>
        <v>42597.65</v>
      </c>
      <c r="P216" s="32">
        <f t="shared" si="25"/>
        <v>6297.66</v>
      </c>
      <c r="Q216" s="33">
        <f t="shared" si="26"/>
        <v>0.14663671992876862</v>
      </c>
      <c r="R216" s="34" t="s">
        <v>559</v>
      </c>
      <c r="S216" s="34">
        <v>1</v>
      </c>
      <c r="T216" s="32">
        <f t="shared" si="27"/>
        <v>35789.42</v>
      </c>
    </row>
    <row r="217" spans="1:20" ht="96" x14ac:dyDescent="0.25">
      <c r="A217" s="48">
        <v>63</v>
      </c>
      <c r="B217" s="60">
        <v>3526201</v>
      </c>
      <c r="C217" s="48">
        <v>47131800</v>
      </c>
      <c r="D217" s="28" t="s">
        <v>80</v>
      </c>
      <c r="E217" s="28" t="s">
        <v>81</v>
      </c>
      <c r="F217" s="49" t="s">
        <v>79</v>
      </c>
      <c r="G217" s="61">
        <v>1</v>
      </c>
      <c r="H217" s="31"/>
      <c r="I217" s="31"/>
      <c r="J217" s="31">
        <v>120750</v>
      </c>
      <c r="K217" s="31">
        <v>105000</v>
      </c>
      <c r="L217" s="31">
        <v>131250</v>
      </c>
      <c r="M217" s="32">
        <f t="shared" si="22"/>
        <v>105000</v>
      </c>
      <c r="N217" s="32">
        <f t="shared" si="23"/>
        <v>119000</v>
      </c>
      <c r="O217" s="32">
        <f t="shared" si="24"/>
        <v>118501.88</v>
      </c>
      <c r="P217" s="32">
        <f t="shared" si="25"/>
        <v>13212.21</v>
      </c>
      <c r="Q217" s="33">
        <f t="shared" si="26"/>
        <v>0.11102697478991595</v>
      </c>
      <c r="R217" s="34" t="s">
        <v>559</v>
      </c>
      <c r="S217" s="34">
        <v>1</v>
      </c>
      <c r="T217" s="32">
        <f t="shared" si="27"/>
        <v>105000</v>
      </c>
    </row>
    <row r="218" spans="1:20" ht="60" x14ac:dyDescent="0.25">
      <c r="A218" s="48">
        <v>64</v>
      </c>
      <c r="B218" s="60">
        <v>3526201</v>
      </c>
      <c r="C218" s="60">
        <v>3526201</v>
      </c>
      <c r="D218" s="28" t="s">
        <v>285</v>
      </c>
      <c r="E218" s="28" t="s">
        <v>307</v>
      </c>
      <c r="F218" s="49" t="s">
        <v>79</v>
      </c>
      <c r="G218" s="61">
        <v>1</v>
      </c>
      <c r="H218" s="31"/>
      <c r="I218" s="31"/>
      <c r="J218" s="31">
        <v>43700</v>
      </c>
      <c r="K218" s="31">
        <v>38000</v>
      </c>
      <c r="L218" s="31">
        <v>47500</v>
      </c>
      <c r="M218" s="32">
        <f t="shared" si="22"/>
        <v>38000</v>
      </c>
      <c r="N218" s="32">
        <f t="shared" si="23"/>
        <v>43066.67</v>
      </c>
      <c r="O218" s="32">
        <f t="shared" si="24"/>
        <v>42886.400000000001</v>
      </c>
      <c r="P218" s="32">
        <f t="shared" si="25"/>
        <v>4781.5600000000004</v>
      </c>
      <c r="Q218" s="33">
        <f t="shared" si="26"/>
        <v>0.11102692639110479</v>
      </c>
      <c r="R218" s="34" t="s">
        <v>559</v>
      </c>
      <c r="S218" s="34">
        <v>1</v>
      </c>
      <c r="T218" s="32">
        <f t="shared" si="27"/>
        <v>38000</v>
      </c>
    </row>
    <row r="219" spans="1:20" ht="72" x14ac:dyDescent="0.25">
      <c r="A219" s="48">
        <v>65</v>
      </c>
      <c r="B219" s="60">
        <v>3526201</v>
      </c>
      <c r="C219" s="60">
        <v>3526201</v>
      </c>
      <c r="D219" s="28" t="s">
        <v>285</v>
      </c>
      <c r="E219" s="28" t="s">
        <v>308</v>
      </c>
      <c r="F219" s="49" t="s">
        <v>220</v>
      </c>
      <c r="G219" s="61">
        <v>1</v>
      </c>
      <c r="H219" s="31">
        <v>32567.07</v>
      </c>
      <c r="I219" s="31">
        <f t="shared" si="21"/>
        <v>32650.85</v>
      </c>
      <c r="J219" s="31">
        <v>34500</v>
      </c>
      <c r="K219" s="31">
        <v>30000</v>
      </c>
      <c r="L219" s="31">
        <v>37500</v>
      </c>
      <c r="M219" s="32">
        <f t="shared" si="22"/>
        <v>30000</v>
      </c>
      <c r="N219" s="32">
        <f t="shared" si="23"/>
        <v>33662.71</v>
      </c>
      <c r="O219" s="32">
        <f t="shared" si="24"/>
        <v>33551.85</v>
      </c>
      <c r="P219" s="32">
        <f t="shared" si="25"/>
        <v>3155.16</v>
      </c>
      <c r="Q219" s="33">
        <f t="shared" si="26"/>
        <v>9.3728639197497757E-2</v>
      </c>
      <c r="R219" s="34" t="s">
        <v>559</v>
      </c>
      <c r="S219" s="34">
        <v>1</v>
      </c>
      <c r="T219" s="32">
        <f t="shared" si="27"/>
        <v>30000</v>
      </c>
    </row>
    <row r="220" spans="1:20" ht="72" x14ac:dyDescent="0.25">
      <c r="A220" s="48">
        <v>66</v>
      </c>
      <c r="B220" s="60">
        <v>3526201</v>
      </c>
      <c r="C220" s="48">
        <v>47131800</v>
      </c>
      <c r="D220" s="28" t="s">
        <v>285</v>
      </c>
      <c r="E220" s="28" t="s">
        <v>309</v>
      </c>
      <c r="F220" s="49" t="s">
        <v>79</v>
      </c>
      <c r="G220" s="61">
        <v>1</v>
      </c>
      <c r="H220" s="31"/>
      <c r="I220" s="31"/>
      <c r="J220" s="31">
        <v>34500</v>
      </c>
      <c r="K220" s="31">
        <v>30000</v>
      </c>
      <c r="L220" s="31">
        <v>37500</v>
      </c>
      <c r="M220" s="32">
        <f t="shared" si="22"/>
        <v>30000</v>
      </c>
      <c r="N220" s="32">
        <f t="shared" si="23"/>
        <v>34000</v>
      </c>
      <c r="O220" s="32">
        <f t="shared" si="24"/>
        <v>33857.68</v>
      </c>
      <c r="P220" s="32">
        <f t="shared" si="25"/>
        <v>3774.92</v>
      </c>
      <c r="Q220" s="33">
        <f t="shared" si="26"/>
        <v>0.11102705882352941</v>
      </c>
      <c r="R220" s="34" t="s">
        <v>559</v>
      </c>
      <c r="S220" s="34">
        <v>1</v>
      </c>
      <c r="T220" s="32">
        <f t="shared" si="27"/>
        <v>30000</v>
      </c>
    </row>
    <row r="221" spans="1:20" ht="72" x14ac:dyDescent="0.25">
      <c r="A221" s="48">
        <v>67</v>
      </c>
      <c r="B221" s="60">
        <v>3526201</v>
      </c>
      <c r="C221" s="48">
        <v>47131800</v>
      </c>
      <c r="D221" s="28" t="s">
        <v>225</v>
      </c>
      <c r="E221" s="28" t="s">
        <v>310</v>
      </c>
      <c r="F221" s="49" t="s">
        <v>311</v>
      </c>
      <c r="G221" s="61">
        <v>1</v>
      </c>
      <c r="H221" s="31"/>
      <c r="I221" s="31"/>
      <c r="J221" s="31">
        <v>103500</v>
      </c>
      <c r="K221" s="31">
        <v>90000</v>
      </c>
      <c r="L221" s="31">
        <v>112500</v>
      </c>
      <c r="M221" s="32">
        <f t="shared" si="22"/>
        <v>90000</v>
      </c>
      <c r="N221" s="32">
        <f t="shared" si="23"/>
        <v>102000</v>
      </c>
      <c r="O221" s="32">
        <f t="shared" si="24"/>
        <v>101573.04</v>
      </c>
      <c r="P221" s="32">
        <f t="shared" si="25"/>
        <v>11324.75</v>
      </c>
      <c r="Q221" s="33">
        <f t="shared" si="26"/>
        <v>0.11102696078431372</v>
      </c>
      <c r="R221" s="34" t="s">
        <v>559</v>
      </c>
      <c r="S221" s="34">
        <v>1</v>
      </c>
      <c r="T221" s="32">
        <f t="shared" si="27"/>
        <v>90000</v>
      </c>
    </row>
    <row r="222" spans="1:20" ht="60" x14ac:dyDescent="0.25">
      <c r="A222" s="48">
        <v>68</v>
      </c>
      <c r="B222" s="60">
        <v>3526201</v>
      </c>
      <c r="C222" s="48">
        <v>47131800</v>
      </c>
      <c r="D222" s="28" t="s">
        <v>312</v>
      </c>
      <c r="E222" s="28" t="s">
        <v>313</v>
      </c>
      <c r="F222" s="49" t="s">
        <v>215</v>
      </c>
      <c r="G222" s="61">
        <v>1</v>
      </c>
      <c r="H222" s="31"/>
      <c r="I222" s="31"/>
      <c r="J222" s="31">
        <v>281750</v>
      </c>
      <c r="K222" s="31">
        <v>245000</v>
      </c>
      <c r="L222" s="31">
        <v>306250</v>
      </c>
      <c r="M222" s="32">
        <f t="shared" si="22"/>
        <v>245000</v>
      </c>
      <c r="N222" s="32">
        <f t="shared" si="23"/>
        <v>277666.67</v>
      </c>
      <c r="O222" s="32">
        <f t="shared" si="24"/>
        <v>276504.39</v>
      </c>
      <c r="P222" s="32">
        <f t="shared" si="25"/>
        <v>30828.49</v>
      </c>
      <c r="Q222" s="33">
        <f t="shared" si="26"/>
        <v>0.11102697345705916</v>
      </c>
      <c r="R222" s="34" t="s">
        <v>559</v>
      </c>
      <c r="S222" s="34">
        <v>1</v>
      </c>
      <c r="T222" s="32">
        <f t="shared" si="27"/>
        <v>245000</v>
      </c>
    </row>
    <row r="223" spans="1:20" ht="72" x14ac:dyDescent="0.25">
      <c r="A223" s="48">
        <v>69</v>
      </c>
      <c r="B223" s="60">
        <v>3526201</v>
      </c>
      <c r="C223" s="48">
        <v>47131800</v>
      </c>
      <c r="D223" s="28" t="s">
        <v>225</v>
      </c>
      <c r="E223" s="28" t="s">
        <v>314</v>
      </c>
      <c r="F223" s="49" t="s">
        <v>79</v>
      </c>
      <c r="G223" s="61">
        <v>1</v>
      </c>
      <c r="H223" s="31">
        <v>114463.11</v>
      </c>
      <c r="I223" s="31">
        <f t="shared" si="21"/>
        <v>114757.56</v>
      </c>
      <c r="J223" s="31">
        <v>149500</v>
      </c>
      <c r="K223" s="31">
        <v>130000</v>
      </c>
      <c r="L223" s="31">
        <v>162500</v>
      </c>
      <c r="M223" s="32">
        <f t="shared" si="22"/>
        <v>114757.56</v>
      </c>
      <c r="N223" s="32">
        <f t="shared" si="23"/>
        <v>139189.39000000001</v>
      </c>
      <c r="O223" s="32">
        <f t="shared" si="24"/>
        <v>137976.4</v>
      </c>
      <c r="P223" s="32">
        <f t="shared" si="25"/>
        <v>21063.81</v>
      </c>
      <c r="Q223" s="33">
        <f t="shared" si="26"/>
        <v>0.15133200885498527</v>
      </c>
      <c r="R223" s="34" t="s">
        <v>559</v>
      </c>
      <c r="S223" s="34">
        <v>1</v>
      </c>
      <c r="T223" s="32">
        <f t="shared" si="27"/>
        <v>114757.56</v>
      </c>
    </row>
    <row r="224" spans="1:20" ht="60" x14ac:dyDescent="0.25">
      <c r="A224" s="48">
        <v>70</v>
      </c>
      <c r="B224" s="60">
        <v>3526201</v>
      </c>
      <c r="C224" s="49">
        <v>51151737</v>
      </c>
      <c r="D224" s="28" t="s">
        <v>225</v>
      </c>
      <c r="E224" s="28" t="s">
        <v>315</v>
      </c>
      <c r="F224" s="49" t="s">
        <v>215</v>
      </c>
      <c r="G224" s="61">
        <v>1</v>
      </c>
      <c r="H224" s="31"/>
      <c r="I224" s="31"/>
      <c r="J224" s="31">
        <v>172500</v>
      </c>
      <c r="K224" s="31">
        <v>150000</v>
      </c>
      <c r="L224" s="31">
        <v>187500</v>
      </c>
      <c r="M224" s="32">
        <f t="shared" si="22"/>
        <v>150000</v>
      </c>
      <c r="N224" s="32">
        <f t="shared" si="23"/>
        <v>170000</v>
      </c>
      <c r="O224" s="32">
        <f t="shared" si="24"/>
        <v>169288.4</v>
      </c>
      <c r="P224" s="32">
        <f t="shared" si="25"/>
        <v>18874.59</v>
      </c>
      <c r="Q224" s="33">
        <f t="shared" si="26"/>
        <v>0.111027</v>
      </c>
      <c r="R224" s="34" t="s">
        <v>559</v>
      </c>
      <c r="S224" s="34">
        <v>1</v>
      </c>
      <c r="T224" s="32">
        <f t="shared" si="27"/>
        <v>150000</v>
      </c>
    </row>
    <row r="225" spans="1:20" ht="72" x14ac:dyDescent="0.25">
      <c r="A225" s="48">
        <v>71</v>
      </c>
      <c r="B225" s="60">
        <v>3526201</v>
      </c>
      <c r="C225" s="48">
        <v>47131800</v>
      </c>
      <c r="D225" s="28" t="s">
        <v>285</v>
      </c>
      <c r="E225" s="28" t="s">
        <v>316</v>
      </c>
      <c r="F225" s="49" t="s">
        <v>220</v>
      </c>
      <c r="G225" s="61">
        <v>1</v>
      </c>
      <c r="H225" s="31"/>
      <c r="I225" s="31"/>
      <c r="J225" s="31">
        <v>126500</v>
      </c>
      <c r="K225" s="31">
        <v>110000</v>
      </c>
      <c r="L225" s="31">
        <v>137500</v>
      </c>
      <c r="M225" s="32">
        <f t="shared" si="22"/>
        <v>110000</v>
      </c>
      <c r="N225" s="32">
        <f t="shared" si="23"/>
        <v>124666.67</v>
      </c>
      <c r="O225" s="32">
        <f t="shared" si="24"/>
        <v>124144.83</v>
      </c>
      <c r="P225" s="32">
        <f t="shared" si="25"/>
        <v>13841.36</v>
      </c>
      <c r="Q225" s="33">
        <f t="shared" si="26"/>
        <v>0.11102694890302277</v>
      </c>
      <c r="R225" s="34" t="s">
        <v>559</v>
      </c>
      <c r="S225" s="34">
        <v>1</v>
      </c>
      <c r="T225" s="32">
        <f t="shared" si="27"/>
        <v>110000</v>
      </c>
    </row>
    <row r="226" spans="1:20" ht="96" x14ac:dyDescent="0.25">
      <c r="A226" s="48">
        <v>72</v>
      </c>
      <c r="B226" s="60">
        <v>3526201</v>
      </c>
      <c r="C226" s="48">
        <v>47131800</v>
      </c>
      <c r="D226" s="28" t="s">
        <v>285</v>
      </c>
      <c r="E226" s="28" t="s">
        <v>317</v>
      </c>
      <c r="F226" s="49" t="s">
        <v>220</v>
      </c>
      <c r="G226" s="61">
        <v>1</v>
      </c>
      <c r="H226" s="31">
        <v>20911.61</v>
      </c>
      <c r="I226" s="31">
        <f t="shared" si="21"/>
        <v>20965.400000000001</v>
      </c>
      <c r="J226" s="31">
        <v>59800</v>
      </c>
      <c r="K226" s="31">
        <v>52000</v>
      </c>
      <c r="L226" s="31">
        <v>65000</v>
      </c>
      <c r="M226" s="32">
        <f t="shared" si="22"/>
        <v>20965.400000000001</v>
      </c>
      <c r="N226" s="32">
        <f t="shared" si="23"/>
        <v>49441.35</v>
      </c>
      <c r="O226" s="32">
        <f t="shared" si="24"/>
        <v>45371.199999999997</v>
      </c>
      <c r="P226" s="32">
        <f t="shared" si="25"/>
        <v>19721.39</v>
      </c>
      <c r="Q226" s="33">
        <f t="shared" si="26"/>
        <v>0.39888453693113152</v>
      </c>
      <c r="R226" s="34" t="s">
        <v>559</v>
      </c>
      <c r="S226" s="34">
        <v>1</v>
      </c>
      <c r="T226" s="32">
        <f t="shared" si="27"/>
        <v>20965.400000000001</v>
      </c>
    </row>
    <row r="227" spans="1:20" ht="84" x14ac:dyDescent="0.25">
      <c r="A227" s="48">
        <v>73</v>
      </c>
      <c r="B227" s="60">
        <v>3526201</v>
      </c>
      <c r="C227" s="48">
        <v>51211900</v>
      </c>
      <c r="D227" s="28" t="s">
        <v>318</v>
      </c>
      <c r="E227" s="28" t="s">
        <v>319</v>
      </c>
      <c r="F227" s="49" t="s">
        <v>220</v>
      </c>
      <c r="G227" s="61">
        <v>1</v>
      </c>
      <c r="H227" s="31">
        <v>146190.26999999999</v>
      </c>
      <c r="I227" s="31">
        <f t="shared" si="21"/>
        <v>146566.32999999999</v>
      </c>
      <c r="J227" s="31">
        <v>172500</v>
      </c>
      <c r="K227" s="31">
        <v>150000</v>
      </c>
      <c r="L227" s="31">
        <v>187500</v>
      </c>
      <c r="M227" s="32">
        <f t="shared" si="22"/>
        <v>146566.32999999999</v>
      </c>
      <c r="N227" s="32">
        <f t="shared" si="23"/>
        <v>164141.57999999999</v>
      </c>
      <c r="O227" s="32">
        <f t="shared" si="24"/>
        <v>163297.28</v>
      </c>
      <c r="P227" s="32">
        <f t="shared" si="25"/>
        <v>19359.34</v>
      </c>
      <c r="Q227" s="33">
        <f t="shared" si="26"/>
        <v>0.11794293682319862</v>
      </c>
      <c r="R227" s="34" t="s">
        <v>559</v>
      </c>
      <c r="S227" s="34">
        <v>1</v>
      </c>
      <c r="T227" s="32">
        <f t="shared" si="27"/>
        <v>146566.32999999999</v>
      </c>
    </row>
    <row r="228" spans="1:20" ht="84" x14ac:dyDescent="0.25">
      <c r="A228" s="48">
        <v>74</v>
      </c>
      <c r="B228" s="60">
        <v>3526201</v>
      </c>
      <c r="C228" s="48">
        <v>51211900</v>
      </c>
      <c r="D228" s="28" t="s">
        <v>318</v>
      </c>
      <c r="E228" s="28" t="s">
        <v>320</v>
      </c>
      <c r="F228" s="49" t="s">
        <v>220</v>
      </c>
      <c r="G228" s="61">
        <v>1</v>
      </c>
      <c r="H228" s="31">
        <v>14314.38</v>
      </c>
      <c r="I228" s="31">
        <f t="shared" si="21"/>
        <v>14351.2</v>
      </c>
      <c r="J228" s="31">
        <v>18400</v>
      </c>
      <c r="K228" s="31">
        <v>16000</v>
      </c>
      <c r="L228" s="31">
        <v>20000</v>
      </c>
      <c r="M228" s="32">
        <f t="shared" si="22"/>
        <v>14351.2</v>
      </c>
      <c r="N228" s="32">
        <f t="shared" si="23"/>
        <v>17187.8</v>
      </c>
      <c r="O228" s="32">
        <f t="shared" si="24"/>
        <v>17049.59</v>
      </c>
      <c r="P228" s="32">
        <f t="shared" si="25"/>
        <v>2505.66</v>
      </c>
      <c r="Q228" s="33">
        <f t="shared" si="26"/>
        <v>0.14578130999895275</v>
      </c>
      <c r="R228" s="34" t="s">
        <v>559</v>
      </c>
      <c r="S228" s="34">
        <v>1</v>
      </c>
      <c r="T228" s="32">
        <f t="shared" si="27"/>
        <v>14351.2</v>
      </c>
    </row>
    <row r="229" spans="1:20" ht="84" x14ac:dyDescent="0.25">
      <c r="A229" s="48">
        <v>75</v>
      </c>
      <c r="B229" s="60">
        <v>3526201</v>
      </c>
      <c r="C229" s="48">
        <v>51201600</v>
      </c>
      <c r="D229" s="28" t="s">
        <v>321</v>
      </c>
      <c r="E229" s="28" t="s">
        <v>322</v>
      </c>
      <c r="F229" s="49" t="s">
        <v>220</v>
      </c>
      <c r="G229" s="61">
        <v>1</v>
      </c>
      <c r="H229" s="31">
        <v>97779.66</v>
      </c>
      <c r="I229" s="31">
        <f t="shared" si="21"/>
        <v>98031.19</v>
      </c>
      <c r="J229" s="31">
        <v>132250</v>
      </c>
      <c r="K229" s="31">
        <v>115000</v>
      </c>
      <c r="L229" s="31">
        <v>143750</v>
      </c>
      <c r="M229" s="32">
        <f t="shared" si="22"/>
        <v>98031.19</v>
      </c>
      <c r="N229" s="32">
        <f t="shared" si="23"/>
        <v>122257.8</v>
      </c>
      <c r="O229" s="32">
        <f t="shared" si="24"/>
        <v>120994.72</v>
      </c>
      <c r="P229" s="32">
        <f t="shared" si="25"/>
        <v>20011.36</v>
      </c>
      <c r="Q229" s="33">
        <f t="shared" si="26"/>
        <v>0.1636816628468695</v>
      </c>
      <c r="R229" s="34" t="s">
        <v>559</v>
      </c>
      <c r="S229" s="34">
        <v>1</v>
      </c>
      <c r="T229" s="32">
        <f t="shared" si="27"/>
        <v>98031.19</v>
      </c>
    </row>
    <row r="230" spans="1:20" ht="108" x14ac:dyDescent="0.25">
      <c r="A230" s="48">
        <v>76</v>
      </c>
      <c r="B230" s="60">
        <v>3526201</v>
      </c>
      <c r="C230" s="48">
        <v>51201600</v>
      </c>
      <c r="D230" s="28" t="s">
        <v>323</v>
      </c>
      <c r="E230" s="28" t="s">
        <v>324</v>
      </c>
      <c r="F230" s="49" t="s">
        <v>299</v>
      </c>
      <c r="G230" s="61">
        <v>1</v>
      </c>
      <c r="H230" s="31">
        <v>56995.06</v>
      </c>
      <c r="I230" s="31">
        <f t="shared" si="21"/>
        <v>57141.67</v>
      </c>
      <c r="J230" s="31">
        <v>69000</v>
      </c>
      <c r="K230" s="31">
        <v>60000</v>
      </c>
      <c r="L230" s="31">
        <v>75000</v>
      </c>
      <c r="M230" s="32">
        <f t="shared" si="22"/>
        <v>57141.67</v>
      </c>
      <c r="N230" s="32">
        <f t="shared" si="23"/>
        <v>65285.42</v>
      </c>
      <c r="O230" s="32">
        <f t="shared" si="24"/>
        <v>64901.34</v>
      </c>
      <c r="P230" s="32">
        <f t="shared" si="25"/>
        <v>8214.3700000000008</v>
      </c>
      <c r="Q230" s="33">
        <f t="shared" si="26"/>
        <v>0.12582242712078748</v>
      </c>
      <c r="R230" s="34" t="s">
        <v>559</v>
      </c>
      <c r="S230" s="34">
        <v>1</v>
      </c>
      <c r="T230" s="32">
        <f t="shared" si="27"/>
        <v>57141.67</v>
      </c>
    </row>
    <row r="231" spans="1:20" ht="60" x14ac:dyDescent="0.25">
      <c r="A231" s="48">
        <v>77</v>
      </c>
      <c r="B231" s="60">
        <v>3526201</v>
      </c>
      <c r="C231" s="49">
        <v>51151737</v>
      </c>
      <c r="D231" s="28" t="s">
        <v>127</v>
      </c>
      <c r="E231" s="28" t="s">
        <v>325</v>
      </c>
      <c r="F231" s="49" t="s">
        <v>101</v>
      </c>
      <c r="G231" s="61">
        <v>1</v>
      </c>
      <c r="H231" s="31"/>
      <c r="I231" s="31"/>
      <c r="J231" s="31">
        <v>40250</v>
      </c>
      <c r="K231" s="31">
        <v>35000</v>
      </c>
      <c r="L231" s="31">
        <v>43750</v>
      </c>
      <c r="M231" s="32">
        <f t="shared" si="22"/>
        <v>35000</v>
      </c>
      <c r="N231" s="32">
        <f t="shared" si="23"/>
        <v>39666.67</v>
      </c>
      <c r="O231" s="32">
        <f t="shared" si="24"/>
        <v>39500.629999999997</v>
      </c>
      <c r="P231" s="32">
        <f t="shared" si="25"/>
        <v>4404.07</v>
      </c>
      <c r="Q231" s="33">
        <f t="shared" si="26"/>
        <v>0.11102696545991887</v>
      </c>
      <c r="R231" s="34" t="s">
        <v>559</v>
      </c>
      <c r="S231" s="34">
        <v>1</v>
      </c>
      <c r="T231" s="32">
        <f t="shared" si="27"/>
        <v>35000</v>
      </c>
    </row>
    <row r="232" spans="1:20" ht="72" x14ac:dyDescent="0.25">
      <c r="A232" s="48">
        <v>78</v>
      </c>
      <c r="B232" s="60">
        <v>3526201</v>
      </c>
      <c r="C232" s="48">
        <v>51201600</v>
      </c>
      <c r="D232" s="28" t="s">
        <v>218</v>
      </c>
      <c r="E232" s="28" t="s">
        <v>326</v>
      </c>
      <c r="F232" s="49" t="s">
        <v>220</v>
      </c>
      <c r="G232" s="61">
        <v>1</v>
      </c>
      <c r="H232" s="31">
        <v>182819.83</v>
      </c>
      <c r="I232" s="31">
        <f t="shared" si="21"/>
        <v>183290.12</v>
      </c>
      <c r="J232" s="31">
        <v>172500</v>
      </c>
      <c r="K232" s="31">
        <v>150000</v>
      </c>
      <c r="L232" s="31">
        <v>187500</v>
      </c>
      <c r="M232" s="32">
        <f t="shared" si="22"/>
        <v>150000</v>
      </c>
      <c r="N232" s="32">
        <f t="shared" si="23"/>
        <v>173322.53</v>
      </c>
      <c r="O232" s="32">
        <f t="shared" si="24"/>
        <v>172685.22</v>
      </c>
      <c r="P232" s="32">
        <f t="shared" si="25"/>
        <v>16782.63</v>
      </c>
      <c r="Q232" s="33">
        <f t="shared" si="26"/>
        <v>9.6828900432044243E-2</v>
      </c>
      <c r="R232" s="34" t="s">
        <v>559</v>
      </c>
      <c r="S232" s="34">
        <v>1</v>
      </c>
      <c r="T232" s="32">
        <f t="shared" si="27"/>
        <v>150000</v>
      </c>
    </row>
    <row r="233" spans="1:20" ht="24" x14ac:dyDescent="0.25">
      <c r="A233" s="48">
        <v>79</v>
      </c>
      <c r="B233" s="60">
        <v>3526201</v>
      </c>
      <c r="C233" s="48">
        <v>51201600</v>
      </c>
      <c r="D233" s="28" t="s">
        <v>225</v>
      </c>
      <c r="E233" s="28" t="s">
        <v>327</v>
      </c>
      <c r="F233" s="49" t="s">
        <v>328</v>
      </c>
      <c r="G233" s="61">
        <v>1</v>
      </c>
      <c r="H233" s="31">
        <v>12468.41</v>
      </c>
      <c r="I233" s="31">
        <f t="shared" si="21"/>
        <v>12500.48</v>
      </c>
      <c r="J233" s="31">
        <v>18400</v>
      </c>
      <c r="K233" s="31">
        <v>16000</v>
      </c>
      <c r="L233" s="31">
        <v>20000</v>
      </c>
      <c r="M233" s="32">
        <f t="shared" si="22"/>
        <v>12500.48</v>
      </c>
      <c r="N233" s="32">
        <f t="shared" si="23"/>
        <v>16725.12</v>
      </c>
      <c r="O233" s="32">
        <f t="shared" si="24"/>
        <v>16471.14</v>
      </c>
      <c r="P233" s="32">
        <f t="shared" si="25"/>
        <v>3261.06</v>
      </c>
      <c r="Q233" s="33">
        <f t="shared" si="26"/>
        <v>0.19497976696131328</v>
      </c>
      <c r="R233" s="34" t="s">
        <v>559</v>
      </c>
      <c r="S233" s="34">
        <v>1</v>
      </c>
      <c r="T233" s="32">
        <f t="shared" si="27"/>
        <v>12500.48</v>
      </c>
    </row>
    <row r="234" spans="1:20" ht="60" x14ac:dyDescent="0.25">
      <c r="A234" s="48">
        <v>80</v>
      </c>
      <c r="B234" s="60">
        <v>3526201</v>
      </c>
      <c r="C234" s="48">
        <v>51201600</v>
      </c>
      <c r="D234" s="28" t="s">
        <v>329</v>
      </c>
      <c r="E234" s="28" t="s">
        <v>330</v>
      </c>
      <c r="F234" s="49" t="s">
        <v>63</v>
      </c>
      <c r="G234" s="61">
        <v>1</v>
      </c>
      <c r="H234" s="31">
        <v>38487.74</v>
      </c>
      <c r="I234" s="31">
        <f t="shared" si="21"/>
        <v>38586.75</v>
      </c>
      <c r="J234" s="31">
        <v>305900</v>
      </c>
      <c r="K234" s="31">
        <v>266000</v>
      </c>
      <c r="L234" s="31">
        <v>332500</v>
      </c>
      <c r="M234" s="32">
        <f t="shared" si="22"/>
        <v>38586.75</v>
      </c>
      <c r="N234" s="32">
        <f t="shared" si="23"/>
        <v>235746.69</v>
      </c>
      <c r="O234" s="32">
        <f t="shared" si="24"/>
        <v>179751.59</v>
      </c>
      <c r="P234" s="32">
        <f t="shared" si="25"/>
        <v>134251</v>
      </c>
      <c r="Q234" s="33">
        <f t="shared" si="26"/>
        <v>0.56947141018183545</v>
      </c>
      <c r="R234" s="34" t="s">
        <v>559</v>
      </c>
      <c r="S234" s="34">
        <v>1</v>
      </c>
      <c r="T234" s="32">
        <f t="shared" si="27"/>
        <v>38586.75</v>
      </c>
    </row>
    <row r="235" spans="1:20" ht="36" x14ac:dyDescent="0.25">
      <c r="A235" s="48">
        <v>81</v>
      </c>
      <c r="B235" s="60">
        <v>3526202</v>
      </c>
      <c r="C235" s="48">
        <v>51201600</v>
      </c>
      <c r="D235" s="28" t="s">
        <v>331</v>
      </c>
      <c r="E235" s="28" t="s">
        <v>332</v>
      </c>
      <c r="F235" s="49" t="s">
        <v>79</v>
      </c>
      <c r="G235" s="61">
        <v>1</v>
      </c>
      <c r="H235" s="31">
        <v>37713.24</v>
      </c>
      <c r="I235" s="31">
        <f t="shared" si="21"/>
        <v>37810.25</v>
      </c>
      <c r="J235" s="31">
        <v>97750</v>
      </c>
      <c r="K235" s="31">
        <v>85000</v>
      </c>
      <c r="L235" s="31">
        <v>106250</v>
      </c>
      <c r="M235" s="32">
        <f t="shared" si="22"/>
        <v>37810.25</v>
      </c>
      <c r="N235" s="32">
        <f t="shared" si="23"/>
        <v>81702.559999999998</v>
      </c>
      <c r="O235" s="32">
        <f t="shared" si="24"/>
        <v>76009.62</v>
      </c>
      <c r="P235" s="32">
        <f t="shared" si="25"/>
        <v>30536.89</v>
      </c>
      <c r="Q235" s="33">
        <f t="shared" si="26"/>
        <v>0.37375683209926347</v>
      </c>
      <c r="R235" s="34" t="s">
        <v>559</v>
      </c>
      <c r="S235" s="34">
        <v>1</v>
      </c>
      <c r="T235" s="32">
        <f t="shared" si="27"/>
        <v>37810.25</v>
      </c>
    </row>
    <row r="236" spans="1:20" ht="72" x14ac:dyDescent="0.25">
      <c r="A236" s="48">
        <v>82</v>
      </c>
      <c r="B236" s="60">
        <v>3526201</v>
      </c>
      <c r="C236" s="49">
        <v>51151737</v>
      </c>
      <c r="D236" s="28" t="s">
        <v>271</v>
      </c>
      <c r="E236" s="28" t="s">
        <v>333</v>
      </c>
      <c r="F236" s="49" t="s">
        <v>215</v>
      </c>
      <c r="G236" s="61">
        <v>1</v>
      </c>
      <c r="H236" s="31"/>
      <c r="I236" s="31"/>
      <c r="J236" s="31">
        <v>235750</v>
      </c>
      <c r="K236" s="31">
        <v>205000</v>
      </c>
      <c r="L236" s="31">
        <v>256250</v>
      </c>
      <c r="M236" s="32">
        <f t="shared" si="22"/>
        <v>205000</v>
      </c>
      <c r="N236" s="32">
        <f t="shared" si="23"/>
        <v>232333.33</v>
      </c>
      <c r="O236" s="32">
        <f t="shared" si="24"/>
        <v>231360.82</v>
      </c>
      <c r="P236" s="32">
        <f t="shared" si="25"/>
        <v>25795.27</v>
      </c>
      <c r="Q236" s="33">
        <f t="shared" si="26"/>
        <v>0.11102698868044461</v>
      </c>
      <c r="R236" s="34" t="s">
        <v>559</v>
      </c>
      <c r="S236" s="34">
        <v>1</v>
      </c>
      <c r="T236" s="32">
        <f t="shared" si="27"/>
        <v>205000</v>
      </c>
    </row>
    <row r="237" spans="1:20" ht="24" x14ac:dyDescent="0.25">
      <c r="A237" s="48">
        <v>83</v>
      </c>
      <c r="B237" s="60">
        <v>3526201</v>
      </c>
      <c r="C237" s="49">
        <v>51151737</v>
      </c>
      <c r="D237" s="28" t="s">
        <v>225</v>
      </c>
      <c r="E237" s="28" t="s">
        <v>334</v>
      </c>
      <c r="F237" s="49" t="s">
        <v>335</v>
      </c>
      <c r="G237" s="61">
        <v>1</v>
      </c>
      <c r="H237" s="31">
        <v>13959.91</v>
      </c>
      <c r="I237" s="31">
        <f t="shared" si="21"/>
        <v>13995.82</v>
      </c>
      <c r="J237" s="31">
        <v>20700</v>
      </c>
      <c r="K237" s="31">
        <v>18000</v>
      </c>
      <c r="L237" s="31">
        <v>22500</v>
      </c>
      <c r="M237" s="32">
        <f t="shared" si="22"/>
        <v>13995.82</v>
      </c>
      <c r="N237" s="32">
        <f t="shared" si="23"/>
        <v>18798.96</v>
      </c>
      <c r="O237" s="32">
        <f t="shared" si="24"/>
        <v>18507.849999999999</v>
      </c>
      <c r="P237" s="32">
        <f t="shared" si="25"/>
        <v>3697.75</v>
      </c>
      <c r="Q237" s="33">
        <f t="shared" si="26"/>
        <v>0.1966997110478452</v>
      </c>
      <c r="R237" s="34" t="s">
        <v>559</v>
      </c>
      <c r="S237" s="34">
        <v>1</v>
      </c>
      <c r="T237" s="32">
        <f t="shared" si="27"/>
        <v>13995.82</v>
      </c>
    </row>
    <row r="238" spans="1:20" ht="132" x14ac:dyDescent="0.25">
      <c r="A238" s="48">
        <v>84</v>
      </c>
      <c r="B238" s="60">
        <v>3526201</v>
      </c>
      <c r="C238" s="49">
        <v>51151737</v>
      </c>
      <c r="D238" s="28" t="s">
        <v>218</v>
      </c>
      <c r="E238" s="28" t="s">
        <v>336</v>
      </c>
      <c r="F238" s="49" t="s">
        <v>211</v>
      </c>
      <c r="G238" s="61">
        <v>1</v>
      </c>
      <c r="H238" s="31">
        <v>139618.5</v>
      </c>
      <c r="I238" s="31">
        <f t="shared" si="21"/>
        <v>139977.66</v>
      </c>
      <c r="J238" s="31">
        <v>414000</v>
      </c>
      <c r="K238" s="31">
        <v>360000</v>
      </c>
      <c r="L238" s="31">
        <v>450000</v>
      </c>
      <c r="M238" s="32">
        <f t="shared" si="22"/>
        <v>139977.66</v>
      </c>
      <c r="N238" s="32">
        <f t="shared" si="23"/>
        <v>340994.42</v>
      </c>
      <c r="O238" s="32">
        <f t="shared" si="24"/>
        <v>311274.48</v>
      </c>
      <c r="P238" s="32">
        <f t="shared" si="25"/>
        <v>139021.56</v>
      </c>
      <c r="Q238" s="33">
        <f t="shared" si="26"/>
        <v>0.40769453060258287</v>
      </c>
      <c r="R238" s="34" t="s">
        <v>559</v>
      </c>
      <c r="S238" s="34">
        <v>1</v>
      </c>
      <c r="T238" s="32">
        <f t="shared" si="27"/>
        <v>139977.66</v>
      </c>
    </row>
    <row r="239" spans="1:20" ht="96" x14ac:dyDescent="0.25">
      <c r="A239" s="48">
        <v>85</v>
      </c>
      <c r="B239" s="60" t="s">
        <v>337</v>
      </c>
      <c r="C239" s="49">
        <v>51151737</v>
      </c>
      <c r="D239" s="28" t="s">
        <v>248</v>
      </c>
      <c r="E239" s="28" t="s">
        <v>338</v>
      </c>
      <c r="F239" s="49" t="s">
        <v>220</v>
      </c>
      <c r="G239" s="61">
        <v>1</v>
      </c>
      <c r="H239" s="31"/>
      <c r="I239" s="31"/>
      <c r="J239" s="31">
        <v>138000</v>
      </c>
      <c r="K239" s="31">
        <v>120000</v>
      </c>
      <c r="L239" s="31">
        <v>150000</v>
      </c>
      <c r="M239" s="32">
        <f t="shared" si="22"/>
        <v>120000</v>
      </c>
      <c r="N239" s="32">
        <f t="shared" si="23"/>
        <v>136000</v>
      </c>
      <c r="O239" s="32">
        <f t="shared" si="24"/>
        <v>135430.72</v>
      </c>
      <c r="P239" s="32">
        <f t="shared" si="25"/>
        <v>15099.67</v>
      </c>
      <c r="Q239" s="33">
        <f t="shared" si="26"/>
        <v>0.11102698529411764</v>
      </c>
      <c r="R239" s="34" t="s">
        <v>559</v>
      </c>
      <c r="S239" s="34">
        <v>1</v>
      </c>
      <c r="T239" s="32">
        <f t="shared" si="27"/>
        <v>120000</v>
      </c>
    </row>
    <row r="240" spans="1:20" ht="72" x14ac:dyDescent="0.25">
      <c r="A240" s="48">
        <v>86</v>
      </c>
      <c r="B240" s="60">
        <v>3525099</v>
      </c>
      <c r="C240" s="49">
        <v>51151737</v>
      </c>
      <c r="D240" s="28" t="s">
        <v>248</v>
      </c>
      <c r="E240" s="28" t="s">
        <v>339</v>
      </c>
      <c r="F240" s="49" t="s">
        <v>220</v>
      </c>
      <c r="G240" s="61">
        <v>1</v>
      </c>
      <c r="H240" s="31">
        <v>191827.58</v>
      </c>
      <c r="I240" s="31">
        <f t="shared" si="21"/>
        <v>192321.04</v>
      </c>
      <c r="J240" s="31">
        <v>189750</v>
      </c>
      <c r="K240" s="31">
        <v>165000</v>
      </c>
      <c r="L240" s="31">
        <v>206250</v>
      </c>
      <c r="M240" s="32">
        <f t="shared" si="22"/>
        <v>165000</v>
      </c>
      <c r="N240" s="32">
        <f t="shared" si="23"/>
        <v>188330.26</v>
      </c>
      <c r="O240" s="32">
        <f t="shared" si="24"/>
        <v>187724.79</v>
      </c>
      <c r="P240" s="32">
        <f t="shared" si="25"/>
        <v>17159.64</v>
      </c>
      <c r="Q240" s="33">
        <f t="shared" si="26"/>
        <v>9.1114619604942923E-2</v>
      </c>
      <c r="R240" s="34" t="s">
        <v>559</v>
      </c>
      <c r="S240" s="34">
        <v>1</v>
      </c>
      <c r="T240" s="32">
        <f t="shared" si="27"/>
        <v>165000</v>
      </c>
    </row>
    <row r="241" spans="1:20" x14ac:dyDescent="0.25">
      <c r="A241" s="3" t="s">
        <v>340</v>
      </c>
      <c r="B241" s="3"/>
      <c r="C241" s="3"/>
      <c r="D241" s="3"/>
      <c r="E241" s="3"/>
      <c r="F241" s="3"/>
      <c r="G241" s="3"/>
      <c r="H241" s="36"/>
      <c r="I241" s="36"/>
      <c r="J241" s="36"/>
      <c r="K241" s="36"/>
      <c r="L241" s="36"/>
      <c r="M241" s="36"/>
      <c r="N241" s="36"/>
      <c r="O241" s="36"/>
      <c r="P241" s="36"/>
      <c r="Q241" s="36"/>
      <c r="R241" s="36"/>
      <c r="S241" s="36"/>
      <c r="T241" s="36"/>
    </row>
    <row r="242" spans="1:20" x14ac:dyDescent="0.25">
      <c r="A242" s="5" t="s">
        <v>1</v>
      </c>
      <c r="B242" s="5"/>
      <c r="C242" s="5"/>
      <c r="D242" s="5"/>
      <c r="E242" s="5"/>
      <c r="F242" s="5" t="s">
        <v>2</v>
      </c>
      <c r="G242" s="5"/>
      <c r="H242" s="36"/>
      <c r="I242" s="36"/>
      <c r="J242" s="36"/>
      <c r="K242" s="36"/>
      <c r="L242" s="36"/>
      <c r="M242" s="36"/>
      <c r="N242" s="36"/>
      <c r="O242" s="36"/>
      <c r="P242" s="36"/>
      <c r="Q242" s="36"/>
      <c r="R242" s="36"/>
      <c r="S242" s="36"/>
      <c r="T242" s="36"/>
    </row>
    <row r="243" spans="1:20" x14ac:dyDescent="0.25">
      <c r="A243" s="8" t="s">
        <v>341</v>
      </c>
      <c r="B243" s="8"/>
      <c r="C243" s="8"/>
      <c r="D243" s="8"/>
      <c r="E243" s="8"/>
      <c r="F243" s="50" t="s">
        <v>342</v>
      </c>
      <c r="G243" s="50"/>
      <c r="H243" s="36"/>
      <c r="I243" s="36"/>
      <c r="J243" s="36"/>
      <c r="K243" s="36"/>
      <c r="L243" s="36"/>
      <c r="M243" s="36"/>
      <c r="N243" s="36"/>
      <c r="O243" s="36"/>
      <c r="P243" s="36"/>
      <c r="Q243" s="36"/>
      <c r="R243" s="36"/>
      <c r="S243" s="36"/>
      <c r="T243" s="36"/>
    </row>
    <row r="244" spans="1:20" ht="60" x14ac:dyDescent="0.25">
      <c r="A244" s="19" t="s">
        <v>5</v>
      </c>
      <c r="B244" s="58" t="s">
        <v>6</v>
      </c>
      <c r="C244" s="21" t="s">
        <v>10</v>
      </c>
      <c r="D244" s="22" t="s">
        <v>22</v>
      </c>
      <c r="E244" s="22"/>
      <c r="F244" s="20" t="s">
        <v>8</v>
      </c>
      <c r="G244" s="21" t="s">
        <v>9</v>
      </c>
      <c r="H244" s="23" t="s">
        <v>539</v>
      </c>
      <c r="I244" s="23" t="s">
        <v>549</v>
      </c>
      <c r="J244" s="24" t="s">
        <v>542</v>
      </c>
      <c r="K244" s="25" t="s">
        <v>542</v>
      </c>
      <c r="L244" s="26" t="s">
        <v>542</v>
      </c>
      <c r="M244" s="27" t="s">
        <v>552</v>
      </c>
      <c r="N244" s="27" t="s">
        <v>553</v>
      </c>
      <c r="O244" s="27" t="s">
        <v>554</v>
      </c>
      <c r="P244" s="27" t="s">
        <v>555</v>
      </c>
      <c r="Q244" s="27" t="s">
        <v>556</v>
      </c>
      <c r="R244" s="27" t="s">
        <v>557</v>
      </c>
      <c r="S244" s="24" t="s">
        <v>560</v>
      </c>
      <c r="T244" s="24" t="s">
        <v>558</v>
      </c>
    </row>
    <row r="245" spans="1:20" ht="48" x14ac:dyDescent="0.25">
      <c r="A245" s="29">
        <v>1</v>
      </c>
      <c r="B245" s="49">
        <v>4815006</v>
      </c>
      <c r="C245" s="48">
        <v>42121606</v>
      </c>
      <c r="D245" s="28" t="s">
        <v>343</v>
      </c>
      <c r="E245" s="49" t="s">
        <v>344</v>
      </c>
      <c r="F245" s="28" t="s">
        <v>213</v>
      </c>
      <c r="G245" s="28">
        <v>1</v>
      </c>
      <c r="H245" s="31">
        <v>12674.83</v>
      </c>
      <c r="I245" s="31">
        <f t="shared" si="21"/>
        <v>12707.43</v>
      </c>
      <c r="J245" s="31">
        <v>14950</v>
      </c>
      <c r="K245" s="31">
        <v>13000</v>
      </c>
      <c r="L245" s="31">
        <v>16250</v>
      </c>
      <c r="M245" s="32">
        <f t="shared" si="22"/>
        <v>12707.43</v>
      </c>
      <c r="N245" s="32">
        <f t="shared" si="23"/>
        <v>14226.86</v>
      </c>
      <c r="O245" s="32">
        <f t="shared" si="24"/>
        <v>14153.83</v>
      </c>
      <c r="P245" s="32">
        <f t="shared" si="25"/>
        <v>1676.29</v>
      </c>
      <c r="Q245" s="33">
        <f t="shared" si="26"/>
        <v>0.11782571839464225</v>
      </c>
      <c r="R245" s="34" t="s">
        <v>559</v>
      </c>
      <c r="S245" s="34">
        <v>1</v>
      </c>
      <c r="T245" s="32">
        <f t="shared" si="27"/>
        <v>12707.43</v>
      </c>
    </row>
    <row r="246" spans="1:20" ht="48" x14ac:dyDescent="0.2">
      <c r="A246" s="29">
        <v>2</v>
      </c>
      <c r="B246" s="49">
        <v>4815008</v>
      </c>
      <c r="C246" s="48">
        <v>42121507</v>
      </c>
      <c r="D246" s="28" t="s">
        <v>345</v>
      </c>
      <c r="E246" s="49" t="s">
        <v>346</v>
      </c>
      <c r="F246" s="28" t="s">
        <v>213</v>
      </c>
      <c r="G246" s="28">
        <v>1</v>
      </c>
      <c r="H246" s="31">
        <v>7993.21</v>
      </c>
      <c r="I246" s="31">
        <f t="shared" si="21"/>
        <v>8013.77</v>
      </c>
      <c r="J246" s="66">
        <v>10925</v>
      </c>
      <c r="K246" s="56">
        <v>9500</v>
      </c>
      <c r="L246" s="56">
        <v>11875</v>
      </c>
      <c r="M246" s="32">
        <f t="shared" si="22"/>
        <v>8013.77</v>
      </c>
      <c r="N246" s="32">
        <f t="shared" si="23"/>
        <v>10078.44</v>
      </c>
      <c r="O246" s="32">
        <f t="shared" si="24"/>
        <v>9969.0499999999993</v>
      </c>
      <c r="P246" s="32">
        <f t="shared" si="25"/>
        <v>1687.38</v>
      </c>
      <c r="Q246" s="33">
        <f t="shared" si="26"/>
        <v>0.16742472049245716</v>
      </c>
      <c r="R246" s="34" t="s">
        <v>559</v>
      </c>
      <c r="S246" s="34">
        <v>1</v>
      </c>
      <c r="T246" s="32">
        <f t="shared" si="27"/>
        <v>8013.77</v>
      </c>
    </row>
    <row r="247" spans="1:20" ht="24" x14ac:dyDescent="0.25">
      <c r="A247" s="29">
        <v>3</v>
      </c>
      <c r="B247" s="49">
        <v>48150</v>
      </c>
      <c r="C247" s="48">
        <v>42121507</v>
      </c>
      <c r="D247" s="28" t="s">
        <v>347</v>
      </c>
      <c r="E247" s="49" t="s">
        <v>348</v>
      </c>
      <c r="F247" s="28" t="s">
        <v>213</v>
      </c>
      <c r="G247" s="28">
        <v>1</v>
      </c>
      <c r="H247" s="31">
        <v>44911.58</v>
      </c>
      <c r="I247" s="31">
        <f t="shared" si="21"/>
        <v>45027.11</v>
      </c>
      <c r="J247" s="31">
        <v>53371.5</v>
      </c>
      <c r="K247" s="31">
        <v>46410</v>
      </c>
      <c r="L247" s="31">
        <v>58012.5</v>
      </c>
      <c r="M247" s="32">
        <f t="shared" si="22"/>
        <v>45027.11</v>
      </c>
      <c r="N247" s="32">
        <f t="shared" si="23"/>
        <v>50705.279999999999</v>
      </c>
      <c r="O247" s="32">
        <f t="shared" si="24"/>
        <v>50434.67</v>
      </c>
      <c r="P247" s="32">
        <f t="shared" si="25"/>
        <v>6088.11</v>
      </c>
      <c r="Q247" s="33">
        <f t="shared" si="26"/>
        <v>0.12006856090726646</v>
      </c>
      <c r="R247" s="34" t="s">
        <v>559</v>
      </c>
      <c r="S247" s="34">
        <v>1</v>
      </c>
      <c r="T247" s="32">
        <f t="shared" si="27"/>
        <v>45027.11</v>
      </c>
    </row>
    <row r="248" spans="1:20" ht="24" x14ac:dyDescent="0.25">
      <c r="A248" s="29">
        <v>4</v>
      </c>
      <c r="B248" s="49">
        <v>4815015</v>
      </c>
      <c r="C248" s="48">
        <v>42121600</v>
      </c>
      <c r="D248" s="28" t="s">
        <v>349</v>
      </c>
      <c r="E248" s="49" t="s">
        <v>350</v>
      </c>
      <c r="F248" s="28" t="s">
        <v>213</v>
      </c>
      <c r="G248" s="28">
        <v>1</v>
      </c>
      <c r="H248" s="31">
        <v>39175.69</v>
      </c>
      <c r="I248" s="31">
        <f t="shared" si="21"/>
        <v>39276.47</v>
      </c>
      <c r="J248" s="31">
        <v>46529</v>
      </c>
      <c r="K248" s="31">
        <v>40460</v>
      </c>
      <c r="L248" s="31">
        <v>50575</v>
      </c>
      <c r="M248" s="32">
        <f t="shared" si="22"/>
        <v>39276.47</v>
      </c>
      <c r="N248" s="32">
        <f t="shared" si="23"/>
        <v>44210.12</v>
      </c>
      <c r="O248" s="32">
        <f t="shared" si="24"/>
        <v>43974.86</v>
      </c>
      <c r="P248" s="32">
        <f t="shared" si="25"/>
        <v>5300.73</v>
      </c>
      <c r="Q248" s="33">
        <f t="shared" si="26"/>
        <v>0.1198985662106323</v>
      </c>
      <c r="R248" s="34" t="s">
        <v>559</v>
      </c>
      <c r="S248" s="34">
        <v>1</v>
      </c>
      <c r="T248" s="32">
        <f t="shared" si="27"/>
        <v>39276.47</v>
      </c>
    </row>
    <row r="249" spans="1:20" ht="24" x14ac:dyDescent="0.25">
      <c r="A249" s="29">
        <v>5</v>
      </c>
      <c r="B249" s="49">
        <v>4815015</v>
      </c>
      <c r="C249" s="48">
        <v>42142600</v>
      </c>
      <c r="D249" s="28" t="s">
        <v>349</v>
      </c>
      <c r="E249" s="49" t="s">
        <v>351</v>
      </c>
      <c r="F249" s="28" t="s">
        <v>213</v>
      </c>
      <c r="G249" s="28">
        <v>1</v>
      </c>
      <c r="H249" s="31">
        <v>43943.13</v>
      </c>
      <c r="I249" s="31">
        <f t="shared" si="21"/>
        <v>44056.17</v>
      </c>
      <c r="J249" s="31">
        <v>50634.5</v>
      </c>
      <c r="K249" s="31">
        <v>44030</v>
      </c>
      <c r="L249" s="31">
        <v>55037.5</v>
      </c>
      <c r="M249" s="32">
        <f t="shared" si="22"/>
        <v>44030</v>
      </c>
      <c r="N249" s="32">
        <f t="shared" si="23"/>
        <v>48439.54</v>
      </c>
      <c r="O249" s="32">
        <f t="shared" si="24"/>
        <v>48218.66</v>
      </c>
      <c r="P249" s="32">
        <f t="shared" si="25"/>
        <v>5385.44</v>
      </c>
      <c r="Q249" s="33">
        <f t="shared" si="26"/>
        <v>0.11117859500730187</v>
      </c>
      <c r="R249" s="34" t="s">
        <v>559</v>
      </c>
      <c r="S249" s="34">
        <v>1</v>
      </c>
      <c r="T249" s="32">
        <f t="shared" si="27"/>
        <v>44030</v>
      </c>
    </row>
    <row r="250" spans="1:20" ht="24" x14ac:dyDescent="0.25">
      <c r="A250" s="29">
        <v>6</v>
      </c>
      <c r="B250" s="49">
        <v>4815015</v>
      </c>
      <c r="C250" s="48">
        <v>42142600</v>
      </c>
      <c r="D250" s="28" t="s">
        <v>349</v>
      </c>
      <c r="E250" s="49" t="s">
        <v>352</v>
      </c>
      <c r="F250" s="28" t="s">
        <v>213</v>
      </c>
      <c r="G250" s="28">
        <v>1</v>
      </c>
      <c r="H250" s="31">
        <v>36649.61</v>
      </c>
      <c r="I250" s="31">
        <f t="shared" si="21"/>
        <v>36743.89</v>
      </c>
      <c r="J250" s="31">
        <v>64319.5</v>
      </c>
      <c r="K250" s="31">
        <v>55930</v>
      </c>
      <c r="L250" s="31">
        <v>69912.5</v>
      </c>
      <c r="M250" s="32">
        <f t="shared" si="22"/>
        <v>36743.89</v>
      </c>
      <c r="N250" s="32">
        <f t="shared" si="23"/>
        <v>56726.47</v>
      </c>
      <c r="O250" s="32">
        <f t="shared" si="24"/>
        <v>55135.57</v>
      </c>
      <c r="P250" s="32">
        <f t="shared" si="25"/>
        <v>14508.2</v>
      </c>
      <c r="Q250" s="33">
        <f t="shared" si="26"/>
        <v>0.25575714476857103</v>
      </c>
      <c r="R250" s="34" t="s">
        <v>559</v>
      </c>
      <c r="S250" s="34">
        <v>1</v>
      </c>
      <c r="T250" s="32">
        <f t="shared" si="27"/>
        <v>36743.89</v>
      </c>
    </row>
    <row r="251" spans="1:20" ht="24" x14ac:dyDescent="0.25">
      <c r="A251" s="29">
        <v>7</v>
      </c>
      <c r="B251" s="49">
        <v>4815015</v>
      </c>
      <c r="C251" s="48">
        <v>42142600</v>
      </c>
      <c r="D251" s="28" t="s">
        <v>349</v>
      </c>
      <c r="E251" s="49" t="s">
        <v>353</v>
      </c>
      <c r="F251" s="28" t="s">
        <v>213</v>
      </c>
      <c r="G251" s="28">
        <v>1</v>
      </c>
      <c r="H251" s="31">
        <v>38605.86</v>
      </c>
      <c r="I251" s="31">
        <f t="shared" si="21"/>
        <v>38705.17</v>
      </c>
      <c r="J251" s="31">
        <v>46529</v>
      </c>
      <c r="K251" s="31">
        <v>40460</v>
      </c>
      <c r="L251" s="31">
        <v>50575</v>
      </c>
      <c r="M251" s="32">
        <f t="shared" si="22"/>
        <v>38705.17</v>
      </c>
      <c r="N251" s="32">
        <f t="shared" si="23"/>
        <v>44067.29</v>
      </c>
      <c r="O251" s="32">
        <f t="shared" si="24"/>
        <v>43814.07</v>
      </c>
      <c r="P251" s="32">
        <f t="shared" si="25"/>
        <v>5482.55</v>
      </c>
      <c r="Q251" s="33">
        <f t="shared" si="26"/>
        <v>0.12441314181108028</v>
      </c>
      <c r="R251" s="34" t="s">
        <v>559</v>
      </c>
      <c r="S251" s="34">
        <v>1</v>
      </c>
      <c r="T251" s="32">
        <f t="shared" si="27"/>
        <v>38705.17</v>
      </c>
    </row>
    <row r="252" spans="1:20" ht="24" x14ac:dyDescent="0.25">
      <c r="A252" s="29">
        <v>8</v>
      </c>
      <c r="B252" s="49">
        <v>4815015</v>
      </c>
      <c r="C252" s="48">
        <v>42142600</v>
      </c>
      <c r="D252" s="28" t="s">
        <v>349</v>
      </c>
      <c r="E252" s="49" t="s">
        <v>354</v>
      </c>
      <c r="F252" s="28" t="s">
        <v>213</v>
      </c>
      <c r="G252" s="28">
        <v>1</v>
      </c>
      <c r="H252" s="31">
        <v>31458.83</v>
      </c>
      <c r="I252" s="31">
        <f t="shared" si="21"/>
        <v>31539.75</v>
      </c>
      <c r="J252" s="31">
        <v>41055</v>
      </c>
      <c r="K252" s="31">
        <v>35700</v>
      </c>
      <c r="L252" s="31">
        <v>44625</v>
      </c>
      <c r="M252" s="32">
        <f t="shared" si="22"/>
        <v>31539.75</v>
      </c>
      <c r="N252" s="32">
        <f t="shared" si="23"/>
        <v>38229.94</v>
      </c>
      <c r="O252" s="32">
        <f t="shared" si="24"/>
        <v>37898.120000000003</v>
      </c>
      <c r="P252" s="32">
        <f t="shared" si="25"/>
        <v>5774.57</v>
      </c>
      <c r="Q252" s="33">
        <f t="shared" si="26"/>
        <v>0.15104836680360992</v>
      </c>
      <c r="R252" s="34" t="s">
        <v>559</v>
      </c>
      <c r="S252" s="34">
        <v>1</v>
      </c>
      <c r="T252" s="32">
        <f t="shared" si="27"/>
        <v>31539.75</v>
      </c>
    </row>
    <row r="253" spans="1:20" x14ac:dyDescent="0.25">
      <c r="A253" s="29">
        <v>9</v>
      </c>
      <c r="B253" s="49">
        <v>4815007</v>
      </c>
      <c r="C253" s="48">
        <v>42142600</v>
      </c>
      <c r="D253" s="28" t="s">
        <v>355</v>
      </c>
      <c r="E253" s="49" t="s">
        <v>356</v>
      </c>
      <c r="F253" s="28" t="s">
        <v>213</v>
      </c>
      <c r="G253" s="28">
        <v>1</v>
      </c>
      <c r="H253" s="31">
        <v>4823.8100000000004</v>
      </c>
      <c r="I253" s="31">
        <f t="shared" si="21"/>
        <v>4836.22</v>
      </c>
      <c r="J253" s="31">
        <v>9200</v>
      </c>
      <c r="K253" s="31">
        <v>8000</v>
      </c>
      <c r="L253" s="31">
        <v>10000</v>
      </c>
      <c r="M253" s="32">
        <f t="shared" si="22"/>
        <v>4836.22</v>
      </c>
      <c r="N253" s="32">
        <f t="shared" si="23"/>
        <v>8009.06</v>
      </c>
      <c r="O253" s="32">
        <f t="shared" si="24"/>
        <v>7724.07</v>
      </c>
      <c r="P253" s="32">
        <f t="shared" si="25"/>
        <v>2269.3000000000002</v>
      </c>
      <c r="Q253" s="33">
        <f t="shared" si="26"/>
        <v>0.28334161562031002</v>
      </c>
      <c r="R253" s="34" t="s">
        <v>559</v>
      </c>
      <c r="S253" s="34">
        <v>1</v>
      </c>
      <c r="T253" s="32">
        <f t="shared" si="27"/>
        <v>4836.22</v>
      </c>
    </row>
    <row r="254" spans="1:20" x14ac:dyDescent="0.25">
      <c r="A254" s="29">
        <v>10</v>
      </c>
      <c r="B254" s="49">
        <v>4815007</v>
      </c>
      <c r="C254" s="48">
        <v>42121500</v>
      </c>
      <c r="D254" s="28" t="s">
        <v>355</v>
      </c>
      <c r="E254" s="49" t="s">
        <v>357</v>
      </c>
      <c r="F254" s="28" t="s">
        <v>213</v>
      </c>
      <c r="G254" s="28">
        <v>1</v>
      </c>
      <c r="H254" s="31">
        <v>4802.54</v>
      </c>
      <c r="I254" s="31">
        <f t="shared" si="21"/>
        <v>4814.8900000000003</v>
      </c>
      <c r="J254" s="31">
        <v>9200</v>
      </c>
      <c r="K254" s="31">
        <v>8000</v>
      </c>
      <c r="L254" s="31">
        <v>10000</v>
      </c>
      <c r="M254" s="32">
        <f t="shared" si="22"/>
        <v>4814.8900000000003</v>
      </c>
      <c r="N254" s="32">
        <f t="shared" si="23"/>
        <v>8003.72</v>
      </c>
      <c r="O254" s="32">
        <f t="shared" si="24"/>
        <v>7715.54</v>
      </c>
      <c r="P254" s="32">
        <f t="shared" si="25"/>
        <v>2279.2399999999998</v>
      </c>
      <c r="Q254" s="33">
        <f t="shared" si="26"/>
        <v>0.28477258074995121</v>
      </c>
      <c r="R254" s="34" t="s">
        <v>559</v>
      </c>
      <c r="S254" s="34">
        <v>1</v>
      </c>
      <c r="T254" s="32">
        <f t="shared" si="27"/>
        <v>4814.8900000000003</v>
      </c>
    </row>
    <row r="255" spans="1:20" ht="48" x14ac:dyDescent="0.25">
      <c r="A255" s="29">
        <v>11</v>
      </c>
      <c r="B255" s="49">
        <v>48150</v>
      </c>
      <c r="C255" s="48">
        <v>51101500</v>
      </c>
      <c r="D255" s="28" t="s">
        <v>358</v>
      </c>
      <c r="E255" s="49" t="s">
        <v>359</v>
      </c>
      <c r="F255" s="28" t="s">
        <v>213</v>
      </c>
      <c r="G255" s="28">
        <v>1</v>
      </c>
      <c r="H255" s="31">
        <v>4780.68</v>
      </c>
      <c r="I255" s="31">
        <f t="shared" si="21"/>
        <v>4792.9799999999996</v>
      </c>
      <c r="J255" s="31">
        <v>4600</v>
      </c>
      <c r="K255" s="31">
        <v>4000</v>
      </c>
      <c r="L255" s="31">
        <v>5000</v>
      </c>
      <c r="M255" s="32">
        <f t="shared" si="22"/>
        <v>4000</v>
      </c>
      <c r="N255" s="32">
        <f t="shared" si="23"/>
        <v>4598.25</v>
      </c>
      <c r="O255" s="32">
        <f t="shared" si="24"/>
        <v>4582.46</v>
      </c>
      <c r="P255" s="32">
        <f t="shared" si="25"/>
        <v>430.98</v>
      </c>
      <c r="Q255" s="33">
        <f t="shared" si="26"/>
        <v>9.372696134398957E-2</v>
      </c>
      <c r="R255" s="34" t="s">
        <v>559</v>
      </c>
      <c r="S255" s="34">
        <v>1</v>
      </c>
      <c r="T255" s="32">
        <f t="shared" si="27"/>
        <v>4000</v>
      </c>
    </row>
    <row r="256" spans="1:20" ht="48" x14ac:dyDescent="0.25">
      <c r="A256" s="29">
        <v>12</v>
      </c>
      <c r="B256" s="49">
        <v>48150</v>
      </c>
      <c r="C256" s="48">
        <v>42121600</v>
      </c>
      <c r="D256" s="28" t="s">
        <v>358</v>
      </c>
      <c r="E256" s="49" t="s">
        <v>360</v>
      </c>
      <c r="F256" s="28" t="s">
        <v>213</v>
      </c>
      <c r="G256" s="28">
        <v>1</v>
      </c>
      <c r="H256" s="31">
        <v>4920.8</v>
      </c>
      <c r="I256" s="31">
        <f t="shared" si="21"/>
        <v>4933.46</v>
      </c>
      <c r="J256" s="31">
        <v>4600</v>
      </c>
      <c r="K256" s="31">
        <v>4000</v>
      </c>
      <c r="L256" s="31">
        <v>5000</v>
      </c>
      <c r="M256" s="32">
        <f t="shared" si="22"/>
        <v>4000</v>
      </c>
      <c r="N256" s="32">
        <f t="shared" si="23"/>
        <v>4633.37</v>
      </c>
      <c r="O256" s="32">
        <f t="shared" si="24"/>
        <v>4615.67</v>
      </c>
      <c r="P256" s="32">
        <f t="shared" si="25"/>
        <v>457.07</v>
      </c>
      <c r="Q256" s="33">
        <f t="shared" si="26"/>
        <v>9.8647420775806807E-2</v>
      </c>
      <c r="R256" s="34" t="s">
        <v>559</v>
      </c>
      <c r="S256" s="34">
        <v>1</v>
      </c>
      <c r="T256" s="32">
        <f t="shared" si="27"/>
        <v>4000</v>
      </c>
    </row>
    <row r="257" spans="1:20" ht="48" x14ac:dyDescent="0.25">
      <c r="A257" s="29">
        <v>13</v>
      </c>
      <c r="B257" s="49">
        <v>48150</v>
      </c>
      <c r="C257" s="48">
        <v>42121600</v>
      </c>
      <c r="D257" s="28" t="s">
        <v>358</v>
      </c>
      <c r="E257" s="49" t="s">
        <v>361</v>
      </c>
      <c r="F257" s="28" t="s">
        <v>213</v>
      </c>
      <c r="G257" s="28">
        <v>1</v>
      </c>
      <c r="H257" s="31">
        <v>5070.92</v>
      </c>
      <c r="I257" s="31">
        <f t="shared" si="21"/>
        <v>5083.96</v>
      </c>
      <c r="J257" s="31">
        <v>4600</v>
      </c>
      <c r="K257" s="31">
        <v>4000</v>
      </c>
      <c r="L257" s="31">
        <v>5000</v>
      </c>
      <c r="M257" s="32">
        <f t="shared" si="22"/>
        <v>4000</v>
      </c>
      <c r="N257" s="32">
        <f t="shared" si="23"/>
        <v>4670.99</v>
      </c>
      <c r="O257" s="32">
        <f t="shared" si="24"/>
        <v>4650.4799999999996</v>
      </c>
      <c r="P257" s="32">
        <f t="shared" si="25"/>
        <v>494.66</v>
      </c>
      <c r="Q257" s="33">
        <f t="shared" si="26"/>
        <v>0.1059004622146483</v>
      </c>
      <c r="R257" s="34" t="s">
        <v>559</v>
      </c>
      <c r="S257" s="34">
        <v>1</v>
      </c>
      <c r="T257" s="32">
        <f t="shared" si="27"/>
        <v>4000</v>
      </c>
    </row>
    <row r="258" spans="1:20" ht="60" x14ac:dyDescent="0.25">
      <c r="A258" s="29">
        <v>14</v>
      </c>
      <c r="B258" s="49">
        <v>3626004</v>
      </c>
      <c r="C258" s="48">
        <v>42121600</v>
      </c>
      <c r="D258" s="28" t="s">
        <v>362</v>
      </c>
      <c r="E258" s="49" t="s">
        <v>363</v>
      </c>
      <c r="F258" s="28" t="s">
        <v>213</v>
      </c>
      <c r="G258" s="28">
        <v>1</v>
      </c>
      <c r="H258" s="31">
        <v>41701.11</v>
      </c>
      <c r="I258" s="31">
        <f t="shared" si="21"/>
        <v>41808.379999999997</v>
      </c>
      <c r="J258" s="31">
        <v>47897.5</v>
      </c>
      <c r="K258" s="31">
        <v>41650</v>
      </c>
      <c r="L258" s="31">
        <v>52062.5</v>
      </c>
      <c r="M258" s="32">
        <f t="shared" si="22"/>
        <v>41650</v>
      </c>
      <c r="N258" s="32">
        <f t="shared" si="23"/>
        <v>45854.6</v>
      </c>
      <c r="O258" s="32">
        <f t="shared" si="24"/>
        <v>45648.77</v>
      </c>
      <c r="P258" s="32">
        <f t="shared" si="25"/>
        <v>5058.3900000000003</v>
      </c>
      <c r="Q258" s="33">
        <f t="shared" si="26"/>
        <v>0.11031368717642288</v>
      </c>
      <c r="R258" s="34" t="s">
        <v>559</v>
      </c>
      <c r="S258" s="34">
        <v>1</v>
      </c>
      <c r="T258" s="32">
        <f t="shared" si="27"/>
        <v>41650</v>
      </c>
    </row>
    <row r="259" spans="1:20" x14ac:dyDescent="0.25">
      <c r="A259" s="3" t="s">
        <v>364</v>
      </c>
      <c r="B259" s="3"/>
      <c r="C259" s="3"/>
      <c r="D259" s="3"/>
      <c r="E259" s="3"/>
      <c r="F259" s="3"/>
      <c r="G259" s="3"/>
      <c r="H259" s="36"/>
      <c r="I259" s="36"/>
      <c r="J259" s="36"/>
      <c r="K259" s="36"/>
      <c r="L259" s="36"/>
      <c r="M259" s="36"/>
      <c r="N259" s="36"/>
      <c r="O259" s="36"/>
      <c r="P259" s="36"/>
      <c r="Q259" s="36"/>
      <c r="R259" s="36"/>
      <c r="S259" s="36"/>
      <c r="T259" s="36"/>
    </row>
    <row r="260" spans="1:20" x14ac:dyDescent="0.25">
      <c r="A260" s="5" t="s">
        <v>1</v>
      </c>
      <c r="B260" s="5"/>
      <c r="C260" s="5"/>
      <c r="D260" s="5"/>
      <c r="E260" s="5"/>
      <c r="F260" s="5" t="s">
        <v>2</v>
      </c>
      <c r="G260" s="5"/>
      <c r="H260" s="36"/>
      <c r="I260" s="36"/>
      <c r="J260" s="36"/>
      <c r="K260" s="36"/>
      <c r="L260" s="36"/>
      <c r="M260" s="36"/>
      <c r="N260" s="36"/>
      <c r="O260" s="36"/>
      <c r="P260" s="36"/>
      <c r="Q260" s="36"/>
      <c r="R260" s="36"/>
      <c r="S260" s="36"/>
      <c r="T260" s="36"/>
    </row>
    <row r="261" spans="1:20" x14ac:dyDescent="0.25">
      <c r="A261" s="37" t="s">
        <v>341</v>
      </c>
      <c r="B261" s="37"/>
      <c r="C261" s="37"/>
      <c r="D261" s="37"/>
      <c r="E261" s="37"/>
      <c r="F261" s="38" t="s">
        <v>342</v>
      </c>
      <c r="G261" s="38"/>
      <c r="H261" s="36"/>
      <c r="I261" s="36"/>
      <c r="J261" s="36"/>
      <c r="K261" s="36"/>
      <c r="L261" s="36"/>
      <c r="M261" s="36"/>
      <c r="N261" s="36"/>
      <c r="O261" s="36"/>
      <c r="P261" s="36"/>
      <c r="Q261" s="36"/>
      <c r="R261" s="36"/>
      <c r="S261" s="36"/>
      <c r="T261" s="36"/>
    </row>
    <row r="262" spans="1:20" ht="60" x14ac:dyDescent="0.25">
      <c r="A262" s="19" t="s">
        <v>5</v>
      </c>
      <c r="B262" s="42" t="s">
        <v>6</v>
      </c>
      <c r="C262" s="21" t="s">
        <v>10</v>
      </c>
      <c r="D262" s="22" t="s">
        <v>22</v>
      </c>
      <c r="E262" s="22"/>
      <c r="F262" s="20" t="s">
        <v>8</v>
      </c>
      <c r="G262" s="21" t="s">
        <v>9</v>
      </c>
      <c r="H262" s="23" t="s">
        <v>539</v>
      </c>
      <c r="I262" s="23" t="s">
        <v>549</v>
      </c>
      <c r="J262" s="24" t="s">
        <v>542</v>
      </c>
      <c r="K262" s="25" t="s">
        <v>542</v>
      </c>
      <c r="L262" s="26" t="s">
        <v>542</v>
      </c>
      <c r="M262" s="27" t="s">
        <v>552</v>
      </c>
      <c r="N262" s="27" t="s">
        <v>553</v>
      </c>
      <c r="O262" s="27" t="s">
        <v>554</v>
      </c>
      <c r="P262" s="27" t="s">
        <v>555</v>
      </c>
      <c r="Q262" s="27" t="s">
        <v>556</v>
      </c>
      <c r="R262" s="27" t="s">
        <v>557</v>
      </c>
      <c r="S262" s="24" t="s">
        <v>560</v>
      </c>
      <c r="T262" s="24" t="s">
        <v>558</v>
      </c>
    </row>
    <row r="263" spans="1:20" s="47" customFormat="1" ht="48" x14ac:dyDescent="0.25">
      <c r="A263" s="44">
        <v>1</v>
      </c>
      <c r="B263" s="43">
        <v>4815004</v>
      </c>
      <c r="C263" s="43">
        <v>42142500</v>
      </c>
      <c r="D263" s="45" t="s">
        <v>343</v>
      </c>
      <c r="E263" s="55" t="s">
        <v>344</v>
      </c>
      <c r="F263" s="46" t="s">
        <v>365</v>
      </c>
      <c r="G263" s="67">
        <v>1</v>
      </c>
      <c r="H263" s="41">
        <v>12674.83</v>
      </c>
      <c r="I263" s="31">
        <f t="shared" ref="I263:I325" si="28">ROUND(H263*(105.23/104.96),2)</f>
        <v>12707.43</v>
      </c>
      <c r="J263" s="41">
        <v>14950</v>
      </c>
      <c r="K263" s="41">
        <v>13000</v>
      </c>
      <c r="L263" s="41">
        <v>16250</v>
      </c>
      <c r="M263" s="32">
        <f t="shared" ref="M263:M325" si="29">ROUND(MIN(I263,J263,K263,L263),2)</f>
        <v>12707.43</v>
      </c>
      <c r="N263" s="32">
        <f t="shared" ref="N263:N325" si="30">ROUND(AVERAGE(I263,J263,K263,L263),2)</f>
        <v>14226.86</v>
      </c>
      <c r="O263" s="32">
        <f t="shared" ref="O263:O325" si="31">ROUND(GEOMEAN(I263,J263,K263,L263),2)</f>
        <v>14153.83</v>
      </c>
      <c r="P263" s="32">
        <f t="shared" ref="P263:P325" si="32">ROUND(STDEVA(I263,J263,K263,L263),2)</f>
        <v>1676.29</v>
      </c>
      <c r="Q263" s="33">
        <f t="shared" ref="Q263:Q325" si="33">P263/N263</f>
        <v>0.11782571839464225</v>
      </c>
      <c r="R263" s="34" t="s">
        <v>559</v>
      </c>
      <c r="S263" s="34">
        <v>1</v>
      </c>
      <c r="T263" s="32">
        <f t="shared" ref="T263:T325" si="34">M263</f>
        <v>12707.43</v>
      </c>
    </row>
    <row r="264" spans="1:20" ht="24" x14ac:dyDescent="0.25">
      <c r="A264" s="29">
        <v>2</v>
      </c>
      <c r="B264" s="48">
        <v>4815004</v>
      </c>
      <c r="C264" s="48">
        <v>42142500</v>
      </c>
      <c r="D264" s="28" t="s">
        <v>343</v>
      </c>
      <c r="E264" s="49" t="s">
        <v>366</v>
      </c>
      <c r="F264" s="49" t="s">
        <v>367</v>
      </c>
      <c r="G264" s="68">
        <v>1</v>
      </c>
      <c r="H264" s="31">
        <v>12674.83</v>
      </c>
      <c r="I264" s="31">
        <f t="shared" si="28"/>
        <v>12707.43</v>
      </c>
      <c r="J264" s="31">
        <v>14950</v>
      </c>
      <c r="K264" s="31">
        <v>13000</v>
      </c>
      <c r="L264" s="31">
        <v>16250</v>
      </c>
      <c r="M264" s="32">
        <f t="shared" si="29"/>
        <v>12707.43</v>
      </c>
      <c r="N264" s="32">
        <f t="shared" si="30"/>
        <v>14226.86</v>
      </c>
      <c r="O264" s="32">
        <f t="shared" si="31"/>
        <v>14153.83</v>
      </c>
      <c r="P264" s="32">
        <f t="shared" si="32"/>
        <v>1676.29</v>
      </c>
      <c r="Q264" s="33">
        <f t="shared" si="33"/>
        <v>0.11782571839464225</v>
      </c>
      <c r="R264" s="34" t="s">
        <v>559</v>
      </c>
      <c r="S264" s="34">
        <v>1</v>
      </c>
      <c r="T264" s="32">
        <f t="shared" si="34"/>
        <v>12707.43</v>
      </c>
    </row>
    <row r="265" spans="1:20" ht="24" x14ac:dyDescent="0.25">
      <c r="A265" s="29">
        <v>3</v>
      </c>
      <c r="B265" s="48">
        <v>4815004</v>
      </c>
      <c r="C265" s="48">
        <v>42142500</v>
      </c>
      <c r="D265" s="28" t="s">
        <v>343</v>
      </c>
      <c r="E265" s="49" t="s">
        <v>368</v>
      </c>
      <c r="F265" s="49" t="s">
        <v>367</v>
      </c>
      <c r="G265" s="68">
        <v>1</v>
      </c>
      <c r="H265" s="31">
        <v>12674.83</v>
      </c>
      <c r="I265" s="31">
        <f t="shared" si="28"/>
        <v>12707.43</v>
      </c>
      <c r="J265" s="31">
        <v>14950</v>
      </c>
      <c r="K265" s="31">
        <v>13000</v>
      </c>
      <c r="L265" s="31">
        <v>16250</v>
      </c>
      <c r="M265" s="32">
        <f t="shared" si="29"/>
        <v>12707.43</v>
      </c>
      <c r="N265" s="32">
        <f t="shared" si="30"/>
        <v>14226.86</v>
      </c>
      <c r="O265" s="32">
        <f t="shared" si="31"/>
        <v>14153.83</v>
      </c>
      <c r="P265" s="32">
        <f t="shared" si="32"/>
        <v>1676.29</v>
      </c>
      <c r="Q265" s="33">
        <f t="shared" si="33"/>
        <v>0.11782571839464225</v>
      </c>
      <c r="R265" s="34" t="s">
        <v>559</v>
      </c>
      <c r="S265" s="34">
        <v>1</v>
      </c>
      <c r="T265" s="32">
        <f t="shared" si="34"/>
        <v>12707.43</v>
      </c>
    </row>
    <row r="266" spans="1:20" ht="24" x14ac:dyDescent="0.25">
      <c r="A266" s="29">
        <v>4</v>
      </c>
      <c r="B266" s="60">
        <v>4815007</v>
      </c>
      <c r="C266" s="48">
        <v>42142600</v>
      </c>
      <c r="D266" s="28" t="s">
        <v>369</v>
      </c>
      <c r="E266" s="49" t="s">
        <v>370</v>
      </c>
      <c r="F266" s="49" t="s">
        <v>213</v>
      </c>
      <c r="G266" s="68">
        <v>1</v>
      </c>
      <c r="H266" s="31">
        <v>4637.17</v>
      </c>
      <c r="I266" s="31">
        <f t="shared" si="28"/>
        <v>4649.1000000000004</v>
      </c>
      <c r="J266" s="31">
        <v>4600</v>
      </c>
      <c r="K266" s="31">
        <v>4000</v>
      </c>
      <c r="L266" s="31">
        <v>5000</v>
      </c>
      <c r="M266" s="32">
        <f t="shared" si="29"/>
        <v>4000</v>
      </c>
      <c r="N266" s="32">
        <f t="shared" si="30"/>
        <v>4562.28</v>
      </c>
      <c r="O266" s="32">
        <f t="shared" si="31"/>
        <v>4547.67</v>
      </c>
      <c r="P266" s="32">
        <f t="shared" si="32"/>
        <v>415.02</v>
      </c>
      <c r="Q266" s="33">
        <f t="shared" si="33"/>
        <v>9.096767405770799E-2</v>
      </c>
      <c r="R266" s="34" t="s">
        <v>559</v>
      </c>
      <c r="S266" s="34">
        <v>1</v>
      </c>
      <c r="T266" s="32">
        <f t="shared" si="34"/>
        <v>4000</v>
      </c>
    </row>
    <row r="267" spans="1:20" ht="24" x14ac:dyDescent="0.25">
      <c r="A267" s="29">
        <v>5</v>
      </c>
      <c r="B267" s="60">
        <v>4815007</v>
      </c>
      <c r="C267" s="48">
        <v>42142600</v>
      </c>
      <c r="D267" s="28" t="s">
        <v>369</v>
      </c>
      <c r="E267" s="49" t="s">
        <v>371</v>
      </c>
      <c r="F267" s="49" t="s">
        <v>213</v>
      </c>
      <c r="G267" s="68">
        <v>1</v>
      </c>
      <c r="H267" s="31">
        <v>5556.4</v>
      </c>
      <c r="I267" s="31">
        <f t="shared" si="28"/>
        <v>5570.69</v>
      </c>
      <c r="J267" s="31">
        <v>4600</v>
      </c>
      <c r="K267" s="31">
        <v>4000</v>
      </c>
      <c r="L267" s="31">
        <v>5000</v>
      </c>
      <c r="M267" s="32">
        <f t="shared" si="29"/>
        <v>4000</v>
      </c>
      <c r="N267" s="32">
        <f t="shared" si="30"/>
        <v>4792.67</v>
      </c>
      <c r="O267" s="32">
        <f t="shared" si="31"/>
        <v>4758</v>
      </c>
      <c r="P267" s="32">
        <f t="shared" si="32"/>
        <v>661.75</v>
      </c>
      <c r="Q267" s="33">
        <f t="shared" si="33"/>
        <v>0.13807543603043815</v>
      </c>
      <c r="R267" s="34" t="s">
        <v>559</v>
      </c>
      <c r="S267" s="34">
        <v>1</v>
      </c>
      <c r="T267" s="32">
        <f t="shared" si="34"/>
        <v>4000</v>
      </c>
    </row>
    <row r="268" spans="1:20" s="47" customFormat="1" x14ac:dyDescent="0.2">
      <c r="A268" s="44">
        <v>6</v>
      </c>
      <c r="B268" s="62">
        <v>4815007</v>
      </c>
      <c r="C268" s="43">
        <v>51111700</v>
      </c>
      <c r="D268" s="45" t="s">
        <v>355</v>
      </c>
      <c r="E268" s="46" t="s">
        <v>356</v>
      </c>
      <c r="F268" s="46" t="s">
        <v>213</v>
      </c>
      <c r="G268" s="67">
        <v>1</v>
      </c>
      <c r="H268" s="56">
        <v>4823.8100000000004</v>
      </c>
      <c r="I268" s="31">
        <f t="shared" si="28"/>
        <v>4836.22</v>
      </c>
      <c r="J268" s="41">
        <v>9200</v>
      </c>
      <c r="K268" s="41">
        <v>8000</v>
      </c>
      <c r="L268" s="41">
        <v>10000</v>
      </c>
      <c r="M268" s="32">
        <f t="shared" si="29"/>
        <v>4836.22</v>
      </c>
      <c r="N268" s="32">
        <f t="shared" si="30"/>
        <v>8009.06</v>
      </c>
      <c r="O268" s="32">
        <f t="shared" si="31"/>
        <v>7724.07</v>
      </c>
      <c r="P268" s="32">
        <f t="shared" si="32"/>
        <v>2269.3000000000002</v>
      </c>
      <c r="Q268" s="33">
        <f t="shared" si="33"/>
        <v>0.28334161562031002</v>
      </c>
      <c r="R268" s="34" t="s">
        <v>559</v>
      </c>
      <c r="S268" s="34">
        <v>1</v>
      </c>
      <c r="T268" s="32">
        <f t="shared" si="34"/>
        <v>4836.22</v>
      </c>
    </row>
    <row r="269" spans="1:20" ht="24" x14ac:dyDescent="0.25">
      <c r="A269" s="29">
        <v>7</v>
      </c>
      <c r="B269" s="60">
        <v>4815004</v>
      </c>
      <c r="C269" s="48">
        <v>42142600</v>
      </c>
      <c r="D269" s="28" t="s">
        <v>372</v>
      </c>
      <c r="E269" s="49" t="s">
        <v>373</v>
      </c>
      <c r="F269" s="49" t="s">
        <v>257</v>
      </c>
      <c r="G269" s="68">
        <v>1</v>
      </c>
      <c r="H269" s="31">
        <v>43204.4</v>
      </c>
      <c r="I269" s="31">
        <f t="shared" si="28"/>
        <v>43315.54</v>
      </c>
      <c r="J269" s="31">
        <v>53371.5</v>
      </c>
      <c r="K269" s="31">
        <v>46410</v>
      </c>
      <c r="L269" s="31">
        <v>58012.5</v>
      </c>
      <c r="M269" s="32">
        <f t="shared" si="29"/>
        <v>43315.54</v>
      </c>
      <c r="N269" s="32">
        <f t="shared" si="30"/>
        <v>50277.39</v>
      </c>
      <c r="O269" s="32">
        <f t="shared" si="31"/>
        <v>49948.4</v>
      </c>
      <c r="P269" s="32">
        <f t="shared" si="32"/>
        <v>6654.06</v>
      </c>
      <c r="Q269" s="33">
        <f t="shared" si="33"/>
        <v>0.13234696550477262</v>
      </c>
      <c r="R269" s="34" t="s">
        <v>559</v>
      </c>
      <c r="S269" s="34">
        <v>1</v>
      </c>
      <c r="T269" s="32">
        <f t="shared" si="34"/>
        <v>43315.54</v>
      </c>
    </row>
    <row r="270" spans="1:20" s="47" customFormat="1" ht="24" x14ac:dyDescent="0.25">
      <c r="A270" s="44">
        <v>8</v>
      </c>
      <c r="B270" s="62">
        <v>4815004</v>
      </c>
      <c r="C270" s="43">
        <v>42142600</v>
      </c>
      <c r="D270" s="45" t="s">
        <v>372</v>
      </c>
      <c r="E270" s="46" t="s">
        <v>348</v>
      </c>
      <c r="F270" s="46" t="s">
        <v>257</v>
      </c>
      <c r="G270" s="67">
        <v>1</v>
      </c>
      <c r="H270" s="41">
        <v>44911.58</v>
      </c>
      <c r="I270" s="31">
        <f t="shared" si="28"/>
        <v>45027.11</v>
      </c>
      <c r="J270" s="41">
        <v>53371.5</v>
      </c>
      <c r="K270" s="41">
        <v>46410</v>
      </c>
      <c r="L270" s="41">
        <v>58012.5</v>
      </c>
      <c r="M270" s="32">
        <f t="shared" si="29"/>
        <v>45027.11</v>
      </c>
      <c r="N270" s="32">
        <f t="shared" si="30"/>
        <v>50705.279999999999</v>
      </c>
      <c r="O270" s="32">
        <f t="shared" si="31"/>
        <v>50434.67</v>
      </c>
      <c r="P270" s="32">
        <f t="shared" si="32"/>
        <v>6088.11</v>
      </c>
      <c r="Q270" s="33">
        <f t="shared" si="33"/>
        <v>0.12006856090726646</v>
      </c>
      <c r="R270" s="34" t="s">
        <v>559</v>
      </c>
      <c r="S270" s="34">
        <v>1</v>
      </c>
      <c r="T270" s="32">
        <f t="shared" si="34"/>
        <v>45027.11</v>
      </c>
    </row>
    <row r="271" spans="1:20" ht="60" x14ac:dyDescent="0.25">
      <c r="A271" s="29">
        <v>9</v>
      </c>
      <c r="B271" s="60">
        <v>4815007</v>
      </c>
      <c r="C271" s="48">
        <v>42142600</v>
      </c>
      <c r="D271" s="28" t="s">
        <v>225</v>
      </c>
      <c r="E271" s="49" t="s">
        <v>374</v>
      </c>
      <c r="F271" s="49" t="s">
        <v>375</v>
      </c>
      <c r="G271" s="68">
        <v>1</v>
      </c>
      <c r="H271" s="31">
        <v>47383.1</v>
      </c>
      <c r="I271" s="31">
        <f t="shared" si="28"/>
        <v>47504.99</v>
      </c>
      <c r="J271" s="31">
        <v>143692.5</v>
      </c>
      <c r="K271" s="31">
        <v>124950</v>
      </c>
      <c r="L271" s="31">
        <v>156187.5</v>
      </c>
      <c r="M271" s="32">
        <f t="shared" si="29"/>
        <v>47504.99</v>
      </c>
      <c r="N271" s="32">
        <f t="shared" si="30"/>
        <v>118083.75</v>
      </c>
      <c r="O271" s="32">
        <f t="shared" si="31"/>
        <v>107433.31</v>
      </c>
      <c r="P271" s="32">
        <f t="shared" si="32"/>
        <v>48772.3</v>
      </c>
      <c r="Q271" s="33">
        <f t="shared" si="33"/>
        <v>0.41303142896461198</v>
      </c>
      <c r="R271" s="34" t="s">
        <v>559</v>
      </c>
      <c r="S271" s="34">
        <v>1</v>
      </c>
      <c r="T271" s="32">
        <f t="shared" si="34"/>
        <v>47504.99</v>
      </c>
    </row>
    <row r="272" spans="1:20" ht="48" x14ac:dyDescent="0.25">
      <c r="A272" s="29">
        <v>10</v>
      </c>
      <c r="B272" s="60">
        <v>4815007</v>
      </c>
      <c r="C272" s="48">
        <v>42142600</v>
      </c>
      <c r="D272" s="28" t="s">
        <v>376</v>
      </c>
      <c r="E272" s="49" t="s">
        <v>377</v>
      </c>
      <c r="F272" s="49" t="s">
        <v>213</v>
      </c>
      <c r="G272" s="68">
        <v>1</v>
      </c>
      <c r="H272" s="31">
        <v>25675.63</v>
      </c>
      <c r="I272" s="31">
        <f t="shared" si="28"/>
        <v>25741.68</v>
      </c>
      <c r="J272" s="31">
        <v>34500</v>
      </c>
      <c r="K272" s="31">
        <v>30000</v>
      </c>
      <c r="L272" s="31">
        <v>37500</v>
      </c>
      <c r="M272" s="32">
        <f t="shared" si="29"/>
        <v>25741.68</v>
      </c>
      <c r="N272" s="32">
        <f t="shared" si="30"/>
        <v>31935.42</v>
      </c>
      <c r="O272" s="32">
        <f t="shared" si="31"/>
        <v>31615.65</v>
      </c>
      <c r="P272" s="32">
        <f t="shared" si="32"/>
        <v>5152.67</v>
      </c>
      <c r="Q272" s="33">
        <f t="shared" si="33"/>
        <v>0.16134655501634237</v>
      </c>
      <c r="R272" s="34" t="s">
        <v>559</v>
      </c>
      <c r="S272" s="34">
        <v>1</v>
      </c>
      <c r="T272" s="32">
        <f t="shared" si="34"/>
        <v>25741.68</v>
      </c>
    </row>
    <row r="273" spans="1:20" ht="24" x14ac:dyDescent="0.25">
      <c r="A273" s="29">
        <v>11</v>
      </c>
      <c r="B273" s="60">
        <v>4815015</v>
      </c>
      <c r="C273" s="48">
        <v>42142600</v>
      </c>
      <c r="D273" s="28" t="s">
        <v>101</v>
      </c>
      <c r="E273" s="49" t="s">
        <v>378</v>
      </c>
      <c r="F273" s="49" t="s">
        <v>213</v>
      </c>
      <c r="G273" s="68">
        <v>1</v>
      </c>
      <c r="H273" s="31">
        <v>434.15</v>
      </c>
      <c r="I273" s="31">
        <f t="shared" si="28"/>
        <v>435.27</v>
      </c>
      <c r="J273" s="31">
        <v>752.68</v>
      </c>
      <c r="K273" s="31">
        <v>654.5</v>
      </c>
      <c r="L273" s="31">
        <v>818.13</v>
      </c>
      <c r="M273" s="32">
        <f t="shared" si="29"/>
        <v>435.27</v>
      </c>
      <c r="N273" s="32">
        <f t="shared" si="30"/>
        <v>665.15</v>
      </c>
      <c r="O273" s="32">
        <f t="shared" si="31"/>
        <v>647.17999999999995</v>
      </c>
      <c r="P273" s="32">
        <f t="shared" si="32"/>
        <v>167.35</v>
      </c>
      <c r="Q273" s="33">
        <f t="shared" si="33"/>
        <v>0.25159738404871079</v>
      </c>
      <c r="R273" s="34" t="s">
        <v>559</v>
      </c>
      <c r="S273" s="34">
        <v>1</v>
      </c>
      <c r="T273" s="32">
        <f t="shared" si="34"/>
        <v>435.27</v>
      </c>
    </row>
    <row r="274" spans="1:20" ht="24" x14ac:dyDescent="0.25">
      <c r="A274" s="29">
        <v>12</v>
      </c>
      <c r="B274" s="60">
        <v>4815015</v>
      </c>
      <c r="C274" s="48">
        <v>42142600</v>
      </c>
      <c r="D274" s="28" t="s">
        <v>101</v>
      </c>
      <c r="E274" s="49" t="s">
        <v>379</v>
      </c>
      <c r="F274" s="49" t="s">
        <v>213</v>
      </c>
      <c r="G274" s="68">
        <v>1</v>
      </c>
      <c r="H274" s="31">
        <v>515.28</v>
      </c>
      <c r="I274" s="31">
        <f t="shared" si="28"/>
        <v>516.61</v>
      </c>
      <c r="J274" s="31">
        <v>821.1</v>
      </c>
      <c r="K274" s="31">
        <v>714</v>
      </c>
      <c r="L274" s="31">
        <v>892.5</v>
      </c>
      <c r="M274" s="32">
        <f t="shared" si="29"/>
        <v>516.61</v>
      </c>
      <c r="N274" s="32">
        <f t="shared" si="30"/>
        <v>736.05</v>
      </c>
      <c r="O274" s="32">
        <f t="shared" si="31"/>
        <v>721.05</v>
      </c>
      <c r="P274" s="32">
        <f t="shared" si="32"/>
        <v>163.66</v>
      </c>
      <c r="Q274" s="33">
        <f t="shared" si="33"/>
        <v>0.22234902520209227</v>
      </c>
      <c r="R274" s="34" t="s">
        <v>559</v>
      </c>
      <c r="S274" s="34">
        <v>1</v>
      </c>
      <c r="T274" s="32">
        <f t="shared" si="34"/>
        <v>516.61</v>
      </c>
    </row>
    <row r="275" spans="1:20" ht="36" x14ac:dyDescent="0.25">
      <c r="A275" s="29">
        <v>13</v>
      </c>
      <c r="B275" s="60">
        <v>4815015</v>
      </c>
      <c r="C275" s="48">
        <v>42142600</v>
      </c>
      <c r="D275" s="28" t="s">
        <v>101</v>
      </c>
      <c r="E275" s="49" t="s">
        <v>380</v>
      </c>
      <c r="F275" s="49" t="s">
        <v>381</v>
      </c>
      <c r="G275" s="68">
        <v>1</v>
      </c>
      <c r="H275" s="31">
        <v>38146.94</v>
      </c>
      <c r="I275" s="31">
        <f t="shared" si="28"/>
        <v>38245.07</v>
      </c>
      <c r="J275" s="31">
        <v>68425</v>
      </c>
      <c r="K275" s="31">
        <v>59500</v>
      </c>
      <c r="L275" s="31">
        <v>74375</v>
      </c>
      <c r="M275" s="32">
        <f t="shared" si="29"/>
        <v>38245.07</v>
      </c>
      <c r="N275" s="32">
        <f t="shared" si="30"/>
        <v>60136.27</v>
      </c>
      <c r="O275" s="32">
        <f t="shared" si="31"/>
        <v>58335.58</v>
      </c>
      <c r="P275" s="32">
        <f t="shared" si="32"/>
        <v>15822.7</v>
      </c>
      <c r="Q275" s="33">
        <f t="shared" si="33"/>
        <v>0.26311409071430603</v>
      </c>
      <c r="R275" s="34" t="s">
        <v>559</v>
      </c>
      <c r="S275" s="34">
        <v>1</v>
      </c>
      <c r="T275" s="32">
        <f t="shared" si="34"/>
        <v>38245.07</v>
      </c>
    </row>
    <row r="276" spans="1:20" ht="36" x14ac:dyDescent="0.25">
      <c r="A276" s="29">
        <v>14</v>
      </c>
      <c r="B276" s="60">
        <v>4815015</v>
      </c>
      <c r="C276" s="48">
        <v>42142600</v>
      </c>
      <c r="D276" s="28" t="s">
        <v>101</v>
      </c>
      <c r="E276" s="49" t="s">
        <v>382</v>
      </c>
      <c r="F276" s="49" t="s">
        <v>383</v>
      </c>
      <c r="G276" s="68">
        <v>1</v>
      </c>
      <c r="H276" s="31">
        <v>30462.73</v>
      </c>
      <c r="I276" s="31">
        <f t="shared" si="28"/>
        <v>30541.09</v>
      </c>
      <c r="J276" s="31">
        <v>50634.5</v>
      </c>
      <c r="K276" s="31">
        <v>44030</v>
      </c>
      <c r="L276" s="31">
        <v>55037.5</v>
      </c>
      <c r="M276" s="32">
        <f t="shared" si="29"/>
        <v>30541.09</v>
      </c>
      <c r="N276" s="32">
        <f t="shared" si="30"/>
        <v>45060.77</v>
      </c>
      <c r="O276" s="32">
        <f t="shared" si="31"/>
        <v>43998.17</v>
      </c>
      <c r="P276" s="32">
        <f t="shared" si="32"/>
        <v>10684.65</v>
      </c>
      <c r="Q276" s="33">
        <f t="shared" si="33"/>
        <v>0.23711645406858339</v>
      </c>
      <c r="R276" s="34" t="s">
        <v>559</v>
      </c>
      <c r="S276" s="34">
        <v>1</v>
      </c>
      <c r="T276" s="32">
        <f t="shared" si="34"/>
        <v>30541.09</v>
      </c>
    </row>
    <row r="277" spans="1:20" ht="24" x14ac:dyDescent="0.25">
      <c r="A277" s="29">
        <v>15</v>
      </c>
      <c r="B277" s="60">
        <v>4815015</v>
      </c>
      <c r="C277" s="48">
        <v>42142600</v>
      </c>
      <c r="D277" s="28" t="s">
        <v>101</v>
      </c>
      <c r="E277" s="49" t="s">
        <v>384</v>
      </c>
      <c r="F277" s="49" t="s">
        <v>257</v>
      </c>
      <c r="G277" s="68">
        <v>1</v>
      </c>
      <c r="H277" s="31">
        <v>25617.73</v>
      </c>
      <c r="I277" s="31">
        <f t="shared" si="28"/>
        <v>25683.63</v>
      </c>
      <c r="J277" s="31">
        <v>41055</v>
      </c>
      <c r="K277" s="31">
        <v>35700</v>
      </c>
      <c r="L277" s="31">
        <v>44625</v>
      </c>
      <c r="M277" s="32">
        <f t="shared" si="29"/>
        <v>25683.63</v>
      </c>
      <c r="N277" s="32">
        <f t="shared" si="30"/>
        <v>36765.910000000003</v>
      </c>
      <c r="O277" s="32">
        <f t="shared" si="31"/>
        <v>36001.22</v>
      </c>
      <c r="P277" s="32">
        <f t="shared" si="32"/>
        <v>8248.5300000000007</v>
      </c>
      <c r="Q277" s="33">
        <f t="shared" si="33"/>
        <v>0.22435266800141762</v>
      </c>
      <c r="R277" s="34" t="s">
        <v>559</v>
      </c>
      <c r="S277" s="34">
        <v>1</v>
      </c>
      <c r="T277" s="32">
        <f t="shared" si="34"/>
        <v>25683.63</v>
      </c>
    </row>
    <row r="278" spans="1:20" ht="24" x14ac:dyDescent="0.25">
      <c r="A278" s="29">
        <v>16</v>
      </c>
      <c r="B278" s="60">
        <v>4815005</v>
      </c>
      <c r="C278" s="48">
        <v>42142600</v>
      </c>
      <c r="D278" s="28" t="s">
        <v>101</v>
      </c>
      <c r="E278" s="49" t="s">
        <v>385</v>
      </c>
      <c r="F278" s="49" t="s">
        <v>257</v>
      </c>
      <c r="G278" s="68">
        <v>1</v>
      </c>
      <c r="H278" s="31">
        <v>29214.19</v>
      </c>
      <c r="I278" s="31">
        <f t="shared" si="28"/>
        <v>29289.34</v>
      </c>
      <c r="J278" s="31">
        <v>49266</v>
      </c>
      <c r="K278" s="31">
        <v>42840</v>
      </c>
      <c r="L278" s="31">
        <v>53550</v>
      </c>
      <c r="M278" s="32">
        <f t="shared" si="29"/>
        <v>29289.34</v>
      </c>
      <c r="N278" s="32">
        <f t="shared" si="30"/>
        <v>43736.34</v>
      </c>
      <c r="O278" s="32">
        <f t="shared" si="31"/>
        <v>42654.66</v>
      </c>
      <c r="P278" s="32">
        <f t="shared" si="32"/>
        <v>10589.37</v>
      </c>
      <c r="Q278" s="33">
        <f t="shared" si="33"/>
        <v>0.24211833912028308</v>
      </c>
      <c r="R278" s="34" t="s">
        <v>559</v>
      </c>
      <c r="S278" s="34">
        <v>1</v>
      </c>
      <c r="T278" s="32">
        <f t="shared" si="34"/>
        <v>29289.34</v>
      </c>
    </row>
    <row r="279" spans="1:20" s="47" customFormat="1" ht="36" x14ac:dyDescent="0.2">
      <c r="A279" s="44">
        <v>17</v>
      </c>
      <c r="B279" s="62">
        <v>4815005</v>
      </c>
      <c r="C279" s="43">
        <v>42142600</v>
      </c>
      <c r="D279" s="45" t="s">
        <v>101</v>
      </c>
      <c r="E279" s="46" t="s">
        <v>386</v>
      </c>
      <c r="F279" s="46" t="s">
        <v>383</v>
      </c>
      <c r="G279" s="67">
        <v>1</v>
      </c>
      <c r="H279" s="56">
        <v>36649.61</v>
      </c>
      <c r="I279" s="31">
        <f t="shared" si="28"/>
        <v>36743.89</v>
      </c>
      <c r="J279" s="41">
        <v>64319.5</v>
      </c>
      <c r="K279" s="41">
        <v>55930</v>
      </c>
      <c r="L279" s="41">
        <v>69912.5</v>
      </c>
      <c r="M279" s="32">
        <f t="shared" si="29"/>
        <v>36743.89</v>
      </c>
      <c r="N279" s="32">
        <f t="shared" si="30"/>
        <v>56726.47</v>
      </c>
      <c r="O279" s="32">
        <f t="shared" si="31"/>
        <v>55135.57</v>
      </c>
      <c r="P279" s="32">
        <f t="shared" si="32"/>
        <v>14508.2</v>
      </c>
      <c r="Q279" s="33">
        <f t="shared" si="33"/>
        <v>0.25575714476857103</v>
      </c>
      <c r="R279" s="34" t="s">
        <v>559</v>
      </c>
      <c r="S279" s="34">
        <v>1</v>
      </c>
      <c r="T279" s="32">
        <f t="shared" si="34"/>
        <v>36743.89</v>
      </c>
    </row>
    <row r="280" spans="1:20" s="47" customFormat="1" ht="36" x14ac:dyDescent="0.2">
      <c r="A280" s="44">
        <v>18</v>
      </c>
      <c r="B280" s="62">
        <v>4815005</v>
      </c>
      <c r="C280" s="43">
        <v>42142600</v>
      </c>
      <c r="D280" s="45" t="s">
        <v>101</v>
      </c>
      <c r="E280" s="46" t="s">
        <v>387</v>
      </c>
      <c r="F280" s="46" t="s">
        <v>383</v>
      </c>
      <c r="G280" s="67">
        <v>1</v>
      </c>
      <c r="H280" s="56">
        <v>39175.69</v>
      </c>
      <c r="I280" s="31">
        <f t="shared" si="28"/>
        <v>39276.47</v>
      </c>
      <c r="J280" s="41">
        <v>46529</v>
      </c>
      <c r="K280" s="41">
        <v>40460</v>
      </c>
      <c r="L280" s="41">
        <v>50575</v>
      </c>
      <c r="M280" s="32">
        <f t="shared" si="29"/>
        <v>39276.47</v>
      </c>
      <c r="N280" s="32">
        <f t="shared" si="30"/>
        <v>44210.12</v>
      </c>
      <c r="O280" s="32">
        <f t="shared" si="31"/>
        <v>43974.86</v>
      </c>
      <c r="P280" s="32">
        <f t="shared" si="32"/>
        <v>5300.73</v>
      </c>
      <c r="Q280" s="33">
        <f t="shared" si="33"/>
        <v>0.1198985662106323</v>
      </c>
      <c r="R280" s="34" t="s">
        <v>559</v>
      </c>
      <c r="S280" s="34">
        <v>1</v>
      </c>
      <c r="T280" s="32">
        <f t="shared" si="34"/>
        <v>39276.47</v>
      </c>
    </row>
    <row r="281" spans="1:20" ht="24" x14ac:dyDescent="0.25">
      <c r="A281" s="29">
        <v>19</v>
      </c>
      <c r="B281" s="60">
        <v>4815005</v>
      </c>
      <c r="C281" s="48">
        <v>42142600</v>
      </c>
      <c r="D281" s="28" t="s">
        <v>101</v>
      </c>
      <c r="E281" s="49" t="s">
        <v>388</v>
      </c>
      <c r="F281" s="49" t="s">
        <v>389</v>
      </c>
      <c r="G281" s="68">
        <v>1</v>
      </c>
      <c r="H281" s="31">
        <v>79325.73</v>
      </c>
      <c r="I281" s="31">
        <f t="shared" si="28"/>
        <v>79529.789999999994</v>
      </c>
      <c r="J281" s="31">
        <v>71162</v>
      </c>
      <c r="K281" s="31">
        <v>61880</v>
      </c>
      <c r="L281" s="31">
        <v>77350</v>
      </c>
      <c r="M281" s="32">
        <f t="shared" si="29"/>
        <v>61880</v>
      </c>
      <c r="N281" s="32">
        <f t="shared" si="30"/>
        <v>72480.45</v>
      </c>
      <c r="O281" s="32">
        <f t="shared" si="31"/>
        <v>72143.490000000005</v>
      </c>
      <c r="P281" s="32">
        <f t="shared" si="32"/>
        <v>7905.98</v>
      </c>
      <c r="Q281" s="33">
        <f t="shared" si="33"/>
        <v>0.10907741328868681</v>
      </c>
      <c r="R281" s="34" t="s">
        <v>559</v>
      </c>
      <c r="S281" s="34">
        <v>1</v>
      </c>
      <c r="T281" s="32">
        <f t="shared" si="34"/>
        <v>61880</v>
      </c>
    </row>
    <row r="282" spans="1:20" ht="84" x14ac:dyDescent="0.25">
      <c r="A282" s="29">
        <v>20</v>
      </c>
      <c r="B282" s="60">
        <v>4815004</v>
      </c>
      <c r="C282" s="49">
        <v>41105324</v>
      </c>
      <c r="D282" s="28" t="s">
        <v>376</v>
      </c>
      <c r="E282" s="49" t="s">
        <v>390</v>
      </c>
      <c r="F282" s="49" t="s">
        <v>391</v>
      </c>
      <c r="G282" s="68">
        <v>1</v>
      </c>
      <c r="H282" s="31">
        <v>207478.58</v>
      </c>
      <c r="I282" s="31">
        <f t="shared" si="28"/>
        <v>208012.3</v>
      </c>
      <c r="J282" s="31">
        <v>244950</v>
      </c>
      <c r="K282" s="31">
        <v>213000</v>
      </c>
      <c r="L282" s="31">
        <v>266250</v>
      </c>
      <c r="M282" s="32">
        <f t="shared" si="29"/>
        <v>208012.3</v>
      </c>
      <c r="N282" s="32">
        <f t="shared" si="30"/>
        <v>233053.08</v>
      </c>
      <c r="O282" s="32">
        <f t="shared" si="31"/>
        <v>231850.97</v>
      </c>
      <c r="P282" s="32">
        <f t="shared" si="32"/>
        <v>27524.16</v>
      </c>
      <c r="Q282" s="33">
        <f t="shared" si="33"/>
        <v>0.11810253698427843</v>
      </c>
      <c r="R282" s="34" t="s">
        <v>559</v>
      </c>
      <c r="S282" s="34">
        <v>1</v>
      </c>
      <c r="T282" s="32">
        <f t="shared" si="34"/>
        <v>208012.3</v>
      </c>
    </row>
    <row r="283" spans="1:20" ht="72" x14ac:dyDescent="0.25">
      <c r="A283" s="29">
        <v>21</v>
      </c>
      <c r="B283" s="60">
        <v>4815004</v>
      </c>
      <c r="C283" s="49">
        <v>41105324</v>
      </c>
      <c r="D283" s="28" t="s">
        <v>376</v>
      </c>
      <c r="E283" s="49" t="s">
        <v>392</v>
      </c>
      <c r="F283" s="49" t="s">
        <v>391</v>
      </c>
      <c r="G283" s="68">
        <v>1</v>
      </c>
      <c r="H283" s="31">
        <v>205899.21</v>
      </c>
      <c r="I283" s="31">
        <f t="shared" si="28"/>
        <v>206428.87</v>
      </c>
      <c r="J283" s="31">
        <v>241500</v>
      </c>
      <c r="K283" s="31">
        <v>210000</v>
      </c>
      <c r="L283" s="31">
        <v>262500</v>
      </c>
      <c r="M283" s="32">
        <f t="shared" si="29"/>
        <v>206428.87</v>
      </c>
      <c r="N283" s="32">
        <f t="shared" si="30"/>
        <v>230107.22</v>
      </c>
      <c r="O283" s="32">
        <f t="shared" si="31"/>
        <v>228959.7</v>
      </c>
      <c r="P283" s="32">
        <f t="shared" si="32"/>
        <v>26733.58</v>
      </c>
      <c r="Q283" s="33">
        <f t="shared" si="33"/>
        <v>0.11617879699733021</v>
      </c>
      <c r="R283" s="34" t="s">
        <v>559</v>
      </c>
      <c r="S283" s="34">
        <v>1</v>
      </c>
      <c r="T283" s="32">
        <f t="shared" si="34"/>
        <v>206428.87</v>
      </c>
    </row>
    <row r="284" spans="1:20" ht="72" x14ac:dyDescent="0.25">
      <c r="A284" s="29">
        <v>22</v>
      </c>
      <c r="B284" s="60">
        <v>4815004</v>
      </c>
      <c r="C284" s="49">
        <v>41105324</v>
      </c>
      <c r="D284" s="28" t="s">
        <v>376</v>
      </c>
      <c r="E284" s="49" t="s">
        <v>393</v>
      </c>
      <c r="F284" s="49" t="s">
        <v>391</v>
      </c>
      <c r="G284" s="68">
        <v>1</v>
      </c>
      <c r="H284" s="31">
        <v>206680.63</v>
      </c>
      <c r="I284" s="31">
        <f t="shared" si="28"/>
        <v>207212.3</v>
      </c>
      <c r="J284" s="31">
        <v>240350</v>
      </c>
      <c r="K284" s="31">
        <v>209000</v>
      </c>
      <c r="L284" s="31">
        <v>261250</v>
      </c>
      <c r="M284" s="32">
        <f t="shared" si="29"/>
        <v>207212.3</v>
      </c>
      <c r="N284" s="32">
        <f t="shared" si="30"/>
        <v>229453.08</v>
      </c>
      <c r="O284" s="32">
        <f t="shared" si="31"/>
        <v>228357.65</v>
      </c>
      <c r="P284" s="32">
        <f t="shared" si="32"/>
        <v>26094.49</v>
      </c>
      <c r="Q284" s="33">
        <f t="shared" si="33"/>
        <v>0.11372473187110847</v>
      </c>
      <c r="R284" s="34" t="s">
        <v>559</v>
      </c>
      <c r="S284" s="34">
        <v>1</v>
      </c>
      <c r="T284" s="32">
        <f t="shared" si="34"/>
        <v>207212.3</v>
      </c>
    </row>
    <row r="285" spans="1:20" ht="72" x14ac:dyDescent="0.25">
      <c r="A285" s="29">
        <v>23</v>
      </c>
      <c r="B285" s="60">
        <v>4815004</v>
      </c>
      <c r="C285" s="49">
        <v>41105324</v>
      </c>
      <c r="D285" s="28" t="s">
        <v>376</v>
      </c>
      <c r="E285" s="49" t="s">
        <v>394</v>
      </c>
      <c r="F285" s="49" t="s">
        <v>391</v>
      </c>
      <c r="G285" s="68">
        <v>1</v>
      </c>
      <c r="H285" s="31">
        <v>203919.3</v>
      </c>
      <c r="I285" s="31">
        <f t="shared" si="28"/>
        <v>204443.86</v>
      </c>
      <c r="J285" s="31">
        <v>235750</v>
      </c>
      <c r="K285" s="31">
        <v>205000</v>
      </c>
      <c r="L285" s="31">
        <v>256250</v>
      </c>
      <c r="M285" s="32">
        <f t="shared" si="29"/>
        <v>204443.86</v>
      </c>
      <c r="N285" s="32">
        <f t="shared" si="30"/>
        <v>225360.97</v>
      </c>
      <c r="O285" s="32">
        <f t="shared" si="31"/>
        <v>224316.32</v>
      </c>
      <c r="P285" s="32">
        <f t="shared" si="32"/>
        <v>25259.71</v>
      </c>
      <c r="Q285" s="33">
        <f t="shared" si="33"/>
        <v>0.11208555767220917</v>
      </c>
      <c r="R285" s="34" t="s">
        <v>559</v>
      </c>
      <c r="S285" s="34">
        <v>1</v>
      </c>
      <c r="T285" s="32">
        <f t="shared" si="34"/>
        <v>204443.86</v>
      </c>
    </row>
    <row r="286" spans="1:20" ht="72" x14ac:dyDescent="0.25">
      <c r="A286" s="29">
        <v>24</v>
      </c>
      <c r="B286" s="60">
        <v>4815004</v>
      </c>
      <c r="C286" s="49">
        <v>41105324</v>
      </c>
      <c r="D286" s="28" t="s">
        <v>376</v>
      </c>
      <c r="E286" s="49" t="s">
        <v>395</v>
      </c>
      <c r="F286" s="49" t="s">
        <v>391</v>
      </c>
      <c r="G286" s="68">
        <v>1</v>
      </c>
      <c r="H286" s="31">
        <v>203116.46</v>
      </c>
      <c r="I286" s="31">
        <f t="shared" si="28"/>
        <v>203638.96</v>
      </c>
      <c r="J286" s="31">
        <v>239200</v>
      </c>
      <c r="K286" s="31">
        <v>208000</v>
      </c>
      <c r="L286" s="31">
        <v>260000</v>
      </c>
      <c r="M286" s="32">
        <f t="shared" si="29"/>
        <v>203638.96</v>
      </c>
      <c r="N286" s="32">
        <f t="shared" si="30"/>
        <v>227709.74</v>
      </c>
      <c r="O286" s="32">
        <f t="shared" si="31"/>
        <v>226550.32</v>
      </c>
      <c r="P286" s="32">
        <f t="shared" si="32"/>
        <v>26724.29</v>
      </c>
      <c r="Q286" s="33">
        <f t="shared" si="33"/>
        <v>0.11736120729837908</v>
      </c>
      <c r="R286" s="34" t="s">
        <v>559</v>
      </c>
      <c r="S286" s="34">
        <v>1</v>
      </c>
      <c r="T286" s="32">
        <f t="shared" si="34"/>
        <v>203638.96</v>
      </c>
    </row>
    <row r="287" spans="1:20" ht="84" x14ac:dyDescent="0.25">
      <c r="A287" s="29">
        <v>25</v>
      </c>
      <c r="B287" s="60">
        <v>4815004</v>
      </c>
      <c r="C287" s="49">
        <v>41105324</v>
      </c>
      <c r="D287" s="28" t="s">
        <v>225</v>
      </c>
      <c r="E287" s="49" t="s">
        <v>396</v>
      </c>
      <c r="F287" s="49" t="s">
        <v>391</v>
      </c>
      <c r="G287" s="68">
        <v>1</v>
      </c>
      <c r="H287" s="31">
        <v>204715.86</v>
      </c>
      <c r="I287" s="31">
        <f t="shared" si="28"/>
        <v>205242.47</v>
      </c>
      <c r="J287" s="31">
        <v>239200</v>
      </c>
      <c r="K287" s="31">
        <v>208000</v>
      </c>
      <c r="L287" s="31">
        <v>260000</v>
      </c>
      <c r="M287" s="32">
        <f t="shared" si="29"/>
        <v>205242.47</v>
      </c>
      <c r="N287" s="32">
        <f t="shared" si="30"/>
        <v>228110.62</v>
      </c>
      <c r="O287" s="32">
        <f t="shared" si="31"/>
        <v>226994.99</v>
      </c>
      <c r="P287" s="32">
        <f t="shared" si="32"/>
        <v>26250.69</v>
      </c>
      <c r="Q287" s="33">
        <f t="shared" si="33"/>
        <v>0.11507877186954293</v>
      </c>
      <c r="R287" s="34" t="s">
        <v>559</v>
      </c>
      <c r="S287" s="34">
        <v>1</v>
      </c>
      <c r="T287" s="32">
        <f t="shared" si="34"/>
        <v>205242.47</v>
      </c>
    </row>
    <row r="288" spans="1:20" ht="84" x14ac:dyDescent="0.25">
      <c r="A288" s="29">
        <v>26</v>
      </c>
      <c r="B288" s="60">
        <v>4817108</v>
      </c>
      <c r="C288" s="48">
        <v>42142600</v>
      </c>
      <c r="D288" s="28" t="s">
        <v>225</v>
      </c>
      <c r="E288" s="49" t="s">
        <v>397</v>
      </c>
      <c r="F288" s="49" t="s">
        <v>398</v>
      </c>
      <c r="G288" s="68">
        <v>1</v>
      </c>
      <c r="H288" s="31">
        <v>121545.35</v>
      </c>
      <c r="I288" s="31">
        <f t="shared" si="28"/>
        <v>121858.01</v>
      </c>
      <c r="J288" s="31">
        <v>157377.5</v>
      </c>
      <c r="K288" s="31">
        <v>136850</v>
      </c>
      <c r="L288" s="31">
        <v>171062.5</v>
      </c>
      <c r="M288" s="32">
        <f t="shared" si="29"/>
        <v>121858.01</v>
      </c>
      <c r="N288" s="32">
        <f t="shared" si="30"/>
        <v>146787</v>
      </c>
      <c r="O288" s="32">
        <f t="shared" si="31"/>
        <v>145562.35999999999</v>
      </c>
      <c r="P288" s="32">
        <f t="shared" si="32"/>
        <v>21768.92</v>
      </c>
      <c r="Q288" s="33">
        <f t="shared" si="33"/>
        <v>0.14830277885643822</v>
      </c>
      <c r="R288" s="34" t="s">
        <v>559</v>
      </c>
      <c r="S288" s="34">
        <v>1</v>
      </c>
      <c r="T288" s="32">
        <f t="shared" si="34"/>
        <v>121858.01</v>
      </c>
    </row>
    <row r="289" spans="1:20" ht="60" x14ac:dyDescent="0.25">
      <c r="A289" s="29">
        <v>27</v>
      </c>
      <c r="B289" s="60">
        <v>4817108</v>
      </c>
      <c r="C289" s="48">
        <v>42142600</v>
      </c>
      <c r="D289" s="28" t="s">
        <v>225</v>
      </c>
      <c r="E289" s="49" t="s">
        <v>399</v>
      </c>
      <c r="F289" s="49" t="s">
        <v>398</v>
      </c>
      <c r="G289" s="68">
        <v>1</v>
      </c>
      <c r="H289" s="31">
        <v>60767.98</v>
      </c>
      <c r="I289" s="31">
        <f t="shared" si="28"/>
        <v>60924.3</v>
      </c>
      <c r="J289" s="31">
        <v>116322.5</v>
      </c>
      <c r="K289" s="31">
        <v>101150</v>
      </c>
      <c r="L289" s="31">
        <v>126437.5</v>
      </c>
      <c r="M289" s="32">
        <f t="shared" si="29"/>
        <v>60924.3</v>
      </c>
      <c r="N289" s="32">
        <f t="shared" si="30"/>
        <v>101208.58</v>
      </c>
      <c r="O289" s="32">
        <f t="shared" si="31"/>
        <v>97571.73</v>
      </c>
      <c r="P289" s="32">
        <f t="shared" si="32"/>
        <v>28796.73</v>
      </c>
      <c r="Q289" s="33">
        <f t="shared" si="33"/>
        <v>0.28452854491190371</v>
      </c>
      <c r="R289" s="34" t="s">
        <v>559</v>
      </c>
      <c r="S289" s="34">
        <v>1</v>
      </c>
      <c r="T289" s="32">
        <f t="shared" si="34"/>
        <v>60924.3</v>
      </c>
    </row>
    <row r="290" spans="1:20" s="47" customFormat="1" ht="48" x14ac:dyDescent="0.2">
      <c r="A290" s="44">
        <v>28</v>
      </c>
      <c r="B290" s="62">
        <v>3526201</v>
      </c>
      <c r="C290" s="43">
        <v>42132200</v>
      </c>
      <c r="D290" s="45" t="s">
        <v>225</v>
      </c>
      <c r="E290" s="46" t="s">
        <v>400</v>
      </c>
      <c r="F290" s="46" t="s">
        <v>257</v>
      </c>
      <c r="G290" s="67">
        <v>1</v>
      </c>
      <c r="H290" s="56">
        <v>41701.11</v>
      </c>
      <c r="I290" s="31">
        <f t="shared" si="28"/>
        <v>41808.379999999997</v>
      </c>
      <c r="J290" s="41">
        <v>47897.5</v>
      </c>
      <c r="K290" s="41">
        <v>41650</v>
      </c>
      <c r="L290" s="41">
        <v>52062.5</v>
      </c>
      <c r="M290" s="32">
        <f t="shared" si="29"/>
        <v>41650</v>
      </c>
      <c r="N290" s="32">
        <f t="shared" si="30"/>
        <v>45854.6</v>
      </c>
      <c r="O290" s="32">
        <f t="shared" si="31"/>
        <v>45648.77</v>
      </c>
      <c r="P290" s="32">
        <f t="shared" si="32"/>
        <v>5058.3900000000003</v>
      </c>
      <c r="Q290" s="33">
        <f t="shared" si="33"/>
        <v>0.11031368717642288</v>
      </c>
      <c r="R290" s="34" t="s">
        <v>559</v>
      </c>
      <c r="S290" s="34">
        <v>1</v>
      </c>
      <c r="T290" s="32">
        <f t="shared" si="34"/>
        <v>41650</v>
      </c>
    </row>
    <row r="291" spans="1:20" ht="36" x14ac:dyDescent="0.25">
      <c r="A291" s="29">
        <v>29</v>
      </c>
      <c r="B291" s="60">
        <v>3526201</v>
      </c>
      <c r="C291" s="48">
        <v>42122400</v>
      </c>
      <c r="D291" s="28" t="s">
        <v>225</v>
      </c>
      <c r="E291" s="49" t="s">
        <v>401</v>
      </c>
      <c r="F291" s="49" t="s">
        <v>213</v>
      </c>
      <c r="G291" s="68">
        <v>1</v>
      </c>
      <c r="H291" s="31">
        <v>17661.37</v>
      </c>
      <c r="I291" s="31">
        <f t="shared" si="28"/>
        <v>17706.8</v>
      </c>
      <c r="J291" s="31">
        <v>21850</v>
      </c>
      <c r="K291" s="31">
        <v>19000</v>
      </c>
      <c r="L291" s="31">
        <v>23750</v>
      </c>
      <c r="M291" s="32">
        <f t="shared" si="29"/>
        <v>17706.8</v>
      </c>
      <c r="N291" s="32">
        <f t="shared" si="30"/>
        <v>20576.7</v>
      </c>
      <c r="O291" s="32">
        <f t="shared" si="31"/>
        <v>20441</v>
      </c>
      <c r="P291" s="32">
        <f t="shared" si="32"/>
        <v>2733.34</v>
      </c>
      <c r="Q291" s="33">
        <f t="shared" si="33"/>
        <v>0.13283665505158748</v>
      </c>
      <c r="R291" s="34" t="s">
        <v>559</v>
      </c>
      <c r="S291" s="34">
        <v>1</v>
      </c>
      <c r="T291" s="32">
        <f t="shared" si="34"/>
        <v>17706.8</v>
      </c>
    </row>
    <row r="292" spans="1:20" ht="36" x14ac:dyDescent="0.25">
      <c r="A292" s="29">
        <v>30</v>
      </c>
      <c r="B292" s="60">
        <v>3526201</v>
      </c>
      <c r="C292" s="48">
        <v>42122400</v>
      </c>
      <c r="D292" s="28" t="s">
        <v>225</v>
      </c>
      <c r="E292" s="49" t="s">
        <v>402</v>
      </c>
      <c r="F292" s="49" t="s">
        <v>213</v>
      </c>
      <c r="G292" s="68">
        <v>1</v>
      </c>
      <c r="H292" s="31">
        <v>17661.37</v>
      </c>
      <c r="I292" s="31">
        <f t="shared" si="28"/>
        <v>17706.8</v>
      </c>
      <c r="J292" s="31">
        <v>21850</v>
      </c>
      <c r="K292" s="31">
        <v>19000</v>
      </c>
      <c r="L292" s="31">
        <v>23750</v>
      </c>
      <c r="M292" s="32">
        <f t="shared" si="29"/>
        <v>17706.8</v>
      </c>
      <c r="N292" s="32">
        <f t="shared" si="30"/>
        <v>20576.7</v>
      </c>
      <c r="O292" s="32">
        <f t="shared" si="31"/>
        <v>20441</v>
      </c>
      <c r="P292" s="32">
        <f t="shared" si="32"/>
        <v>2733.34</v>
      </c>
      <c r="Q292" s="33">
        <f t="shared" si="33"/>
        <v>0.13283665505158748</v>
      </c>
      <c r="R292" s="34" t="s">
        <v>559</v>
      </c>
      <c r="S292" s="34">
        <v>1</v>
      </c>
      <c r="T292" s="32">
        <f t="shared" si="34"/>
        <v>17706.8</v>
      </c>
    </row>
    <row r="293" spans="1:20" ht="24" x14ac:dyDescent="0.25">
      <c r="A293" s="29">
        <v>31</v>
      </c>
      <c r="B293" s="60">
        <v>3526201</v>
      </c>
      <c r="C293" s="48">
        <v>42132200</v>
      </c>
      <c r="D293" s="28" t="s">
        <v>225</v>
      </c>
      <c r="E293" s="49" t="s">
        <v>403</v>
      </c>
      <c r="F293" s="49" t="s">
        <v>257</v>
      </c>
      <c r="G293" s="68">
        <v>1</v>
      </c>
      <c r="H293" s="31">
        <v>41465.129999999997</v>
      </c>
      <c r="I293" s="31">
        <f t="shared" si="28"/>
        <v>41571.800000000003</v>
      </c>
      <c r="J293" s="31">
        <v>143692.5</v>
      </c>
      <c r="K293" s="31">
        <v>124950</v>
      </c>
      <c r="L293" s="31">
        <v>156187.5</v>
      </c>
      <c r="M293" s="32">
        <f t="shared" si="29"/>
        <v>41571.800000000003</v>
      </c>
      <c r="N293" s="32">
        <f t="shared" si="30"/>
        <v>116600.45</v>
      </c>
      <c r="O293" s="32">
        <f t="shared" si="31"/>
        <v>103909.17</v>
      </c>
      <c r="P293" s="32">
        <f t="shared" si="32"/>
        <v>51640.19</v>
      </c>
      <c r="Q293" s="33">
        <f t="shared" si="33"/>
        <v>0.44288156692362685</v>
      </c>
      <c r="R293" s="34" t="s">
        <v>559</v>
      </c>
      <c r="S293" s="34">
        <v>1</v>
      </c>
      <c r="T293" s="32">
        <f t="shared" si="34"/>
        <v>41571.800000000003</v>
      </c>
    </row>
    <row r="294" spans="1:20" ht="36" x14ac:dyDescent="0.25">
      <c r="A294" s="29">
        <v>32</v>
      </c>
      <c r="B294" s="60">
        <v>3526201</v>
      </c>
      <c r="C294" s="48">
        <v>42121800</v>
      </c>
      <c r="D294" s="28" t="s">
        <v>225</v>
      </c>
      <c r="E294" s="49" t="s">
        <v>404</v>
      </c>
      <c r="F294" s="49" t="s">
        <v>405</v>
      </c>
      <c r="G294" s="68">
        <v>1</v>
      </c>
      <c r="H294" s="31">
        <v>811363.11</v>
      </c>
      <c r="I294" s="31">
        <f t="shared" si="28"/>
        <v>813450.27</v>
      </c>
      <c r="J294" s="31">
        <v>123165</v>
      </c>
      <c r="K294" s="31">
        <v>107100</v>
      </c>
      <c r="L294" s="31">
        <v>133875</v>
      </c>
      <c r="M294" s="32">
        <f t="shared" si="29"/>
        <v>107100</v>
      </c>
      <c r="N294" s="32">
        <f t="shared" si="30"/>
        <v>294397.57</v>
      </c>
      <c r="O294" s="32">
        <f t="shared" si="31"/>
        <v>194682.46</v>
      </c>
      <c r="P294" s="32">
        <f t="shared" si="32"/>
        <v>346210.04</v>
      </c>
      <c r="Q294" s="33">
        <f t="shared" si="33"/>
        <v>1.1759948969687486</v>
      </c>
      <c r="R294" s="34" t="s">
        <v>559</v>
      </c>
      <c r="S294" s="34">
        <v>1</v>
      </c>
      <c r="T294" s="32">
        <f t="shared" si="34"/>
        <v>107100</v>
      </c>
    </row>
    <row r="295" spans="1:20" ht="36" x14ac:dyDescent="0.25">
      <c r="A295" s="29">
        <v>33</v>
      </c>
      <c r="B295" s="60">
        <v>3526201</v>
      </c>
      <c r="C295" s="48">
        <v>42111400</v>
      </c>
      <c r="D295" s="28" t="s">
        <v>225</v>
      </c>
      <c r="E295" s="49" t="s">
        <v>406</v>
      </c>
      <c r="F295" s="49" t="s">
        <v>407</v>
      </c>
      <c r="G295" s="68">
        <v>1</v>
      </c>
      <c r="H295" s="31">
        <v>270454.37</v>
      </c>
      <c r="I295" s="31">
        <f t="shared" si="28"/>
        <v>271150.09000000003</v>
      </c>
      <c r="J295" s="31">
        <v>341550</v>
      </c>
      <c r="K295" s="31">
        <v>297000</v>
      </c>
      <c r="L295" s="31">
        <v>371250</v>
      </c>
      <c r="M295" s="32">
        <f t="shared" si="29"/>
        <v>271150.09000000003</v>
      </c>
      <c r="N295" s="32">
        <f t="shared" si="30"/>
        <v>320237.52</v>
      </c>
      <c r="O295" s="32">
        <f t="shared" si="31"/>
        <v>317886.25</v>
      </c>
      <c r="P295" s="32">
        <f t="shared" si="32"/>
        <v>44743.91</v>
      </c>
      <c r="Q295" s="33">
        <f t="shared" si="33"/>
        <v>0.13972101082971164</v>
      </c>
      <c r="R295" s="34" t="s">
        <v>559</v>
      </c>
      <c r="S295" s="34">
        <v>1</v>
      </c>
      <c r="T295" s="32">
        <f t="shared" si="34"/>
        <v>271150.09000000003</v>
      </c>
    </row>
    <row r="296" spans="1:20" ht="36" x14ac:dyDescent="0.25">
      <c r="A296" s="29">
        <v>34</v>
      </c>
      <c r="B296" s="60">
        <v>3526201</v>
      </c>
      <c r="C296" s="48">
        <v>42101000</v>
      </c>
      <c r="D296" s="28" t="s">
        <v>225</v>
      </c>
      <c r="E296" s="49" t="s">
        <v>408</v>
      </c>
      <c r="F296" s="49" t="s">
        <v>407</v>
      </c>
      <c r="G296" s="68">
        <v>1</v>
      </c>
      <c r="H296" s="31">
        <v>946590.29</v>
      </c>
      <c r="I296" s="31">
        <f t="shared" si="28"/>
        <v>949025.31</v>
      </c>
      <c r="J296" s="31">
        <v>1255800</v>
      </c>
      <c r="K296" s="31">
        <v>1092000</v>
      </c>
      <c r="L296" s="31">
        <v>1365000</v>
      </c>
      <c r="M296" s="32">
        <f t="shared" si="29"/>
        <v>949025.31</v>
      </c>
      <c r="N296" s="32">
        <f t="shared" si="30"/>
        <v>1165456.33</v>
      </c>
      <c r="O296" s="32">
        <f t="shared" si="31"/>
        <v>1154485.26</v>
      </c>
      <c r="P296" s="32">
        <f t="shared" si="32"/>
        <v>182772.97</v>
      </c>
      <c r="Q296" s="33">
        <f t="shared" si="33"/>
        <v>0.1568252411482462</v>
      </c>
      <c r="R296" s="34" t="s">
        <v>559</v>
      </c>
      <c r="S296" s="34">
        <v>1</v>
      </c>
      <c r="T296" s="32">
        <f t="shared" si="34"/>
        <v>949025.31</v>
      </c>
    </row>
    <row r="297" spans="1:20" ht="36" x14ac:dyDescent="0.25">
      <c r="A297" s="29">
        <v>35</v>
      </c>
      <c r="B297" s="60">
        <v>3526201</v>
      </c>
      <c r="C297" s="48">
        <v>42090600</v>
      </c>
      <c r="D297" s="28" t="s">
        <v>225</v>
      </c>
      <c r="E297" s="49" t="s">
        <v>409</v>
      </c>
      <c r="F297" s="49" t="s">
        <v>407</v>
      </c>
      <c r="G297" s="68">
        <v>1</v>
      </c>
      <c r="H297" s="31">
        <v>25717.95</v>
      </c>
      <c r="I297" s="31">
        <f t="shared" si="28"/>
        <v>25784.11</v>
      </c>
      <c r="J297" s="31">
        <v>40250</v>
      </c>
      <c r="K297" s="31">
        <v>35000</v>
      </c>
      <c r="L297" s="31">
        <v>43750</v>
      </c>
      <c r="M297" s="32">
        <f t="shared" si="29"/>
        <v>25784.11</v>
      </c>
      <c r="N297" s="32">
        <f t="shared" si="30"/>
        <v>36196.03</v>
      </c>
      <c r="O297" s="32">
        <f t="shared" si="31"/>
        <v>35505.120000000003</v>
      </c>
      <c r="P297" s="32">
        <f t="shared" si="32"/>
        <v>7817.41</v>
      </c>
      <c r="Q297" s="33">
        <f t="shared" si="33"/>
        <v>0.21597423805870422</v>
      </c>
      <c r="R297" s="34" t="s">
        <v>559</v>
      </c>
      <c r="S297" s="34">
        <v>1</v>
      </c>
      <c r="T297" s="32">
        <f t="shared" si="34"/>
        <v>25784.11</v>
      </c>
    </row>
    <row r="298" spans="1:20" ht="36" x14ac:dyDescent="0.25">
      <c r="A298" s="29">
        <v>36</v>
      </c>
      <c r="B298" s="60">
        <v>3526201</v>
      </c>
      <c r="C298" s="48">
        <v>42080200</v>
      </c>
      <c r="D298" s="28" t="s">
        <v>225</v>
      </c>
      <c r="E298" s="49" t="s">
        <v>410</v>
      </c>
      <c r="F298" s="49" t="s">
        <v>407</v>
      </c>
      <c r="G298" s="68">
        <v>1</v>
      </c>
      <c r="H298" s="31">
        <v>62880.25</v>
      </c>
      <c r="I298" s="31">
        <f t="shared" si="28"/>
        <v>63042</v>
      </c>
      <c r="J298" s="31">
        <v>82110</v>
      </c>
      <c r="K298" s="31">
        <v>71400</v>
      </c>
      <c r="L298" s="31">
        <v>89250</v>
      </c>
      <c r="M298" s="32">
        <f t="shared" si="29"/>
        <v>63042</v>
      </c>
      <c r="N298" s="32">
        <f t="shared" si="30"/>
        <v>76450.5</v>
      </c>
      <c r="O298" s="32">
        <f t="shared" si="31"/>
        <v>75784.98</v>
      </c>
      <c r="P298" s="32">
        <f t="shared" si="32"/>
        <v>11563.63</v>
      </c>
      <c r="Q298" s="33">
        <f t="shared" si="33"/>
        <v>0.15125643390167492</v>
      </c>
      <c r="R298" s="34" t="s">
        <v>559</v>
      </c>
      <c r="S298" s="34">
        <v>1</v>
      </c>
      <c r="T298" s="32">
        <f t="shared" si="34"/>
        <v>63042</v>
      </c>
    </row>
    <row r="299" spans="1:20" ht="24" x14ac:dyDescent="0.25">
      <c r="A299" s="29">
        <v>37</v>
      </c>
      <c r="B299" s="60">
        <v>3526201</v>
      </c>
      <c r="C299" s="48">
        <v>42069800</v>
      </c>
      <c r="D299" s="28" t="s">
        <v>225</v>
      </c>
      <c r="E299" s="49" t="s">
        <v>411</v>
      </c>
      <c r="F299" s="49" t="s">
        <v>412</v>
      </c>
      <c r="G299" s="68">
        <v>1</v>
      </c>
      <c r="H299" s="31">
        <v>66908.710000000006</v>
      </c>
      <c r="I299" s="31">
        <f t="shared" si="28"/>
        <v>67080.83</v>
      </c>
      <c r="J299" s="31">
        <v>88550</v>
      </c>
      <c r="K299" s="31">
        <v>77000</v>
      </c>
      <c r="L299" s="31">
        <v>96250</v>
      </c>
      <c r="M299" s="32">
        <f t="shared" si="29"/>
        <v>67080.83</v>
      </c>
      <c r="N299" s="32">
        <f t="shared" si="30"/>
        <v>82220.210000000006</v>
      </c>
      <c r="O299" s="32">
        <f t="shared" si="31"/>
        <v>81455.350000000006</v>
      </c>
      <c r="P299" s="32">
        <f t="shared" si="32"/>
        <v>12823.84</v>
      </c>
      <c r="Q299" s="33">
        <f t="shared" si="33"/>
        <v>0.15596943865747848</v>
      </c>
      <c r="R299" s="34" t="s">
        <v>559</v>
      </c>
      <c r="S299" s="34">
        <v>1</v>
      </c>
      <c r="T299" s="32">
        <f t="shared" si="34"/>
        <v>67080.83</v>
      </c>
    </row>
    <row r="300" spans="1:20" ht="24" x14ac:dyDescent="0.25">
      <c r="A300" s="29">
        <v>38</v>
      </c>
      <c r="B300" s="60">
        <v>3526201</v>
      </c>
      <c r="C300" s="48">
        <v>42059400</v>
      </c>
      <c r="D300" s="28" t="s">
        <v>225</v>
      </c>
      <c r="E300" s="49" t="s">
        <v>413</v>
      </c>
      <c r="F300" s="49" t="s">
        <v>213</v>
      </c>
      <c r="G300" s="68">
        <v>1</v>
      </c>
      <c r="H300" s="31">
        <v>297073.40000000002</v>
      </c>
      <c r="I300" s="31">
        <f t="shared" si="28"/>
        <v>297837.59000000003</v>
      </c>
      <c r="J300" s="31">
        <v>376337.5</v>
      </c>
      <c r="K300" s="31">
        <v>327250</v>
      </c>
      <c r="L300" s="31">
        <v>409062.5</v>
      </c>
      <c r="M300" s="32">
        <f t="shared" si="29"/>
        <v>297837.59000000003</v>
      </c>
      <c r="N300" s="32">
        <f t="shared" si="30"/>
        <v>352621.9</v>
      </c>
      <c r="O300" s="32">
        <f t="shared" si="31"/>
        <v>349990.76</v>
      </c>
      <c r="P300" s="32">
        <f t="shared" si="32"/>
        <v>49642.14</v>
      </c>
      <c r="Q300" s="33">
        <f t="shared" si="33"/>
        <v>0.1407800820085196</v>
      </c>
      <c r="R300" s="34" t="s">
        <v>559</v>
      </c>
      <c r="S300" s="34">
        <v>1</v>
      </c>
      <c r="T300" s="32">
        <f t="shared" si="34"/>
        <v>297837.59000000003</v>
      </c>
    </row>
    <row r="301" spans="1:20" ht="24" x14ac:dyDescent="0.25">
      <c r="A301" s="29">
        <v>39</v>
      </c>
      <c r="B301" s="60">
        <v>3526201</v>
      </c>
      <c r="C301" s="48">
        <v>42049000</v>
      </c>
      <c r="D301" s="28" t="s">
        <v>225</v>
      </c>
      <c r="E301" s="49" t="s">
        <v>414</v>
      </c>
      <c r="F301" s="49" t="s">
        <v>415</v>
      </c>
      <c r="G301" s="68">
        <v>1</v>
      </c>
      <c r="H301" s="31">
        <v>452361.78</v>
      </c>
      <c r="I301" s="31">
        <f t="shared" si="28"/>
        <v>453525.44</v>
      </c>
      <c r="J301" s="31">
        <v>572033</v>
      </c>
      <c r="K301" s="31">
        <v>497420</v>
      </c>
      <c r="L301" s="31">
        <v>621775</v>
      </c>
      <c r="M301" s="32">
        <f t="shared" si="29"/>
        <v>453525.44</v>
      </c>
      <c r="N301" s="32">
        <f t="shared" si="30"/>
        <v>536188.36</v>
      </c>
      <c r="O301" s="32">
        <f t="shared" si="31"/>
        <v>532224.43000000005</v>
      </c>
      <c r="P301" s="32">
        <f t="shared" si="32"/>
        <v>75157.73</v>
      </c>
      <c r="Q301" s="33">
        <f t="shared" si="33"/>
        <v>0.14017038713783342</v>
      </c>
      <c r="R301" s="34" t="s">
        <v>559</v>
      </c>
      <c r="S301" s="34">
        <v>1</v>
      </c>
      <c r="T301" s="32">
        <f t="shared" si="34"/>
        <v>453525.44</v>
      </c>
    </row>
    <row r="302" spans="1:20" ht="24" x14ac:dyDescent="0.25">
      <c r="A302" s="29">
        <v>40</v>
      </c>
      <c r="B302" s="60">
        <v>3526201</v>
      </c>
      <c r="C302" s="48">
        <v>42132200</v>
      </c>
      <c r="D302" s="28" t="s">
        <v>225</v>
      </c>
      <c r="E302" s="49" t="s">
        <v>416</v>
      </c>
      <c r="F302" s="49" t="s">
        <v>417</v>
      </c>
      <c r="G302" s="68">
        <v>1</v>
      </c>
      <c r="H302" s="31">
        <v>69937.42</v>
      </c>
      <c r="I302" s="31">
        <f t="shared" si="28"/>
        <v>70117.33</v>
      </c>
      <c r="J302" s="31">
        <v>135481.5</v>
      </c>
      <c r="K302" s="31">
        <v>117810</v>
      </c>
      <c r="L302" s="31">
        <v>147262.5</v>
      </c>
      <c r="M302" s="32">
        <f t="shared" si="29"/>
        <v>70117.33</v>
      </c>
      <c r="N302" s="32">
        <f t="shared" si="30"/>
        <v>117667.83</v>
      </c>
      <c r="O302" s="32">
        <f t="shared" si="31"/>
        <v>113303.92</v>
      </c>
      <c r="P302" s="32">
        <f t="shared" si="32"/>
        <v>33932.49</v>
      </c>
      <c r="Q302" s="33">
        <f t="shared" si="33"/>
        <v>0.28837525090757599</v>
      </c>
      <c r="R302" s="34" t="s">
        <v>559</v>
      </c>
      <c r="S302" s="34">
        <v>1</v>
      </c>
      <c r="T302" s="32">
        <f t="shared" si="34"/>
        <v>70117.33</v>
      </c>
    </row>
    <row r="303" spans="1:20" x14ac:dyDescent="0.25">
      <c r="A303" s="22" t="s">
        <v>418</v>
      </c>
      <c r="B303" s="22"/>
      <c r="C303" s="22"/>
      <c r="D303" s="22"/>
      <c r="E303" s="22"/>
      <c r="F303" s="22"/>
      <c r="G303" s="22"/>
      <c r="H303" s="36"/>
      <c r="I303" s="36"/>
      <c r="J303" s="36"/>
      <c r="K303" s="36"/>
      <c r="L303" s="36"/>
      <c r="M303" s="36"/>
      <c r="N303" s="36"/>
      <c r="O303" s="36"/>
      <c r="P303" s="36"/>
      <c r="Q303" s="36"/>
      <c r="R303" s="36"/>
      <c r="S303" s="36"/>
      <c r="T303" s="36"/>
    </row>
    <row r="304" spans="1:20" x14ac:dyDescent="0.25">
      <c r="A304" s="22" t="s">
        <v>419</v>
      </c>
      <c r="B304" s="22"/>
      <c r="C304" s="22"/>
      <c r="D304" s="22"/>
      <c r="E304" s="22"/>
      <c r="F304" s="22" t="s">
        <v>420</v>
      </c>
      <c r="G304" s="22"/>
      <c r="H304" s="36"/>
      <c r="I304" s="36"/>
      <c r="J304" s="36"/>
      <c r="K304" s="36"/>
      <c r="L304" s="36"/>
      <c r="M304" s="36"/>
      <c r="N304" s="36"/>
      <c r="O304" s="36"/>
      <c r="P304" s="36"/>
      <c r="Q304" s="36"/>
      <c r="R304" s="36"/>
      <c r="S304" s="36"/>
      <c r="T304" s="36"/>
    </row>
    <row r="305" spans="1:20" x14ac:dyDescent="0.25">
      <c r="A305" s="69" t="s">
        <v>421</v>
      </c>
      <c r="B305" s="69"/>
      <c r="C305" s="69"/>
      <c r="D305" s="69"/>
      <c r="E305" s="69"/>
      <c r="F305" s="8" t="s">
        <v>422</v>
      </c>
      <c r="G305" s="8"/>
      <c r="H305" s="36"/>
      <c r="I305" s="36"/>
      <c r="J305" s="36"/>
      <c r="K305" s="36"/>
      <c r="L305" s="36"/>
      <c r="M305" s="36"/>
      <c r="N305" s="36"/>
      <c r="O305" s="36"/>
      <c r="P305" s="36"/>
      <c r="Q305" s="36"/>
      <c r="R305" s="36"/>
      <c r="S305" s="36"/>
      <c r="T305" s="36"/>
    </row>
    <row r="306" spans="1:20" ht="60" x14ac:dyDescent="0.25">
      <c r="A306" s="19" t="s">
        <v>5</v>
      </c>
      <c r="B306" s="70" t="s">
        <v>6</v>
      </c>
      <c r="C306" s="21" t="s">
        <v>10</v>
      </c>
      <c r="D306" s="22" t="s">
        <v>22</v>
      </c>
      <c r="E306" s="22"/>
      <c r="F306" s="20" t="s">
        <v>8</v>
      </c>
      <c r="G306" s="21" t="s">
        <v>9</v>
      </c>
      <c r="H306" s="23" t="s">
        <v>539</v>
      </c>
      <c r="I306" s="23" t="s">
        <v>549</v>
      </c>
      <c r="J306" s="24" t="s">
        <v>542</v>
      </c>
      <c r="K306" s="25" t="s">
        <v>542</v>
      </c>
      <c r="L306" s="26" t="s">
        <v>542</v>
      </c>
      <c r="M306" s="27" t="s">
        <v>552</v>
      </c>
      <c r="N306" s="27" t="s">
        <v>553</v>
      </c>
      <c r="O306" s="27" t="s">
        <v>554</v>
      </c>
      <c r="P306" s="27" t="s">
        <v>555</v>
      </c>
      <c r="Q306" s="27" t="s">
        <v>556</v>
      </c>
      <c r="R306" s="27" t="s">
        <v>557</v>
      </c>
      <c r="S306" s="24" t="s">
        <v>560</v>
      </c>
      <c r="T306" s="24" t="s">
        <v>558</v>
      </c>
    </row>
    <row r="307" spans="1:20" ht="48" x14ac:dyDescent="0.25">
      <c r="A307" s="45">
        <v>1</v>
      </c>
      <c r="B307" s="45">
        <v>2331101</v>
      </c>
      <c r="C307" s="44">
        <v>42121600</v>
      </c>
      <c r="D307" s="45" t="s">
        <v>423</v>
      </c>
      <c r="E307" s="45" t="s">
        <v>424</v>
      </c>
      <c r="F307" s="45" t="s">
        <v>13</v>
      </c>
      <c r="G307" s="71">
        <v>1</v>
      </c>
      <c r="H307" s="31">
        <v>200000</v>
      </c>
      <c r="I307" s="31">
        <f t="shared" si="28"/>
        <v>200514.48</v>
      </c>
      <c r="J307" s="31">
        <v>229425</v>
      </c>
      <c r="K307" s="31">
        <v>199500</v>
      </c>
      <c r="L307" s="31">
        <v>249375</v>
      </c>
      <c r="M307" s="32">
        <f t="shared" si="29"/>
        <v>199500</v>
      </c>
      <c r="N307" s="32">
        <f t="shared" si="30"/>
        <v>219703.62</v>
      </c>
      <c r="O307" s="32">
        <f t="shared" si="31"/>
        <v>218723.56</v>
      </c>
      <c r="P307" s="32">
        <f t="shared" si="32"/>
        <v>24161.3</v>
      </c>
      <c r="Q307" s="33">
        <f t="shared" si="33"/>
        <v>0.10997224351606041</v>
      </c>
      <c r="R307" s="34" t="s">
        <v>559</v>
      </c>
      <c r="S307" s="34">
        <v>1</v>
      </c>
      <c r="T307" s="32">
        <f t="shared" si="34"/>
        <v>199500</v>
      </c>
    </row>
    <row r="308" spans="1:20" ht="48" x14ac:dyDescent="0.25">
      <c r="A308" s="45">
        <v>2</v>
      </c>
      <c r="B308" s="45">
        <v>2331101</v>
      </c>
      <c r="C308" s="44">
        <v>42121600</v>
      </c>
      <c r="D308" s="45" t="s">
        <v>425</v>
      </c>
      <c r="E308" s="45" t="s">
        <v>522</v>
      </c>
      <c r="F308" s="45" t="s">
        <v>426</v>
      </c>
      <c r="G308" s="71">
        <v>1</v>
      </c>
      <c r="H308" s="31">
        <v>15000</v>
      </c>
      <c r="I308" s="31">
        <f t="shared" si="28"/>
        <v>15038.59</v>
      </c>
      <c r="J308" s="31">
        <v>8935.5</v>
      </c>
      <c r="K308" s="31">
        <v>7770</v>
      </c>
      <c r="L308" s="31">
        <v>9712.5</v>
      </c>
      <c r="M308" s="32">
        <f t="shared" si="29"/>
        <v>7770</v>
      </c>
      <c r="N308" s="32">
        <f t="shared" si="30"/>
        <v>10364.15</v>
      </c>
      <c r="O308" s="32">
        <f t="shared" si="31"/>
        <v>10035.049999999999</v>
      </c>
      <c r="P308" s="32">
        <f t="shared" si="32"/>
        <v>3216.92</v>
      </c>
      <c r="Q308" s="33">
        <f t="shared" si="33"/>
        <v>0.31038917808020922</v>
      </c>
      <c r="R308" s="34" t="s">
        <v>559</v>
      </c>
      <c r="S308" s="34">
        <v>1</v>
      </c>
      <c r="T308" s="32">
        <f t="shared" si="34"/>
        <v>7770</v>
      </c>
    </row>
    <row r="309" spans="1:20" x14ac:dyDescent="0.25">
      <c r="A309" s="3" t="s">
        <v>427</v>
      </c>
      <c r="B309" s="3"/>
      <c r="C309" s="3"/>
      <c r="D309" s="3"/>
      <c r="E309" s="3"/>
      <c r="F309" s="3"/>
      <c r="G309" s="3"/>
      <c r="H309" s="36"/>
      <c r="I309" s="36"/>
      <c r="J309" s="36"/>
      <c r="K309" s="36"/>
      <c r="L309" s="36"/>
      <c r="M309" s="36"/>
      <c r="N309" s="36"/>
      <c r="O309" s="36"/>
      <c r="P309" s="36"/>
      <c r="Q309" s="36"/>
      <c r="R309" s="36"/>
      <c r="S309" s="36"/>
      <c r="T309" s="36"/>
    </row>
    <row r="310" spans="1:20" x14ac:dyDescent="0.25">
      <c r="A310" s="22" t="s">
        <v>419</v>
      </c>
      <c r="B310" s="22"/>
      <c r="C310" s="22"/>
      <c r="D310" s="22"/>
      <c r="E310" s="22"/>
      <c r="F310" s="22" t="s">
        <v>420</v>
      </c>
      <c r="G310" s="22"/>
      <c r="H310" s="36"/>
      <c r="I310" s="36"/>
      <c r="J310" s="36"/>
      <c r="K310" s="36"/>
      <c r="L310" s="36"/>
      <c r="M310" s="36"/>
      <c r="N310" s="36"/>
      <c r="O310" s="36"/>
      <c r="P310" s="36"/>
      <c r="Q310" s="36"/>
      <c r="R310" s="36"/>
      <c r="S310" s="36"/>
      <c r="T310" s="36"/>
    </row>
    <row r="311" spans="1:20" x14ac:dyDescent="0.25">
      <c r="A311" s="72" t="s">
        <v>428</v>
      </c>
      <c r="B311" s="72"/>
      <c r="C311" s="72"/>
      <c r="D311" s="72"/>
      <c r="E311" s="72"/>
      <c r="F311" s="73" t="s">
        <v>429</v>
      </c>
      <c r="G311" s="73"/>
      <c r="H311" s="36"/>
      <c r="I311" s="36"/>
      <c r="J311" s="36"/>
      <c r="K311" s="36"/>
      <c r="L311" s="36"/>
      <c r="M311" s="36"/>
      <c r="N311" s="36"/>
      <c r="O311" s="36"/>
      <c r="P311" s="36"/>
      <c r="Q311" s="36"/>
      <c r="R311" s="36"/>
      <c r="S311" s="36"/>
      <c r="T311" s="36"/>
    </row>
    <row r="312" spans="1:20" ht="60" x14ac:dyDescent="0.25">
      <c r="A312" s="19" t="s">
        <v>5</v>
      </c>
      <c r="B312" s="74" t="s">
        <v>6</v>
      </c>
      <c r="C312" s="21" t="s">
        <v>10</v>
      </c>
      <c r="D312" s="22" t="s">
        <v>22</v>
      </c>
      <c r="E312" s="22"/>
      <c r="F312" s="20" t="s">
        <v>8</v>
      </c>
      <c r="G312" s="21" t="s">
        <v>9</v>
      </c>
      <c r="H312" s="23" t="s">
        <v>539</v>
      </c>
      <c r="I312" s="23" t="s">
        <v>549</v>
      </c>
      <c r="J312" s="24" t="s">
        <v>542</v>
      </c>
      <c r="K312" s="25" t="s">
        <v>542</v>
      </c>
      <c r="L312" s="26" t="s">
        <v>542</v>
      </c>
      <c r="M312" s="27" t="s">
        <v>552</v>
      </c>
      <c r="N312" s="27" t="s">
        <v>553</v>
      </c>
      <c r="O312" s="27" t="s">
        <v>554</v>
      </c>
      <c r="P312" s="27" t="s">
        <v>555</v>
      </c>
      <c r="Q312" s="27" t="s">
        <v>556</v>
      </c>
      <c r="R312" s="27" t="s">
        <v>557</v>
      </c>
      <c r="S312" s="24" t="s">
        <v>560</v>
      </c>
      <c r="T312" s="24" t="s">
        <v>558</v>
      </c>
    </row>
    <row r="313" spans="1:20" ht="24" x14ac:dyDescent="0.25">
      <c r="A313" s="44">
        <v>1</v>
      </c>
      <c r="B313" s="55">
        <v>3526201</v>
      </c>
      <c r="C313" s="44">
        <v>42121600</v>
      </c>
      <c r="D313" s="45" t="s">
        <v>430</v>
      </c>
      <c r="E313" s="45" t="s">
        <v>431</v>
      </c>
      <c r="F313" s="45" t="s">
        <v>211</v>
      </c>
      <c r="G313" s="61">
        <v>1</v>
      </c>
      <c r="H313" s="31"/>
      <c r="I313" s="31"/>
      <c r="J313" s="31">
        <v>46000</v>
      </c>
      <c r="K313" s="31">
        <v>40000</v>
      </c>
      <c r="L313" s="31">
        <v>50000</v>
      </c>
      <c r="M313" s="32">
        <f t="shared" si="29"/>
        <v>40000</v>
      </c>
      <c r="N313" s="32">
        <f t="shared" si="30"/>
        <v>45333.33</v>
      </c>
      <c r="O313" s="32">
        <f t="shared" si="31"/>
        <v>45143.57</v>
      </c>
      <c r="P313" s="32">
        <f t="shared" si="32"/>
        <v>5033.22</v>
      </c>
      <c r="Q313" s="33">
        <f t="shared" si="33"/>
        <v>0.11102691992845</v>
      </c>
      <c r="R313" s="34" t="s">
        <v>559</v>
      </c>
      <c r="S313" s="34">
        <v>1</v>
      </c>
      <c r="T313" s="32">
        <f t="shared" si="34"/>
        <v>40000</v>
      </c>
    </row>
    <row r="314" spans="1:20" ht="48" x14ac:dyDescent="0.25">
      <c r="A314" s="44">
        <v>2</v>
      </c>
      <c r="B314" s="44">
        <v>3526005</v>
      </c>
      <c r="C314" s="44">
        <v>42121600</v>
      </c>
      <c r="D314" s="45" t="s">
        <v>432</v>
      </c>
      <c r="E314" s="45" t="s">
        <v>433</v>
      </c>
      <c r="F314" s="45" t="s">
        <v>63</v>
      </c>
      <c r="G314" s="61">
        <v>1</v>
      </c>
      <c r="H314" s="31">
        <v>83808.350000000006</v>
      </c>
      <c r="I314" s="31">
        <f t="shared" si="28"/>
        <v>84023.94</v>
      </c>
      <c r="J314" s="31">
        <v>100050</v>
      </c>
      <c r="K314" s="31">
        <v>87000</v>
      </c>
      <c r="L314" s="31">
        <v>108750</v>
      </c>
      <c r="M314" s="32">
        <f t="shared" si="29"/>
        <v>84023.94</v>
      </c>
      <c r="N314" s="32">
        <f t="shared" si="30"/>
        <v>94955.99</v>
      </c>
      <c r="O314" s="32">
        <f t="shared" si="31"/>
        <v>94437</v>
      </c>
      <c r="P314" s="32">
        <f t="shared" si="32"/>
        <v>11533.01</v>
      </c>
      <c r="Q314" s="33">
        <f t="shared" si="33"/>
        <v>0.12145637152537718</v>
      </c>
      <c r="R314" s="34" t="s">
        <v>559</v>
      </c>
      <c r="S314" s="34">
        <v>1</v>
      </c>
      <c r="T314" s="32">
        <f t="shared" si="34"/>
        <v>84023.94</v>
      </c>
    </row>
    <row r="315" spans="1:20" ht="48" x14ac:dyDescent="0.25">
      <c r="A315" s="44">
        <v>3</v>
      </c>
      <c r="B315" s="44">
        <v>3526005</v>
      </c>
      <c r="C315" s="44">
        <v>42121600</v>
      </c>
      <c r="D315" s="45" t="s">
        <v>434</v>
      </c>
      <c r="E315" s="45" t="s">
        <v>541</v>
      </c>
      <c r="F315" s="45" t="s">
        <v>435</v>
      </c>
      <c r="G315" s="61">
        <v>1</v>
      </c>
      <c r="H315" s="31">
        <v>59955.72</v>
      </c>
      <c r="I315" s="31">
        <f t="shared" si="28"/>
        <v>60109.95</v>
      </c>
      <c r="J315" s="31">
        <v>70150</v>
      </c>
      <c r="K315" s="31">
        <v>61000</v>
      </c>
      <c r="L315" s="31">
        <v>76250</v>
      </c>
      <c r="M315" s="32">
        <f t="shared" si="29"/>
        <v>60109.95</v>
      </c>
      <c r="N315" s="32">
        <f t="shared" si="30"/>
        <v>66877.490000000005</v>
      </c>
      <c r="O315" s="32">
        <f t="shared" si="31"/>
        <v>66548.14</v>
      </c>
      <c r="P315" s="32">
        <f t="shared" si="32"/>
        <v>7722.21</v>
      </c>
      <c r="Q315" s="33">
        <f t="shared" si="33"/>
        <v>0.11546799977092441</v>
      </c>
      <c r="R315" s="34" t="s">
        <v>559</v>
      </c>
      <c r="S315" s="34">
        <v>1</v>
      </c>
      <c r="T315" s="32">
        <f t="shared" si="34"/>
        <v>60109.95</v>
      </c>
    </row>
    <row r="316" spans="1:20" ht="36" x14ac:dyDescent="0.25">
      <c r="A316" s="44">
        <v>4</v>
      </c>
      <c r="B316" s="44">
        <v>3526005</v>
      </c>
      <c r="C316" s="44">
        <v>42121600</v>
      </c>
      <c r="D316" s="45" t="s">
        <v>436</v>
      </c>
      <c r="E316" s="45" t="s">
        <v>437</v>
      </c>
      <c r="F316" s="44" t="s">
        <v>101</v>
      </c>
      <c r="G316" s="61">
        <v>1</v>
      </c>
      <c r="H316" s="31">
        <v>16127.41</v>
      </c>
      <c r="I316" s="31">
        <f t="shared" si="28"/>
        <v>16168.9</v>
      </c>
      <c r="J316" s="31">
        <v>20700</v>
      </c>
      <c r="K316" s="31">
        <v>18000</v>
      </c>
      <c r="L316" s="31">
        <v>22500</v>
      </c>
      <c r="M316" s="32">
        <f t="shared" si="29"/>
        <v>16168.9</v>
      </c>
      <c r="N316" s="32">
        <f t="shared" si="30"/>
        <v>19342.23</v>
      </c>
      <c r="O316" s="32">
        <f t="shared" si="31"/>
        <v>19187.86</v>
      </c>
      <c r="P316" s="32">
        <f t="shared" si="32"/>
        <v>2809.9</v>
      </c>
      <c r="Q316" s="33">
        <f t="shared" si="33"/>
        <v>0.14527280463524631</v>
      </c>
      <c r="R316" s="34" t="s">
        <v>559</v>
      </c>
      <c r="S316" s="34">
        <v>1</v>
      </c>
      <c r="T316" s="32">
        <f t="shared" si="34"/>
        <v>16168.9</v>
      </c>
    </row>
    <row r="317" spans="1:20" ht="48" x14ac:dyDescent="0.25">
      <c r="A317" s="44">
        <v>5</v>
      </c>
      <c r="B317" s="44">
        <v>3526005</v>
      </c>
      <c r="C317" s="44">
        <v>42121600</v>
      </c>
      <c r="D317" s="45" t="s">
        <v>438</v>
      </c>
      <c r="E317" s="45" t="s">
        <v>439</v>
      </c>
      <c r="F317" s="45" t="s">
        <v>79</v>
      </c>
      <c r="G317" s="61">
        <v>1</v>
      </c>
      <c r="H317" s="31">
        <v>61125.79</v>
      </c>
      <c r="I317" s="31">
        <f t="shared" si="28"/>
        <v>61283.03</v>
      </c>
      <c r="J317" s="31">
        <v>74750</v>
      </c>
      <c r="K317" s="31">
        <v>65000</v>
      </c>
      <c r="L317" s="31">
        <v>81250</v>
      </c>
      <c r="M317" s="32">
        <f t="shared" si="29"/>
        <v>61283.03</v>
      </c>
      <c r="N317" s="32">
        <f t="shared" si="30"/>
        <v>70570.759999999995</v>
      </c>
      <c r="O317" s="32">
        <f t="shared" si="31"/>
        <v>70132.94</v>
      </c>
      <c r="P317" s="32">
        <f t="shared" si="32"/>
        <v>9106.91</v>
      </c>
      <c r="Q317" s="33">
        <f t="shared" si="33"/>
        <v>0.12904650594665554</v>
      </c>
      <c r="R317" s="34" t="s">
        <v>559</v>
      </c>
      <c r="S317" s="34">
        <v>1</v>
      </c>
      <c r="T317" s="32">
        <f t="shared" si="34"/>
        <v>61283.03</v>
      </c>
    </row>
    <row r="318" spans="1:20" ht="48" x14ac:dyDescent="0.25">
      <c r="A318" s="44">
        <v>6</v>
      </c>
      <c r="B318" s="44">
        <v>3526005</v>
      </c>
      <c r="C318" s="44">
        <v>42121600</v>
      </c>
      <c r="D318" s="45" t="s">
        <v>440</v>
      </c>
      <c r="E318" s="45" t="s">
        <v>441</v>
      </c>
      <c r="F318" s="45" t="s">
        <v>79</v>
      </c>
      <c r="G318" s="61">
        <v>1</v>
      </c>
      <c r="H318" s="31">
        <v>45142.57</v>
      </c>
      <c r="I318" s="31">
        <f t="shared" si="28"/>
        <v>45258.7</v>
      </c>
      <c r="J318" s="31">
        <v>55200</v>
      </c>
      <c r="K318" s="31">
        <v>48000</v>
      </c>
      <c r="L318" s="31">
        <v>60000</v>
      </c>
      <c r="M318" s="32">
        <f t="shared" si="29"/>
        <v>45258.7</v>
      </c>
      <c r="N318" s="32">
        <f t="shared" si="30"/>
        <v>52114.68</v>
      </c>
      <c r="O318" s="32">
        <f t="shared" si="31"/>
        <v>51791.49</v>
      </c>
      <c r="P318" s="32">
        <f t="shared" si="32"/>
        <v>6723.9</v>
      </c>
      <c r="Q318" s="33">
        <f t="shared" si="33"/>
        <v>0.12902122779992126</v>
      </c>
      <c r="R318" s="34" t="s">
        <v>559</v>
      </c>
      <c r="S318" s="34">
        <v>1</v>
      </c>
      <c r="T318" s="32">
        <f t="shared" si="34"/>
        <v>45258.7</v>
      </c>
    </row>
    <row r="319" spans="1:20" ht="96" x14ac:dyDescent="0.25">
      <c r="A319" s="44">
        <v>7</v>
      </c>
      <c r="B319" s="44">
        <v>3526005</v>
      </c>
      <c r="C319" s="44">
        <v>42121600</v>
      </c>
      <c r="D319" s="45" t="s">
        <v>442</v>
      </c>
      <c r="E319" s="45" t="s">
        <v>443</v>
      </c>
      <c r="F319" s="44" t="s">
        <v>444</v>
      </c>
      <c r="G319" s="61">
        <v>1</v>
      </c>
      <c r="H319" s="31"/>
      <c r="I319" s="31"/>
      <c r="J319" s="31">
        <v>69000</v>
      </c>
      <c r="K319" s="31">
        <v>60000</v>
      </c>
      <c r="L319" s="31">
        <v>75000</v>
      </c>
      <c r="M319" s="32">
        <f t="shared" si="29"/>
        <v>60000</v>
      </c>
      <c r="N319" s="32">
        <f t="shared" si="30"/>
        <v>68000</v>
      </c>
      <c r="O319" s="32">
        <f t="shared" si="31"/>
        <v>67715.360000000001</v>
      </c>
      <c r="P319" s="32">
        <f t="shared" si="32"/>
        <v>7549.83</v>
      </c>
      <c r="Q319" s="33">
        <f t="shared" si="33"/>
        <v>0.11102691176470589</v>
      </c>
      <c r="R319" s="34" t="s">
        <v>559</v>
      </c>
      <c r="S319" s="34">
        <v>1</v>
      </c>
      <c r="T319" s="32">
        <f t="shared" si="34"/>
        <v>60000</v>
      </c>
    </row>
    <row r="320" spans="1:20" ht="24" x14ac:dyDescent="0.25">
      <c r="A320" s="44">
        <v>8</v>
      </c>
      <c r="B320" s="55">
        <v>3526201</v>
      </c>
      <c r="C320" s="44">
        <v>42121600</v>
      </c>
      <c r="D320" s="45" t="s">
        <v>445</v>
      </c>
      <c r="E320" s="45" t="s">
        <v>446</v>
      </c>
      <c r="F320" s="44" t="s">
        <v>447</v>
      </c>
      <c r="G320" s="61">
        <v>1</v>
      </c>
      <c r="H320" s="31">
        <v>13309.65</v>
      </c>
      <c r="I320" s="31">
        <f t="shared" si="28"/>
        <v>13343.89</v>
      </c>
      <c r="J320" s="31">
        <v>17250</v>
      </c>
      <c r="K320" s="31">
        <v>15000</v>
      </c>
      <c r="L320" s="31">
        <v>18750</v>
      </c>
      <c r="M320" s="32">
        <f t="shared" si="29"/>
        <v>13343.89</v>
      </c>
      <c r="N320" s="32">
        <f t="shared" si="30"/>
        <v>16085.97</v>
      </c>
      <c r="O320" s="32">
        <f t="shared" si="31"/>
        <v>15951.11</v>
      </c>
      <c r="P320" s="32">
        <f t="shared" si="32"/>
        <v>2390.98</v>
      </c>
      <c r="Q320" s="33">
        <f t="shared" si="33"/>
        <v>0.14863760158697301</v>
      </c>
      <c r="R320" s="34" t="s">
        <v>559</v>
      </c>
      <c r="S320" s="34">
        <v>1</v>
      </c>
      <c r="T320" s="32">
        <f t="shared" si="34"/>
        <v>13343.89</v>
      </c>
    </row>
    <row r="321" spans="1:20" ht="24" x14ac:dyDescent="0.25">
      <c r="A321" s="44">
        <v>9</v>
      </c>
      <c r="B321" s="55">
        <v>3526201</v>
      </c>
      <c r="C321" s="44">
        <v>42121600</v>
      </c>
      <c r="D321" s="45" t="s">
        <v>448</v>
      </c>
      <c r="E321" s="45" t="s">
        <v>449</v>
      </c>
      <c r="F321" s="45" t="s">
        <v>447</v>
      </c>
      <c r="G321" s="61">
        <v>1</v>
      </c>
      <c r="H321" s="31">
        <v>18596.52</v>
      </c>
      <c r="I321" s="31">
        <f t="shared" si="28"/>
        <v>18644.36</v>
      </c>
      <c r="J321" s="31">
        <v>20700</v>
      </c>
      <c r="K321" s="31">
        <v>18000</v>
      </c>
      <c r="L321" s="31">
        <v>22500</v>
      </c>
      <c r="M321" s="32">
        <f t="shared" si="29"/>
        <v>18000</v>
      </c>
      <c r="N321" s="32">
        <f t="shared" si="30"/>
        <v>19961.09</v>
      </c>
      <c r="O321" s="32">
        <f t="shared" si="31"/>
        <v>19883.52</v>
      </c>
      <c r="P321" s="32">
        <f t="shared" si="32"/>
        <v>2047.09</v>
      </c>
      <c r="Q321" s="33">
        <f t="shared" si="33"/>
        <v>0.10255401884366033</v>
      </c>
      <c r="R321" s="34" t="s">
        <v>559</v>
      </c>
      <c r="S321" s="34">
        <v>1</v>
      </c>
      <c r="T321" s="32">
        <f t="shared" si="34"/>
        <v>18000</v>
      </c>
    </row>
    <row r="322" spans="1:20" ht="48" x14ac:dyDescent="0.25">
      <c r="A322" s="44">
        <v>10</v>
      </c>
      <c r="B322" s="55">
        <v>3526201</v>
      </c>
      <c r="C322" s="44">
        <v>42121600</v>
      </c>
      <c r="D322" s="45" t="s">
        <v>450</v>
      </c>
      <c r="E322" s="45" t="s">
        <v>451</v>
      </c>
      <c r="F322" s="45" t="s">
        <v>213</v>
      </c>
      <c r="G322" s="61">
        <v>1</v>
      </c>
      <c r="H322" s="31">
        <v>29819.32</v>
      </c>
      <c r="I322" s="31">
        <f t="shared" si="28"/>
        <v>29896.03</v>
      </c>
      <c r="J322" s="31">
        <v>34500</v>
      </c>
      <c r="K322" s="31">
        <v>30000</v>
      </c>
      <c r="L322" s="31">
        <v>37500</v>
      </c>
      <c r="M322" s="32">
        <f t="shared" si="29"/>
        <v>29896.03</v>
      </c>
      <c r="N322" s="32">
        <f t="shared" si="30"/>
        <v>32974.01</v>
      </c>
      <c r="O322" s="32">
        <f t="shared" si="31"/>
        <v>32820.58</v>
      </c>
      <c r="P322" s="32">
        <f t="shared" si="32"/>
        <v>3702.79</v>
      </c>
      <c r="Q322" s="33">
        <f t="shared" si="33"/>
        <v>0.11229419776363263</v>
      </c>
      <c r="R322" s="34" t="s">
        <v>559</v>
      </c>
      <c r="S322" s="34">
        <v>1</v>
      </c>
      <c r="T322" s="32">
        <f t="shared" si="34"/>
        <v>29896.03</v>
      </c>
    </row>
    <row r="323" spans="1:20" s="47" customFormat="1" ht="60" x14ac:dyDescent="0.25">
      <c r="A323" s="44">
        <v>11</v>
      </c>
      <c r="B323" s="55">
        <v>3526201</v>
      </c>
      <c r="C323" s="44">
        <v>42121600</v>
      </c>
      <c r="D323" s="45" t="s">
        <v>450</v>
      </c>
      <c r="E323" s="45" t="s">
        <v>452</v>
      </c>
      <c r="F323" s="45" t="s">
        <v>213</v>
      </c>
      <c r="G323" s="61">
        <v>1</v>
      </c>
      <c r="H323" s="41"/>
      <c r="I323" s="31"/>
      <c r="J323" s="41">
        <v>18400</v>
      </c>
      <c r="K323" s="41">
        <v>16000</v>
      </c>
      <c r="L323" s="41">
        <v>20000</v>
      </c>
      <c r="M323" s="32">
        <f t="shared" si="29"/>
        <v>16000</v>
      </c>
      <c r="N323" s="32">
        <f t="shared" si="30"/>
        <v>18133.330000000002</v>
      </c>
      <c r="O323" s="32">
        <f t="shared" si="31"/>
        <v>18057.43</v>
      </c>
      <c r="P323" s="32">
        <f t="shared" si="32"/>
        <v>2013.29</v>
      </c>
      <c r="Q323" s="33">
        <f t="shared" si="33"/>
        <v>0.11102704246820633</v>
      </c>
      <c r="R323" s="34" t="s">
        <v>559</v>
      </c>
      <c r="S323" s="34">
        <v>1</v>
      </c>
      <c r="T323" s="32">
        <f t="shared" si="34"/>
        <v>16000</v>
      </c>
    </row>
    <row r="324" spans="1:20" ht="48" x14ac:dyDescent="0.25">
      <c r="A324" s="44">
        <v>12</v>
      </c>
      <c r="B324" s="44">
        <v>3526005</v>
      </c>
      <c r="C324" s="44">
        <v>42121600</v>
      </c>
      <c r="D324" s="45" t="s">
        <v>453</v>
      </c>
      <c r="E324" s="45" t="s">
        <v>454</v>
      </c>
      <c r="F324" s="45" t="s">
        <v>93</v>
      </c>
      <c r="G324" s="61">
        <v>1</v>
      </c>
      <c r="H324" s="31"/>
      <c r="I324" s="31"/>
      <c r="J324" s="31">
        <v>64400</v>
      </c>
      <c r="K324" s="31">
        <v>56000</v>
      </c>
      <c r="L324" s="31">
        <v>70000</v>
      </c>
      <c r="M324" s="32">
        <f t="shared" si="29"/>
        <v>56000</v>
      </c>
      <c r="N324" s="32">
        <f t="shared" si="30"/>
        <v>63466.67</v>
      </c>
      <c r="O324" s="32">
        <f t="shared" si="31"/>
        <v>63201</v>
      </c>
      <c r="P324" s="32">
        <f t="shared" si="32"/>
        <v>7046.51</v>
      </c>
      <c r="Q324" s="33">
        <f t="shared" si="33"/>
        <v>0.11102693744606422</v>
      </c>
      <c r="R324" s="34" t="s">
        <v>559</v>
      </c>
      <c r="S324" s="34">
        <v>1</v>
      </c>
      <c r="T324" s="32">
        <f t="shared" si="34"/>
        <v>56000</v>
      </c>
    </row>
    <row r="325" spans="1:20" ht="36" x14ac:dyDescent="0.25">
      <c r="A325" s="44">
        <v>13</v>
      </c>
      <c r="B325" s="44">
        <v>3532108</v>
      </c>
      <c r="C325" s="44">
        <v>42121600</v>
      </c>
      <c r="D325" s="45" t="s">
        <v>455</v>
      </c>
      <c r="E325" s="45" t="s">
        <v>456</v>
      </c>
      <c r="F325" s="45" t="s">
        <v>79</v>
      </c>
      <c r="G325" s="61">
        <v>1</v>
      </c>
      <c r="H325" s="31">
        <v>29964.21</v>
      </c>
      <c r="I325" s="31">
        <f t="shared" si="28"/>
        <v>30041.29</v>
      </c>
      <c r="J325" s="31">
        <v>40250</v>
      </c>
      <c r="K325" s="31">
        <v>35000</v>
      </c>
      <c r="L325" s="31">
        <v>43750</v>
      </c>
      <c r="M325" s="32">
        <f t="shared" si="29"/>
        <v>30041.29</v>
      </c>
      <c r="N325" s="32">
        <f t="shared" si="30"/>
        <v>37260.32</v>
      </c>
      <c r="O325" s="32">
        <f t="shared" si="31"/>
        <v>36887.79</v>
      </c>
      <c r="P325" s="32">
        <f t="shared" si="32"/>
        <v>6007.71</v>
      </c>
      <c r="Q325" s="33">
        <f t="shared" si="33"/>
        <v>0.16123613538477394</v>
      </c>
      <c r="R325" s="34" t="s">
        <v>559</v>
      </c>
      <c r="S325" s="34">
        <v>1</v>
      </c>
      <c r="T325" s="32">
        <f t="shared" si="34"/>
        <v>30041.29</v>
      </c>
    </row>
    <row r="326" spans="1:20" ht="36" x14ac:dyDescent="0.25">
      <c r="A326" s="44">
        <v>14</v>
      </c>
      <c r="B326" s="44">
        <v>3532108</v>
      </c>
      <c r="C326" s="44">
        <v>42121600</v>
      </c>
      <c r="D326" s="45" t="s">
        <v>455</v>
      </c>
      <c r="E326" s="45" t="s">
        <v>457</v>
      </c>
      <c r="F326" s="45" t="s">
        <v>79</v>
      </c>
      <c r="G326" s="61">
        <v>1</v>
      </c>
      <c r="H326" s="31"/>
      <c r="I326" s="31"/>
      <c r="J326" s="31">
        <v>41400</v>
      </c>
      <c r="K326" s="31">
        <v>36000</v>
      </c>
      <c r="L326" s="31">
        <v>45000</v>
      </c>
      <c r="M326" s="32">
        <f t="shared" ref="M326:M389" si="35">ROUND(MIN(I326,J326,K326,L326),2)</f>
        <v>36000</v>
      </c>
      <c r="N326" s="32">
        <f t="shared" ref="N326:N389" si="36">ROUND(AVERAGE(I326,J326,K326,L326),2)</f>
        <v>40800</v>
      </c>
      <c r="O326" s="32">
        <f t="shared" ref="O326:O389" si="37">ROUND(GEOMEAN(I326,J326,K326,L326),2)</f>
        <v>40629.22</v>
      </c>
      <c r="P326" s="32">
        <f t="shared" ref="P326:P389" si="38">ROUND(STDEVA(I326,J326,K326,L326),2)</f>
        <v>4529.8999999999996</v>
      </c>
      <c r="Q326" s="33">
        <f t="shared" ref="Q326:Q389" si="39">P326/N326</f>
        <v>0.11102696078431372</v>
      </c>
      <c r="R326" s="34" t="s">
        <v>559</v>
      </c>
      <c r="S326" s="34">
        <v>1</v>
      </c>
      <c r="T326" s="32">
        <f t="shared" ref="T326:T389" si="40">M326</f>
        <v>36000</v>
      </c>
    </row>
    <row r="327" spans="1:20" ht="36" x14ac:dyDescent="0.25">
      <c r="A327" s="44">
        <v>15</v>
      </c>
      <c r="B327" s="44">
        <v>3526005</v>
      </c>
      <c r="C327" s="44">
        <v>42121600</v>
      </c>
      <c r="D327" s="45" t="s">
        <v>458</v>
      </c>
      <c r="E327" s="45" t="s">
        <v>459</v>
      </c>
      <c r="F327" s="45" t="s">
        <v>213</v>
      </c>
      <c r="G327" s="61">
        <v>1</v>
      </c>
      <c r="H327" s="31"/>
      <c r="I327" s="31"/>
      <c r="J327" s="31">
        <v>57500</v>
      </c>
      <c r="K327" s="31">
        <v>50000</v>
      </c>
      <c r="L327" s="31">
        <v>62500</v>
      </c>
      <c r="M327" s="32">
        <f t="shared" si="35"/>
        <v>50000</v>
      </c>
      <c r="N327" s="32">
        <f t="shared" si="36"/>
        <v>56666.67</v>
      </c>
      <c r="O327" s="32">
        <f t="shared" si="37"/>
        <v>56429.47</v>
      </c>
      <c r="P327" s="32">
        <f t="shared" si="38"/>
        <v>6291.53</v>
      </c>
      <c r="Q327" s="33">
        <f t="shared" si="39"/>
        <v>0.11102699346900038</v>
      </c>
      <c r="R327" s="34" t="s">
        <v>559</v>
      </c>
      <c r="S327" s="34">
        <v>1</v>
      </c>
      <c r="T327" s="32">
        <f t="shared" si="40"/>
        <v>50000</v>
      </c>
    </row>
    <row r="328" spans="1:20" x14ac:dyDescent="0.25">
      <c r="A328" s="3" t="s">
        <v>460</v>
      </c>
      <c r="B328" s="3"/>
      <c r="C328" s="3"/>
      <c r="D328" s="3"/>
      <c r="E328" s="3"/>
      <c r="F328" s="3"/>
      <c r="G328" s="3"/>
      <c r="H328" s="36"/>
      <c r="I328" s="36"/>
      <c r="J328" s="36"/>
      <c r="K328" s="36"/>
      <c r="L328" s="36"/>
      <c r="M328" s="36"/>
      <c r="N328" s="36"/>
      <c r="O328" s="36"/>
      <c r="P328" s="36"/>
      <c r="Q328" s="36"/>
      <c r="R328" s="36"/>
      <c r="S328" s="36"/>
      <c r="T328" s="36"/>
    </row>
    <row r="329" spans="1:20" x14ac:dyDescent="0.25">
      <c r="A329" s="22" t="s">
        <v>419</v>
      </c>
      <c r="B329" s="22"/>
      <c r="C329" s="22"/>
      <c r="D329" s="22"/>
      <c r="E329" s="22"/>
      <c r="F329" s="22" t="s">
        <v>420</v>
      </c>
      <c r="G329" s="22"/>
      <c r="H329" s="36"/>
      <c r="I329" s="36"/>
      <c r="J329" s="36"/>
      <c r="K329" s="36"/>
      <c r="L329" s="36"/>
      <c r="M329" s="36"/>
      <c r="N329" s="36"/>
      <c r="O329" s="36"/>
      <c r="P329" s="36"/>
      <c r="Q329" s="36"/>
      <c r="R329" s="36"/>
      <c r="S329" s="36"/>
      <c r="T329" s="36"/>
    </row>
    <row r="330" spans="1:20" x14ac:dyDescent="0.25">
      <c r="A330" s="72" t="s">
        <v>461</v>
      </c>
      <c r="B330" s="72"/>
      <c r="C330" s="72"/>
      <c r="D330" s="72"/>
      <c r="E330" s="72"/>
      <c r="F330" s="73" t="s">
        <v>462</v>
      </c>
      <c r="G330" s="73"/>
      <c r="H330" s="36"/>
      <c r="I330" s="36"/>
      <c r="J330" s="36"/>
      <c r="K330" s="36"/>
      <c r="L330" s="36"/>
      <c r="M330" s="36"/>
      <c r="N330" s="36"/>
      <c r="O330" s="36"/>
      <c r="P330" s="36"/>
      <c r="Q330" s="36"/>
      <c r="R330" s="36"/>
      <c r="S330" s="36"/>
      <c r="T330" s="36"/>
    </row>
    <row r="331" spans="1:20" ht="60" x14ac:dyDescent="0.25">
      <c r="A331" s="19" t="s">
        <v>5</v>
      </c>
      <c r="B331" s="74" t="s">
        <v>6</v>
      </c>
      <c r="C331" s="21" t="s">
        <v>10</v>
      </c>
      <c r="D331" s="22" t="s">
        <v>22</v>
      </c>
      <c r="E331" s="22"/>
      <c r="F331" s="20" t="s">
        <v>8</v>
      </c>
      <c r="G331" s="21" t="s">
        <v>9</v>
      </c>
      <c r="H331" s="23" t="s">
        <v>539</v>
      </c>
      <c r="I331" s="23" t="s">
        <v>549</v>
      </c>
      <c r="J331" s="24" t="s">
        <v>542</v>
      </c>
      <c r="K331" s="25" t="s">
        <v>542</v>
      </c>
      <c r="L331" s="26" t="s">
        <v>542</v>
      </c>
      <c r="M331" s="27" t="s">
        <v>552</v>
      </c>
      <c r="N331" s="27" t="s">
        <v>553</v>
      </c>
      <c r="O331" s="27" t="s">
        <v>554</v>
      </c>
      <c r="P331" s="27" t="s">
        <v>555</v>
      </c>
      <c r="Q331" s="27" t="s">
        <v>556</v>
      </c>
      <c r="R331" s="27" t="s">
        <v>557</v>
      </c>
      <c r="S331" s="24" t="s">
        <v>560</v>
      </c>
      <c r="T331" s="24" t="s">
        <v>558</v>
      </c>
    </row>
    <row r="332" spans="1:20" ht="24" x14ac:dyDescent="0.25">
      <c r="A332" s="44">
        <v>1</v>
      </c>
      <c r="B332" s="44">
        <v>4815006</v>
      </c>
      <c r="C332" s="44">
        <v>42121600</v>
      </c>
      <c r="D332" s="45" t="s">
        <v>463</v>
      </c>
      <c r="E332" s="45" t="s">
        <v>464</v>
      </c>
      <c r="F332" s="45" t="s">
        <v>63</v>
      </c>
      <c r="G332" s="45">
        <v>1</v>
      </c>
      <c r="H332" s="31">
        <v>12674.83</v>
      </c>
      <c r="I332" s="31">
        <f t="shared" ref="I332:I388" si="41">ROUND(H332*(105.23/104.96),2)</f>
        <v>12707.43</v>
      </c>
      <c r="J332" s="31">
        <v>14950</v>
      </c>
      <c r="K332" s="31">
        <v>13000</v>
      </c>
      <c r="L332" s="31">
        <v>16250</v>
      </c>
      <c r="M332" s="32">
        <f t="shared" si="35"/>
        <v>12707.43</v>
      </c>
      <c r="N332" s="32">
        <f t="shared" si="36"/>
        <v>14226.86</v>
      </c>
      <c r="O332" s="32">
        <f t="shared" si="37"/>
        <v>14153.83</v>
      </c>
      <c r="P332" s="32">
        <f t="shared" si="38"/>
        <v>1676.29</v>
      </c>
      <c r="Q332" s="33">
        <f t="shared" si="39"/>
        <v>0.11782571839464225</v>
      </c>
      <c r="R332" s="34" t="s">
        <v>559</v>
      </c>
      <c r="S332" s="34">
        <v>1</v>
      </c>
      <c r="T332" s="32">
        <f t="shared" si="40"/>
        <v>12707.43</v>
      </c>
    </row>
    <row r="333" spans="1:20" ht="36" x14ac:dyDescent="0.25">
      <c r="A333" s="44">
        <v>2</v>
      </c>
      <c r="B333" s="44">
        <v>4815003</v>
      </c>
      <c r="C333" s="44">
        <v>42121600</v>
      </c>
      <c r="D333" s="45" t="s">
        <v>465</v>
      </c>
      <c r="E333" s="45" t="s">
        <v>466</v>
      </c>
      <c r="F333" s="45" t="s">
        <v>63</v>
      </c>
      <c r="G333" s="45">
        <v>1</v>
      </c>
      <c r="H333" s="31"/>
      <c r="I333" s="31"/>
      <c r="J333" s="31">
        <v>4600</v>
      </c>
      <c r="K333" s="31">
        <v>4000</v>
      </c>
      <c r="L333" s="31">
        <v>5000</v>
      </c>
      <c r="M333" s="32">
        <f t="shared" si="35"/>
        <v>4000</v>
      </c>
      <c r="N333" s="32">
        <f t="shared" si="36"/>
        <v>4533.33</v>
      </c>
      <c r="O333" s="32">
        <f t="shared" si="37"/>
        <v>4514.3599999999997</v>
      </c>
      <c r="P333" s="32">
        <f t="shared" si="38"/>
        <v>503.32</v>
      </c>
      <c r="Q333" s="33">
        <f t="shared" si="39"/>
        <v>0.11102655222540604</v>
      </c>
      <c r="R333" s="34" t="s">
        <v>559</v>
      </c>
      <c r="S333" s="34">
        <v>1</v>
      </c>
      <c r="T333" s="32">
        <f t="shared" si="40"/>
        <v>4000</v>
      </c>
    </row>
    <row r="334" spans="1:20" s="47" customFormat="1" ht="36" x14ac:dyDescent="0.2">
      <c r="A334" s="44">
        <v>3</v>
      </c>
      <c r="B334" s="44">
        <v>4815005</v>
      </c>
      <c r="C334" s="44">
        <v>42121600</v>
      </c>
      <c r="D334" s="45" t="s">
        <v>467</v>
      </c>
      <c r="E334" s="45" t="s">
        <v>468</v>
      </c>
      <c r="F334" s="45" t="s">
        <v>213</v>
      </c>
      <c r="G334" s="45">
        <v>1</v>
      </c>
      <c r="H334" s="56">
        <v>853.77</v>
      </c>
      <c r="I334" s="31">
        <f t="shared" si="41"/>
        <v>855.97</v>
      </c>
      <c r="J334" s="41">
        <v>1272.71</v>
      </c>
      <c r="K334" s="41">
        <v>1106.7</v>
      </c>
      <c r="L334" s="41">
        <v>1383.38</v>
      </c>
      <c r="M334" s="32">
        <f t="shared" si="35"/>
        <v>855.97</v>
      </c>
      <c r="N334" s="32">
        <f t="shared" si="36"/>
        <v>1154.69</v>
      </c>
      <c r="O334" s="32">
        <f t="shared" si="37"/>
        <v>1136.42</v>
      </c>
      <c r="P334" s="32">
        <f t="shared" si="38"/>
        <v>229.32</v>
      </c>
      <c r="Q334" s="33">
        <f t="shared" si="39"/>
        <v>0.19859875810823682</v>
      </c>
      <c r="R334" s="34" t="s">
        <v>559</v>
      </c>
      <c r="S334" s="34">
        <v>1</v>
      </c>
      <c r="T334" s="32">
        <f t="shared" si="40"/>
        <v>855.97</v>
      </c>
    </row>
    <row r="335" spans="1:20" s="47" customFormat="1" ht="36" x14ac:dyDescent="0.2">
      <c r="A335" s="44">
        <v>4</v>
      </c>
      <c r="B335" s="44">
        <v>4815005</v>
      </c>
      <c r="C335" s="44">
        <v>42121600</v>
      </c>
      <c r="D335" s="45" t="s">
        <v>469</v>
      </c>
      <c r="E335" s="45" t="s">
        <v>470</v>
      </c>
      <c r="F335" s="45" t="s">
        <v>213</v>
      </c>
      <c r="G335" s="45">
        <v>1</v>
      </c>
      <c r="H335" s="56">
        <v>680.92</v>
      </c>
      <c r="I335" s="31">
        <f t="shared" si="41"/>
        <v>682.67</v>
      </c>
      <c r="J335" s="41">
        <v>957.95</v>
      </c>
      <c r="K335" s="41">
        <v>833</v>
      </c>
      <c r="L335" s="41">
        <v>1041.25</v>
      </c>
      <c r="M335" s="32">
        <f t="shared" si="35"/>
        <v>682.67</v>
      </c>
      <c r="N335" s="32">
        <f t="shared" si="36"/>
        <v>878.72</v>
      </c>
      <c r="O335" s="32">
        <f t="shared" si="37"/>
        <v>867.84</v>
      </c>
      <c r="P335" s="32">
        <f t="shared" si="38"/>
        <v>156.22999999999999</v>
      </c>
      <c r="Q335" s="33">
        <f t="shared" si="39"/>
        <v>0.17779269847050252</v>
      </c>
      <c r="R335" s="34" t="s">
        <v>559</v>
      </c>
      <c r="S335" s="34">
        <v>1</v>
      </c>
      <c r="T335" s="32">
        <f t="shared" si="40"/>
        <v>682.67</v>
      </c>
    </row>
    <row r="336" spans="1:20" ht="36" x14ac:dyDescent="0.2">
      <c r="A336" s="44">
        <v>5</v>
      </c>
      <c r="B336" s="44">
        <v>4815007</v>
      </c>
      <c r="C336" s="44">
        <v>42121600</v>
      </c>
      <c r="D336" s="45" t="s">
        <v>471</v>
      </c>
      <c r="E336" s="45" t="s">
        <v>472</v>
      </c>
      <c r="F336" s="45" t="s">
        <v>213</v>
      </c>
      <c r="G336" s="45">
        <v>1</v>
      </c>
      <c r="H336" s="75">
        <v>7417.31</v>
      </c>
      <c r="I336" s="31">
        <f t="shared" si="41"/>
        <v>7436.39</v>
      </c>
      <c r="J336" s="31">
        <v>9200</v>
      </c>
      <c r="K336" s="31">
        <v>8000</v>
      </c>
      <c r="L336" s="31">
        <v>10000</v>
      </c>
      <c r="M336" s="32">
        <f t="shared" si="35"/>
        <v>7436.39</v>
      </c>
      <c r="N336" s="32">
        <f t="shared" si="36"/>
        <v>8659.1</v>
      </c>
      <c r="O336" s="32">
        <f t="shared" si="37"/>
        <v>8601.2199999999993</v>
      </c>
      <c r="P336" s="32">
        <f t="shared" si="38"/>
        <v>1157.5899999999999</v>
      </c>
      <c r="Q336" s="33">
        <f t="shared" si="39"/>
        <v>0.1336847940317123</v>
      </c>
      <c r="R336" s="34" t="s">
        <v>559</v>
      </c>
      <c r="S336" s="34">
        <v>1</v>
      </c>
      <c r="T336" s="32">
        <f t="shared" si="40"/>
        <v>7436.39</v>
      </c>
    </row>
    <row r="337" spans="1:20" x14ac:dyDescent="0.25">
      <c r="A337" s="3" t="s">
        <v>473</v>
      </c>
      <c r="B337" s="3"/>
      <c r="C337" s="3"/>
      <c r="D337" s="3"/>
      <c r="E337" s="3"/>
      <c r="F337" s="3"/>
      <c r="G337" s="3"/>
      <c r="H337" s="36"/>
      <c r="I337" s="36"/>
      <c r="J337" s="36"/>
      <c r="K337" s="36"/>
      <c r="L337" s="36"/>
      <c r="M337" s="36"/>
      <c r="N337" s="36"/>
      <c r="O337" s="36"/>
      <c r="P337" s="36"/>
      <c r="Q337" s="36"/>
      <c r="R337" s="36"/>
      <c r="S337" s="36"/>
      <c r="T337" s="36"/>
    </row>
    <row r="338" spans="1:20" x14ac:dyDescent="0.25">
      <c r="A338" s="22" t="s">
        <v>419</v>
      </c>
      <c r="B338" s="22"/>
      <c r="C338" s="22"/>
      <c r="D338" s="22"/>
      <c r="E338" s="22"/>
      <c r="F338" s="22" t="s">
        <v>420</v>
      </c>
      <c r="G338" s="22"/>
      <c r="H338" s="36"/>
      <c r="I338" s="36"/>
      <c r="J338" s="36"/>
      <c r="K338" s="36"/>
      <c r="L338" s="36"/>
      <c r="M338" s="36"/>
      <c r="N338" s="36"/>
      <c r="O338" s="36"/>
      <c r="P338" s="36"/>
      <c r="Q338" s="36"/>
      <c r="R338" s="36"/>
      <c r="S338" s="36"/>
      <c r="T338" s="36"/>
    </row>
    <row r="339" spans="1:20" x14ac:dyDescent="0.25">
      <c r="A339" s="69" t="s">
        <v>421</v>
      </c>
      <c r="B339" s="69"/>
      <c r="C339" s="69"/>
      <c r="D339" s="69"/>
      <c r="E339" s="69"/>
      <c r="F339" s="8" t="s">
        <v>422</v>
      </c>
      <c r="G339" s="8"/>
      <c r="H339" s="36"/>
      <c r="I339" s="36"/>
      <c r="J339" s="36"/>
      <c r="K339" s="36"/>
      <c r="L339" s="36"/>
      <c r="M339" s="36"/>
      <c r="N339" s="36"/>
      <c r="O339" s="36"/>
      <c r="P339" s="36"/>
      <c r="Q339" s="36"/>
      <c r="R339" s="36"/>
      <c r="S339" s="36"/>
      <c r="T339" s="36"/>
    </row>
    <row r="340" spans="1:20" ht="60" x14ac:dyDescent="0.25">
      <c r="A340" s="19" t="s">
        <v>5</v>
      </c>
      <c r="B340" s="76" t="s">
        <v>6</v>
      </c>
      <c r="C340" s="21" t="s">
        <v>10</v>
      </c>
      <c r="D340" s="22" t="s">
        <v>22</v>
      </c>
      <c r="E340" s="22"/>
      <c r="F340" s="20" t="s">
        <v>8</v>
      </c>
      <c r="G340" s="21" t="s">
        <v>9</v>
      </c>
      <c r="H340" s="23" t="s">
        <v>539</v>
      </c>
      <c r="I340" s="23" t="s">
        <v>549</v>
      </c>
      <c r="J340" s="24" t="s">
        <v>542</v>
      </c>
      <c r="K340" s="25" t="s">
        <v>542</v>
      </c>
      <c r="L340" s="26" t="s">
        <v>542</v>
      </c>
      <c r="M340" s="27" t="s">
        <v>552</v>
      </c>
      <c r="N340" s="27" t="s">
        <v>553</v>
      </c>
      <c r="O340" s="27" t="s">
        <v>554</v>
      </c>
      <c r="P340" s="27" t="s">
        <v>555</v>
      </c>
      <c r="Q340" s="27" t="s">
        <v>556</v>
      </c>
      <c r="R340" s="27" t="s">
        <v>557</v>
      </c>
      <c r="S340" s="24" t="s">
        <v>560</v>
      </c>
      <c r="T340" s="24" t="s">
        <v>558</v>
      </c>
    </row>
    <row r="341" spans="1:20" ht="48" x14ac:dyDescent="0.25">
      <c r="A341" s="45">
        <v>1</v>
      </c>
      <c r="B341" s="45">
        <v>2331101</v>
      </c>
      <c r="C341" s="44">
        <v>42121600</v>
      </c>
      <c r="D341" s="45" t="s">
        <v>423</v>
      </c>
      <c r="E341" s="45" t="s">
        <v>474</v>
      </c>
      <c r="F341" s="45" t="s">
        <v>13</v>
      </c>
      <c r="G341" s="71">
        <v>1</v>
      </c>
      <c r="H341" s="31">
        <v>180000</v>
      </c>
      <c r="I341" s="31">
        <f t="shared" si="41"/>
        <v>180463.03</v>
      </c>
      <c r="J341" s="31">
        <v>229425</v>
      </c>
      <c r="K341" s="31">
        <v>199500</v>
      </c>
      <c r="L341" s="31">
        <v>249375</v>
      </c>
      <c r="M341" s="32">
        <f t="shared" si="35"/>
        <v>180463.03</v>
      </c>
      <c r="N341" s="32">
        <f t="shared" si="36"/>
        <v>214690.76</v>
      </c>
      <c r="O341" s="32">
        <f t="shared" si="37"/>
        <v>213037.57</v>
      </c>
      <c r="P341" s="32">
        <f t="shared" si="38"/>
        <v>30672.41</v>
      </c>
      <c r="Q341" s="33">
        <f t="shared" si="39"/>
        <v>0.14286786259455228</v>
      </c>
      <c r="R341" s="34" t="s">
        <v>559</v>
      </c>
      <c r="S341" s="34">
        <v>1</v>
      </c>
      <c r="T341" s="32">
        <f t="shared" si="40"/>
        <v>180463.03</v>
      </c>
    </row>
    <row r="342" spans="1:20" ht="48" x14ac:dyDescent="0.25">
      <c r="A342" s="45">
        <v>2</v>
      </c>
      <c r="B342" s="45">
        <v>2331101</v>
      </c>
      <c r="C342" s="44">
        <v>42121600</v>
      </c>
      <c r="D342" s="45" t="s">
        <v>425</v>
      </c>
      <c r="E342" s="45" t="s">
        <v>475</v>
      </c>
      <c r="F342" s="45" t="s">
        <v>426</v>
      </c>
      <c r="G342" s="71">
        <v>1</v>
      </c>
      <c r="H342" s="31">
        <v>8000</v>
      </c>
      <c r="I342" s="31">
        <f t="shared" si="41"/>
        <v>8020.58</v>
      </c>
      <c r="J342" s="31">
        <v>8935.5</v>
      </c>
      <c r="K342" s="31">
        <v>7770</v>
      </c>
      <c r="L342" s="31">
        <v>9712.5</v>
      </c>
      <c r="M342" s="32">
        <f t="shared" si="35"/>
        <v>7770</v>
      </c>
      <c r="N342" s="32">
        <f t="shared" si="36"/>
        <v>8609.65</v>
      </c>
      <c r="O342" s="32">
        <f t="shared" si="37"/>
        <v>8575.69</v>
      </c>
      <c r="P342" s="32">
        <f t="shared" si="38"/>
        <v>889.66</v>
      </c>
      <c r="Q342" s="33">
        <f t="shared" si="39"/>
        <v>0.10333288809649638</v>
      </c>
      <c r="R342" s="34" t="s">
        <v>559</v>
      </c>
      <c r="S342" s="34">
        <v>1</v>
      </c>
      <c r="T342" s="32">
        <f t="shared" si="40"/>
        <v>7770</v>
      </c>
    </row>
    <row r="343" spans="1:20" x14ac:dyDescent="0.25">
      <c r="A343" s="3" t="s">
        <v>476</v>
      </c>
      <c r="B343" s="3"/>
      <c r="C343" s="3"/>
      <c r="D343" s="3"/>
      <c r="E343" s="3"/>
      <c r="F343" s="3"/>
      <c r="G343" s="3"/>
      <c r="H343" s="36"/>
      <c r="I343" s="36"/>
      <c r="J343" s="36"/>
      <c r="K343" s="36"/>
      <c r="L343" s="36"/>
      <c r="M343" s="36"/>
      <c r="N343" s="36"/>
      <c r="O343" s="36"/>
      <c r="P343" s="36"/>
      <c r="Q343" s="36"/>
      <c r="R343" s="36"/>
      <c r="S343" s="36"/>
      <c r="T343" s="36"/>
    </row>
    <row r="344" spans="1:20" x14ac:dyDescent="0.25">
      <c r="A344" s="22" t="s">
        <v>419</v>
      </c>
      <c r="B344" s="22"/>
      <c r="C344" s="22"/>
      <c r="D344" s="22"/>
      <c r="E344" s="22"/>
      <c r="F344" s="22" t="s">
        <v>420</v>
      </c>
      <c r="G344" s="22"/>
      <c r="H344" s="36"/>
      <c r="I344" s="36"/>
      <c r="J344" s="36"/>
      <c r="K344" s="36"/>
      <c r="L344" s="36"/>
      <c r="M344" s="36"/>
      <c r="N344" s="36"/>
      <c r="O344" s="36"/>
      <c r="P344" s="36"/>
      <c r="Q344" s="36"/>
      <c r="R344" s="36"/>
      <c r="S344" s="36"/>
      <c r="T344" s="36"/>
    </row>
    <row r="345" spans="1:20" x14ac:dyDescent="0.25">
      <c r="A345" s="72" t="s">
        <v>428</v>
      </c>
      <c r="B345" s="72"/>
      <c r="C345" s="72"/>
      <c r="D345" s="72"/>
      <c r="E345" s="72"/>
      <c r="F345" s="73" t="s">
        <v>429</v>
      </c>
      <c r="G345" s="73"/>
      <c r="H345" s="36"/>
      <c r="I345" s="36"/>
      <c r="J345" s="36"/>
      <c r="K345" s="36"/>
      <c r="L345" s="36"/>
      <c r="M345" s="36"/>
      <c r="N345" s="36"/>
      <c r="O345" s="36"/>
      <c r="P345" s="36"/>
      <c r="Q345" s="36"/>
      <c r="R345" s="36"/>
      <c r="S345" s="36"/>
      <c r="T345" s="36"/>
    </row>
    <row r="346" spans="1:20" ht="60" x14ac:dyDescent="0.25">
      <c r="A346" s="19" t="s">
        <v>5</v>
      </c>
      <c r="B346" s="74" t="s">
        <v>6</v>
      </c>
      <c r="C346" s="21" t="s">
        <v>10</v>
      </c>
      <c r="D346" s="22" t="s">
        <v>22</v>
      </c>
      <c r="E346" s="22"/>
      <c r="F346" s="20" t="s">
        <v>8</v>
      </c>
      <c r="G346" s="21" t="s">
        <v>9</v>
      </c>
      <c r="H346" s="23" t="s">
        <v>539</v>
      </c>
      <c r="I346" s="23" t="s">
        <v>549</v>
      </c>
      <c r="J346" s="24" t="s">
        <v>542</v>
      </c>
      <c r="K346" s="25" t="s">
        <v>542</v>
      </c>
      <c r="L346" s="26" t="s">
        <v>542</v>
      </c>
      <c r="M346" s="27" t="s">
        <v>552</v>
      </c>
      <c r="N346" s="27" t="s">
        <v>553</v>
      </c>
      <c r="O346" s="27" t="s">
        <v>554</v>
      </c>
      <c r="P346" s="27" t="s">
        <v>555</v>
      </c>
      <c r="Q346" s="27" t="s">
        <v>556</v>
      </c>
      <c r="R346" s="27" t="s">
        <v>557</v>
      </c>
      <c r="S346" s="24" t="s">
        <v>560</v>
      </c>
      <c r="T346" s="24" t="s">
        <v>558</v>
      </c>
    </row>
    <row r="347" spans="1:20" s="47" customFormat="1" ht="48" x14ac:dyDescent="0.25">
      <c r="A347" s="44">
        <v>1</v>
      </c>
      <c r="B347" s="44">
        <v>3526005</v>
      </c>
      <c r="C347" s="44">
        <v>42121600</v>
      </c>
      <c r="D347" s="45" t="s">
        <v>432</v>
      </c>
      <c r="E347" s="45" t="s">
        <v>433</v>
      </c>
      <c r="F347" s="45" t="s">
        <v>63</v>
      </c>
      <c r="G347" s="55">
        <v>1</v>
      </c>
      <c r="H347" s="41">
        <v>83808.350000000006</v>
      </c>
      <c r="I347" s="31">
        <f t="shared" si="41"/>
        <v>84023.94</v>
      </c>
      <c r="J347" s="41">
        <v>100050</v>
      </c>
      <c r="K347" s="41">
        <v>87000</v>
      </c>
      <c r="L347" s="41">
        <v>108750</v>
      </c>
      <c r="M347" s="32">
        <f t="shared" si="35"/>
        <v>84023.94</v>
      </c>
      <c r="N347" s="32">
        <f t="shared" si="36"/>
        <v>94955.99</v>
      </c>
      <c r="O347" s="32">
        <f t="shared" si="37"/>
        <v>94437</v>
      </c>
      <c r="P347" s="32">
        <f t="shared" si="38"/>
        <v>11533.01</v>
      </c>
      <c r="Q347" s="33">
        <f t="shared" si="39"/>
        <v>0.12145637152537718</v>
      </c>
      <c r="R347" s="34" t="s">
        <v>559</v>
      </c>
      <c r="S347" s="34">
        <v>1</v>
      </c>
      <c r="T347" s="32">
        <f t="shared" si="40"/>
        <v>84023.94</v>
      </c>
    </row>
    <row r="348" spans="1:20" s="47" customFormat="1" ht="48" x14ac:dyDescent="0.2">
      <c r="A348" s="44">
        <v>2</v>
      </c>
      <c r="B348" s="44">
        <v>3526005</v>
      </c>
      <c r="C348" s="44">
        <v>42121600</v>
      </c>
      <c r="D348" s="45" t="s">
        <v>434</v>
      </c>
      <c r="E348" s="45" t="s">
        <v>477</v>
      </c>
      <c r="F348" s="45" t="s">
        <v>435</v>
      </c>
      <c r="G348" s="55">
        <v>1</v>
      </c>
      <c r="H348" s="56">
        <v>59955.72</v>
      </c>
      <c r="I348" s="31">
        <f t="shared" si="41"/>
        <v>60109.95</v>
      </c>
      <c r="J348" s="41">
        <v>70150</v>
      </c>
      <c r="K348" s="41">
        <v>61000</v>
      </c>
      <c r="L348" s="41">
        <v>76250</v>
      </c>
      <c r="M348" s="32">
        <f t="shared" si="35"/>
        <v>60109.95</v>
      </c>
      <c r="N348" s="32">
        <f t="shared" si="36"/>
        <v>66877.490000000005</v>
      </c>
      <c r="O348" s="32">
        <f t="shared" si="37"/>
        <v>66548.14</v>
      </c>
      <c r="P348" s="32">
        <f t="shared" si="38"/>
        <v>7722.21</v>
      </c>
      <c r="Q348" s="33">
        <f t="shared" si="39"/>
        <v>0.11546799977092441</v>
      </c>
      <c r="R348" s="34" t="s">
        <v>559</v>
      </c>
      <c r="S348" s="34">
        <v>1</v>
      </c>
      <c r="T348" s="32">
        <f t="shared" si="40"/>
        <v>60109.95</v>
      </c>
    </row>
    <row r="349" spans="1:20" s="47" customFormat="1" ht="36" x14ac:dyDescent="0.2">
      <c r="A349" s="44">
        <v>3</v>
      </c>
      <c r="B349" s="44">
        <v>3526005</v>
      </c>
      <c r="C349" s="44">
        <v>42121600</v>
      </c>
      <c r="D349" s="45" t="s">
        <v>436</v>
      </c>
      <c r="E349" s="45" t="s">
        <v>437</v>
      </c>
      <c r="F349" s="44" t="s">
        <v>101</v>
      </c>
      <c r="G349" s="55">
        <v>1</v>
      </c>
      <c r="H349" s="56">
        <v>16127.41</v>
      </c>
      <c r="I349" s="31">
        <f t="shared" si="41"/>
        <v>16168.9</v>
      </c>
      <c r="J349" s="41">
        <v>20700</v>
      </c>
      <c r="K349" s="41">
        <v>18000</v>
      </c>
      <c r="L349" s="41">
        <v>22500</v>
      </c>
      <c r="M349" s="32">
        <f t="shared" si="35"/>
        <v>16168.9</v>
      </c>
      <c r="N349" s="32">
        <f t="shared" si="36"/>
        <v>19342.23</v>
      </c>
      <c r="O349" s="32">
        <f t="shared" si="37"/>
        <v>19187.86</v>
      </c>
      <c r="P349" s="32">
        <f t="shared" si="38"/>
        <v>2809.9</v>
      </c>
      <c r="Q349" s="33">
        <f t="shared" si="39"/>
        <v>0.14527280463524631</v>
      </c>
      <c r="R349" s="34" t="s">
        <v>559</v>
      </c>
      <c r="S349" s="34">
        <v>1</v>
      </c>
      <c r="T349" s="32">
        <f t="shared" si="40"/>
        <v>16168.9</v>
      </c>
    </row>
    <row r="350" spans="1:20" ht="36" x14ac:dyDescent="0.25">
      <c r="A350" s="44">
        <v>4</v>
      </c>
      <c r="B350" s="44">
        <v>3526005</v>
      </c>
      <c r="C350" s="44">
        <v>42121600</v>
      </c>
      <c r="D350" s="45" t="s">
        <v>478</v>
      </c>
      <c r="E350" s="45" t="s">
        <v>479</v>
      </c>
      <c r="F350" s="45" t="s">
        <v>79</v>
      </c>
      <c r="G350" s="53">
        <v>1</v>
      </c>
      <c r="H350" s="31">
        <v>39454.1</v>
      </c>
      <c r="I350" s="31">
        <f t="shared" si="41"/>
        <v>39555.589999999997</v>
      </c>
      <c r="J350" s="31">
        <v>36800</v>
      </c>
      <c r="K350" s="31">
        <v>32000</v>
      </c>
      <c r="L350" s="31">
        <v>40000</v>
      </c>
      <c r="M350" s="32">
        <f t="shared" si="35"/>
        <v>32000</v>
      </c>
      <c r="N350" s="32">
        <f t="shared" si="36"/>
        <v>37088.9</v>
      </c>
      <c r="O350" s="32">
        <f t="shared" si="37"/>
        <v>36945.910000000003</v>
      </c>
      <c r="P350" s="32">
        <f t="shared" si="38"/>
        <v>3676.02</v>
      </c>
      <c r="Q350" s="33">
        <f t="shared" si="39"/>
        <v>9.9113751014454451E-2</v>
      </c>
      <c r="R350" s="34" t="s">
        <v>559</v>
      </c>
      <c r="S350" s="34">
        <v>1</v>
      </c>
      <c r="T350" s="32">
        <f t="shared" si="40"/>
        <v>32000</v>
      </c>
    </row>
    <row r="351" spans="1:20" s="47" customFormat="1" ht="48" x14ac:dyDescent="0.2">
      <c r="A351" s="44">
        <v>5</v>
      </c>
      <c r="B351" s="44">
        <v>3526005</v>
      </c>
      <c r="C351" s="44">
        <v>42121600</v>
      </c>
      <c r="D351" s="45" t="s">
        <v>438</v>
      </c>
      <c r="E351" s="45" t="s">
        <v>439</v>
      </c>
      <c r="F351" s="45" t="s">
        <v>79</v>
      </c>
      <c r="G351" s="55">
        <v>1</v>
      </c>
      <c r="H351" s="56">
        <v>61125.79</v>
      </c>
      <c r="I351" s="31">
        <f t="shared" si="41"/>
        <v>61283.03</v>
      </c>
      <c r="J351" s="41">
        <v>74750</v>
      </c>
      <c r="K351" s="41">
        <v>65000</v>
      </c>
      <c r="L351" s="41">
        <v>81250</v>
      </c>
      <c r="M351" s="32">
        <f t="shared" si="35"/>
        <v>61283.03</v>
      </c>
      <c r="N351" s="32">
        <f t="shared" si="36"/>
        <v>70570.759999999995</v>
      </c>
      <c r="O351" s="32">
        <f t="shared" si="37"/>
        <v>70132.94</v>
      </c>
      <c r="P351" s="32">
        <f t="shared" si="38"/>
        <v>9106.91</v>
      </c>
      <c r="Q351" s="33">
        <f t="shared" si="39"/>
        <v>0.12904650594665554</v>
      </c>
      <c r="R351" s="34" t="s">
        <v>559</v>
      </c>
      <c r="S351" s="34">
        <v>1</v>
      </c>
      <c r="T351" s="32">
        <f t="shared" si="40"/>
        <v>61283.03</v>
      </c>
    </row>
    <row r="352" spans="1:20" ht="24" x14ac:dyDescent="0.25">
      <c r="A352" s="44">
        <v>6</v>
      </c>
      <c r="B352" s="44">
        <v>3526005</v>
      </c>
      <c r="C352" s="44">
        <v>42121600</v>
      </c>
      <c r="D352" s="45" t="s">
        <v>480</v>
      </c>
      <c r="E352" s="45" t="s">
        <v>481</v>
      </c>
      <c r="F352" s="45" t="s">
        <v>211</v>
      </c>
      <c r="G352" s="53">
        <v>1</v>
      </c>
      <c r="H352" s="31">
        <v>118505.2</v>
      </c>
      <c r="I352" s="31">
        <f t="shared" si="41"/>
        <v>118810.04</v>
      </c>
      <c r="J352" s="31">
        <v>149500</v>
      </c>
      <c r="K352" s="31">
        <v>130000</v>
      </c>
      <c r="L352" s="31">
        <v>162500</v>
      </c>
      <c r="M352" s="32">
        <f t="shared" si="35"/>
        <v>118810.04</v>
      </c>
      <c r="N352" s="32">
        <f t="shared" si="36"/>
        <v>140202.51</v>
      </c>
      <c r="O352" s="32">
        <f t="shared" si="37"/>
        <v>139178.70000000001</v>
      </c>
      <c r="P352" s="32">
        <f t="shared" si="38"/>
        <v>19539.28</v>
      </c>
      <c r="Q352" s="33">
        <f t="shared" si="39"/>
        <v>0.13936469468342613</v>
      </c>
      <c r="R352" s="34" t="s">
        <v>559</v>
      </c>
      <c r="S352" s="34">
        <v>1</v>
      </c>
      <c r="T352" s="32">
        <f t="shared" si="40"/>
        <v>118810.04</v>
      </c>
    </row>
    <row r="353" spans="1:20" ht="72" x14ac:dyDescent="0.25">
      <c r="A353" s="44">
        <v>7</v>
      </c>
      <c r="B353" s="44">
        <v>3526005</v>
      </c>
      <c r="C353" s="44">
        <v>42121600</v>
      </c>
      <c r="D353" s="45" t="s">
        <v>482</v>
      </c>
      <c r="E353" s="45" t="s">
        <v>483</v>
      </c>
      <c r="F353" s="45" t="s">
        <v>79</v>
      </c>
      <c r="G353" s="53">
        <v>1</v>
      </c>
      <c r="H353" s="31">
        <v>29439.03</v>
      </c>
      <c r="I353" s="31">
        <f t="shared" si="41"/>
        <v>29514.76</v>
      </c>
      <c r="J353" s="31">
        <v>40250</v>
      </c>
      <c r="K353" s="31">
        <v>35000</v>
      </c>
      <c r="L353" s="31">
        <v>43750</v>
      </c>
      <c r="M353" s="32">
        <f t="shared" si="35"/>
        <v>29514.76</v>
      </c>
      <c r="N353" s="32">
        <f t="shared" si="36"/>
        <v>37128.69</v>
      </c>
      <c r="O353" s="32">
        <f t="shared" si="37"/>
        <v>36725.089999999997</v>
      </c>
      <c r="P353" s="32">
        <f t="shared" si="38"/>
        <v>6220.6</v>
      </c>
      <c r="Q353" s="33">
        <f t="shared" si="39"/>
        <v>0.16754159653895681</v>
      </c>
      <c r="R353" s="34" t="s">
        <v>559</v>
      </c>
      <c r="S353" s="34">
        <v>1</v>
      </c>
      <c r="T353" s="32">
        <f t="shared" si="40"/>
        <v>29514.76</v>
      </c>
    </row>
    <row r="354" spans="1:20" ht="48" x14ac:dyDescent="0.25">
      <c r="A354" s="44">
        <v>8</v>
      </c>
      <c r="B354" s="44">
        <v>3526005</v>
      </c>
      <c r="C354" s="44">
        <v>42121600</v>
      </c>
      <c r="D354" s="45" t="s">
        <v>484</v>
      </c>
      <c r="E354" s="45" t="s">
        <v>485</v>
      </c>
      <c r="F354" s="45" t="s">
        <v>91</v>
      </c>
      <c r="G354" s="53">
        <v>1</v>
      </c>
      <c r="H354" s="31">
        <v>38358.85</v>
      </c>
      <c r="I354" s="31">
        <f t="shared" si="41"/>
        <v>38457.519999999997</v>
      </c>
      <c r="J354" s="31">
        <v>48300</v>
      </c>
      <c r="K354" s="31">
        <v>42000</v>
      </c>
      <c r="L354" s="31">
        <v>52500</v>
      </c>
      <c r="M354" s="32">
        <f t="shared" si="35"/>
        <v>38457.519999999997</v>
      </c>
      <c r="N354" s="32">
        <f t="shared" si="36"/>
        <v>45314.38</v>
      </c>
      <c r="O354" s="32">
        <f t="shared" si="37"/>
        <v>44986.71</v>
      </c>
      <c r="P354" s="32">
        <f t="shared" si="38"/>
        <v>6286.19</v>
      </c>
      <c r="Q354" s="33">
        <f t="shared" si="39"/>
        <v>0.13872395473578145</v>
      </c>
      <c r="R354" s="34" t="s">
        <v>559</v>
      </c>
      <c r="S354" s="34">
        <v>1</v>
      </c>
      <c r="T354" s="32">
        <f t="shared" si="40"/>
        <v>38457.519999999997</v>
      </c>
    </row>
    <row r="355" spans="1:20" ht="72" x14ac:dyDescent="0.25">
      <c r="A355" s="44">
        <v>9</v>
      </c>
      <c r="B355" s="44">
        <v>3526008</v>
      </c>
      <c r="C355" s="44">
        <v>42121600</v>
      </c>
      <c r="D355" s="45" t="s">
        <v>486</v>
      </c>
      <c r="E355" s="45" t="s">
        <v>487</v>
      </c>
      <c r="F355" s="45" t="s">
        <v>213</v>
      </c>
      <c r="G355" s="53">
        <v>1</v>
      </c>
      <c r="H355" s="31">
        <v>47242.61</v>
      </c>
      <c r="I355" s="31">
        <f t="shared" si="41"/>
        <v>47364.14</v>
      </c>
      <c r="J355" s="31">
        <v>69000</v>
      </c>
      <c r="K355" s="31">
        <v>60000</v>
      </c>
      <c r="L355" s="31">
        <v>75000</v>
      </c>
      <c r="M355" s="32">
        <f t="shared" si="35"/>
        <v>47364.14</v>
      </c>
      <c r="N355" s="32">
        <f t="shared" si="36"/>
        <v>62841.04</v>
      </c>
      <c r="O355" s="32">
        <f t="shared" si="37"/>
        <v>61926.68</v>
      </c>
      <c r="P355" s="32">
        <f t="shared" si="38"/>
        <v>12019.14</v>
      </c>
      <c r="Q355" s="33">
        <f t="shared" si="39"/>
        <v>0.19126258890686723</v>
      </c>
      <c r="R355" s="34" t="s">
        <v>559</v>
      </c>
      <c r="S355" s="34">
        <v>1</v>
      </c>
      <c r="T355" s="32">
        <f t="shared" si="40"/>
        <v>47364.14</v>
      </c>
    </row>
    <row r="356" spans="1:20" ht="24" x14ac:dyDescent="0.25">
      <c r="A356" s="44">
        <v>10</v>
      </c>
      <c r="B356" s="44">
        <v>3526005</v>
      </c>
      <c r="C356" s="44">
        <v>42121600</v>
      </c>
      <c r="D356" s="45" t="s">
        <v>488</v>
      </c>
      <c r="E356" s="45" t="s">
        <v>489</v>
      </c>
      <c r="F356" s="45" t="s">
        <v>79</v>
      </c>
      <c r="G356" s="53">
        <v>1</v>
      </c>
      <c r="H356" s="31">
        <v>46363.69</v>
      </c>
      <c r="I356" s="31">
        <f t="shared" si="41"/>
        <v>46482.96</v>
      </c>
      <c r="J356" s="31">
        <v>57500</v>
      </c>
      <c r="K356" s="31">
        <v>50000</v>
      </c>
      <c r="L356" s="31">
        <v>62500</v>
      </c>
      <c r="M356" s="32">
        <f t="shared" si="35"/>
        <v>46482.96</v>
      </c>
      <c r="N356" s="32">
        <f t="shared" si="36"/>
        <v>54120.74</v>
      </c>
      <c r="O356" s="32">
        <f t="shared" si="37"/>
        <v>53759.21</v>
      </c>
      <c r="P356" s="32">
        <f t="shared" si="38"/>
        <v>7232.97</v>
      </c>
      <c r="Q356" s="33">
        <f t="shared" si="39"/>
        <v>0.13364506841554644</v>
      </c>
      <c r="R356" s="34" t="s">
        <v>559</v>
      </c>
      <c r="S356" s="34">
        <v>1</v>
      </c>
      <c r="T356" s="32">
        <f t="shared" si="40"/>
        <v>46482.96</v>
      </c>
    </row>
    <row r="357" spans="1:20" ht="24" x14ac:dyDescent="0.25">
      <c r="A357" s="44">
        <v>11</v>
      </c>
      <c r="B357" s="53">
        <v>3526201</v>
      </c>
      <c r="C357" s="44">
        <v>42121600</v>
      </c>
      <c r="D357" s="45" t="s">
        <v>490</v>
      </c>
      <c r="E357" s="45" t="s">
        <v>491</v>
      </c>
      <c r="F357" s="45" t="s">
        <v>63</v>
      </c>
      <c r="G357" s="53">
        <v>1</v>
      </c>
      <c r="H357" s="31">
        <v>36301.54</v>
      </c>
      <c r="I357" s="31">
        <f t="shared" si="41"/>
        <v>36394.92</v>
      </c>
      <c r="J357" s="31">
        <v>47897.5</v>
      </c>
      <c r="K357" s="31">
        <v>41650</v>
      </c>
      <c r="L357" s="31">
        <v>52062.5</v>
      </c>
      <c r="M357" s="32">
        <f t="shared" si="35"/>
        <v>36394.92</v>
      </c>
      <c r="N357" s="32">
        <f t="shared" si="36"/>
        <v>44501.23</v>
      </c>
      <c r="O357" s="32">
        <f t="shared" si="37"/>
        <v>44093.38</v>
      </c>
      <c r="P357" s="32">
        <f t="shared" si="38"/>
        <v>6893.21</v>
      </c>
      <c r="Q357" s="33">
        <f t="shared" si="39"/>
        <v>0.15489931401896082</v>
      </c>
      <c r="R357" s="34" t="s">
        <v>559</v>
      </c>
      <c r="S357" s="34">
        <v>1</v>
      </c>
      <c r="T357" s="32">
        <f t="shared" si="40"/>
        <v>36394.92</v>
      </c>
    </row>
    <row r="358" spans="1:20" s="47" customFormat="1" ht="24" x14ac:dyDescent="0.25">
      <c r="A358" s="44">
        <v>12</v>
      </c>
      <c r="B358" s="55">
        <v>3526201</v>
      </c>
      <c r="C358" s="44">
        <v>42121600</v>
      </c>
      <c r="D358" s="45" t="s">
        <v>445</v>
      </c>
      <c r="E358" s="45" t="s">
        <v>446</v>
      </c>
      <c r="F358" s="44" t="s">
        <v>447</v>
      </c>
      <c r="G358" s="55">
        <v>1</v>
      </c>
      <c r="H358" s="41">
        <v>13309.65</v>
      </c>
      <c r="I358" s="31">
        <f t="shared" si="41"/>
        <v>13343.89</v>
      </c>
      <c r="J358" s="41">
        <v>17250</v>
      </c>
      <c r="K358" s="41">
        <v>15000</v>
      </c>
      <c r="L358" s="41">
        <v>18750</v>
      </c>
      <c r="M358" s="32">
        <f t="shared" si="35"/>
        <v>13343.89</v>
      </c>
      <c r="N358" s="32">
        <f t="shared" si="36"/>
        <v>16085.97</v>
      </c>
      <c r="O358" s="32">
        <f t="shared" si="37"/>
        <v>15951.11</v>
      </c>
      <c r="P358" s="32">
        <f t="shared" si="38"/>
        <v>2390.98</v>
      </c>
      <c r="Q358" s="33">
        <f t="shared" si="39"/>
        <v>0.14863760158697301</v>
      </c>
      <c r="R358" s="34" t="s">
        <v>559</v>
      </c>
      <c r="S358" s="34">
        <v>1</v>
      </c>
      <c r="T358" s="32">
        <f t="shared" si="40"/>
        <v>13343.89</v>
      </c>
    </row>
    <row r="359" spans="1:20" s="47" customFormat="1" ht="24" x14ac:dyDescent="0.25">
      <c r="A359" s="44">
        <v>13</v>
      </c>
      <c r="B359" s="55">
        <v>3526201</v>
      </c>
      <c r="C359" s="44">
        <v>42121600</v>
      </c>
      <c r="D359" s="45" t="s">
        <v>448</v>
      </c>
      <c r="E359" s="45" t="s">
        <v>449</v>
      </c>
      <c r="F359" s="45" t="s">
        <v>447</v>
      </c>
      <c r="G359" s="55">
        <v>1</v>
      </c>
      <c r="H359" s="41">
        <v>18596.52</v>
      </c>
      <c r="I359" s="31">
        <f t="shared" si="41"/>
        <v>18644.36</v>
      </c>
      <c r="J359" s="41">
        <v>20700</v>
      </c>
      <c r="K359" s="41">
        <v>18000</v>
      </c>
      <c r="L359" s="41">
        <v>22500</v>
      </c>
      <c r="M359" s="32">
        <f t="shared" si="35"/>
        <v>18000</v>
      </c>
      <c r="N359" s="32">
        <f t="shared" si="36"/>
        <v>19961.09</v>
      </c>
      <c r="O359" s="32">
        <f t="shared" si="37"/>
        <v>19883.52</v>
      </c>
      <c r="P359" s="32">
        <f t="shared" si="38"/>
        <v>2047.09</v>
      </c>
      <c r="Q359" s="33">
        <f t="shared" si="39"/>
        <v>0.10255401884366033</v>
      </c>
      <c r="R359" s="34" t="s">
        <v>559</v>
      </c>
      <c r="S359" s="34">
        <v>1</v>
      </c>
      <c r="T359" s="32">
        <f t="shared" si="40"/>
        <v>18000</v>
      </c>
    </row>
    <row r="360" spans="1:20" ht="24" x14ac:dyDescent="0.25">
      <c r="A360" s="44">
        <v>14</v>
      </c>
      <c r="B360" s="44">
        <v>3526005</v>
      </c>
      <c r="C360" s="44">
        <v>42121600</v>
      </c>
      <c r="D360" s="45" t="s">
        <v>492</v>
      </c>
      <c r="E360" s="45" t="s">
        <v>493</v>
      </c>
      <c r="F360" s="45" t="s">
        <v>494</v>
      </c>
      <c r="G360" s="53">
        <v>1</v>
      </c>
      <c r="H360" s="31">
        <v>15937.04</v>
      </c>
      <c r="I360" s="31">
        <f t="shared" si="41"/>
        <v>15978.04</v>
      </c>
      <c r="J360" s="31">
        <v>18975</v>
      </c>
      <c r="K360" s="31">
        <v>16500</v>
      </c>
      <c r="L360" s="31">
        <v>20625</v>
      </c>
      <c r="M360" s="32">
        <f t="shared" si="35"/>
        <v>15978.04</v>
      </c>
      <c r="N360" s="32">
        <f t="shared" si="36"/>
        <v>18019.509999999998</v>
      </c>
      <c r="O360" s="32">
        <f t="shared" si="37"/>
        <v>17922.38</v>
      </c>
      <c r="P360" s="32">
        <f t="shared" si="38"/>
        <v>2173.94</v>
      </c>
      <c r="Q360" s="33">
        <f t="shared" si="39"/>
        <v>0.12064368010006933</v>
      </c>
      <c r="R360" s="34" t="s">
        <v>559</v>
      </c>
      <c r="S360" s="34">
        <v>1</v>
      </c>
      <c r="T360" s="32">
        <f t="shared" si="40"/>
        <v>15978.04</v>
      </c>
    </row>
    <row r="361" spans="1:20" ht="84" x14ac:dyDescent="0.25">
      <c r="A361" s="44">
        <v>15</v>
      </c>
      <c r="B361" s="44">
        <v>3526005</v>
      </c>
      <c r="C361" s="44">
        <v>42121600</v>
      </c>
      <c r="D361" s="45" t="s">
        <v>495</v>
      </c>
      <c r="E361" s="45" t="s">
        <v>496</v>
      </c>
      <c r="F361" s="45" t="s">
        <v>213</v>
      </c>
      <c r="G361" s="53">
        <v>1</v>
      </c>
      <c r="H361" s="31">
        <v>57287.75</v>
      </c>
      <c r="I361" s="31">
        <f t="shared" si="41"/>
        <v>57435.12</v>
      </c>
      <c r="J361" s="31">
        <v>70035</v>
      </c>
      <c r="K361" s="31">
        <v>60900</v>
      </c>
      <c r="L361" s="31">
        <v>76125</v>
      </c>
      <c r="M361" s="32">
        <f t="shared" si="35"/>
        <v>57435.12</v>
      </c>
      <c r="N361" s="32">
        <f t="shared" si="36"/>
        <v>66123.78</v>
      </c>
      <c r="O361" s="32">
        <f t="shared" si="37"/>
        <v>65714.210000000006</v>
      </c>
      <c r="P361" s="32">
        <f t="shared" si="38"/>
        <v>8526.48</v>
      </c>
      <c r="Q361" s="33">
        <f t="shared" si="39"/>
        <v>0.12894725619134295</v>
      </c>
      <c r="R361" s="34" t="s">
        <v>559</v>
      </c>
      <c r="S361" s="34">
        <v>1</v>
      </c>
      <c r="T361" s="32">
        <f t="shared" si="40"/>
        <v>57435.12</v>
      </c>
    </row>
    <row r="362" spans="1:20" ht="48" x14ac:dyDescent="0.25">
      <c r="A362" s="44">
        <v>16</v>
      </c>
      <c r="B362" s="44">
        <v>3526005</v>
      </c>
      <c r="C362" s="44">
        <v>42121600</v>
      </c>
      <c r="D362" s="45" t="s">
        <v>497</v>
      </c>
      <c r="E362" s="45" t="s">
        <v>498</v>
      </c>
      <c r="F362" s="45" t="s">
        <v>93</v>
      </c>
      <c r="G362" s="53">
        <v>1</v>
      </c>
      <c r="H362" s="31">
        <v>71222.880000000005</v>
      </c>
      <c r="I362" s="31">
        <f t="shared" si="41"/>
        <v>71406.09</v>
      </c>
      <c r="J362" s="31">
        <v>78200</v>
      </c>
      <c r="K362" s="31">
        <v>68000</v>
      </c>
      <c r="L362" s="31">
        <v>85000</v>
      </c>
      <c r="M362" s="32">
        <f t="shared" si="35"/>
        <v>68000</v>
      </c>
      <c r="N362" s="32">
        <f t="shared" si="36"/>
        <v>75651.520000000004</v>
      </c>
      <c r="O362" s="32">
        <f t="shared" si="37"/>
        <v>75373.289999999994</v>
      </c>
      <c r="P362" s="32">
        <f t="shared" si="38"/>
        <v>7537.87</v>
      </c>
      <c r="Q362" s="33">
        <f t="shared" si="39"/>
        <v>9.963937274492303E-2</v>
      </c>
      <c r="R362" s="34" t="s">
        <v>559</v>
      </c>
      <c r="S362" s="34">
        <v>1</v>
      </c>
      <c r="T362" s="32">
        <f t="shared" si="40"/>
        <v>68000</v>
      </c>
    </row>
    <row r="363" spans="1:20" s="47" customFormat="1" ht="36" x14ac:dyDescent="0.25">
      <c r="A363" s="44">
        <v>17</v>
      </c>
      <c r="B363" s="55">
        <v>3526201</v>
      </c>
      <c r="C363" s="44">
        <v>42121600</v>
      </c>
      <c r="D363" s="45" t="s">
        <v>455</v>
      </c>
      <c r="E363" s="45" t="s">
        <v>457</v>
      </c>
      <c r="F363" s="45" t="s">
        <v>79</v>
      </c>
      <c r="G363" s="55">
        <v>1</v>
      </c>
      <c r="H363" s="41"/>
      <c r="I363" s="31"/>
      <c r="J363" s="41">
        <v>41400</v>
      </c>
      <c r="K363" s="41">
        <v>36000</v>
      </c>
      <c r="L363" s="41">
        <v>45000</v>
      </c>
      <c r="M363" s="32">
        <f t="shared" si="35"/>
        <v>36000</v>
      </c>
      <c r="N363" s="32">
        <f t="shared" si="36"/>
        <v>40800</v>
      </c>
      <c r="O363" s="32">
        <f t="shared" si="37"/>
        <v>40629.22</v>
      </c>
      <c r="P363" s="32">
        <f t="shared" si="38"/>
        <v>4529.8999999999996</v>
      </c>
      <c r="Q363" s="33">
        <f t="shared" si="39"/>
        <v>0.11102696078431372</v>
      </c>
      <c r="R363" s="34" t="s">
        <v>559</v>
      </c>
      <c r="S363" s="34">
        <v>1</v>
      </c>
      <c r="T363" s="32">
        <f t="shared" si="40"/>
        <v>36000</v>
      </c>
    </row>
    <row r="364" spans="1:20" ht="60" x14ac:dyDescent="0.25">
      <c r="A364" s="44">
        <v>18</v>
      </c>
      <c r="B364" s="44">
        <v>3526005</v>
      </c>
      <c r="C364" s="44">
        <v>42121600</v>
      </c>
      <c r="D364" s="45" t="s">
        <v>499</v>
      </c>
      <c r="E364" s="45" t="s">
        <v>500</v>
      </c>
      <c r="F364" s="45" t="s">
        <v>213</v>
      </c>
      <c r="G364" s="53">
        <v>1</v>
      </c>
      <c r="H364" s="31"/>
      <c r="I364" s="31"/>
      <c r="J364" s="31">
        <v>14950</v>
      </c>
      <c r="K364" s="31">
        <v>13000</v>
      </c>
      <c r="L364" s="31">
        <v>16250</v>
      </c>
      <c r="M364" s="32">
        <f t="shared" si="35"/>
        <v>13000</v>
      </c>
      <c r="N364" s="32">
        <f t="shared" si="36"/>
        <v>14733.33</v>
      </c>
      <c r="O364" s="32">
        <f t="shared" si="37"/>
        <v>14671.66</v>
      </c>
      <c r="P364" s="32">
        <f t="shared" si="38"/>
        <v>1635.8</v>
      </c>
      <c r="Q364" s="33">
        <f t="shared" si="39"/>
        <v>0.1110271744405372</v>
      </c>
      <c r="R364" s="34" t="s">
        <v>559</v>
      </c>
      <c r="S364" s="34">
        <v>1</v>
      </c>
      <c r="T364" s="32">
        <f t="shared" si="40"/>
        <v>13000</v>
      </c>
    </row>
    <row r="365" spans="1:20" ht="36" x14ac:dyDescent="0.25">
      <c r="A365" s="44">
        <v>19</v>
      </c>
      <c r="B365" s="44">
        <v>3526005</v>
      </c>
      <c r="C365" s="44">
        <v>42121600</v>
      </c>
      <c r="D365" s="45" t="s">
        <v>458</v>
      </c>
      <c r="E365" s="45" t="s">
        <v>459</v>
      </c>
      <c r="F365" s="45" t="s">
        <v>213</v>
      </c>
      <c r="G365" s="53">
        <v>1</v>
      </c>
      <c r="H365" s="31"/>
      <c r="I365" s="31"/>
      <c r="J365" s="31">
        <v>57500</v>
      </c>
      <c r="K365" s="31">
        <v>50000</v>
      </c>
      <c r="L365" s="31">
        <v>62500</v>
      </c>
      <c r="M365" s="32">
        <f t="shared" si="35"/>
        <v>50000</v>
      </c>
      <c r="N365" s="32">
        <f t="shared" si="36"/>
        <v>56666.67</v>
      </c>
      <c r="O365" s="32">
        <f t="shared" si="37"/>
        <v>56429.47</v>
      </c>
      <c r="P365" s="32">
        <f t="shared" si="38"/>
        <v>6291.53</v>
      </c>
      <c r="Q365" s="33">
        <f t="shared" si="39"/>
        <v>0.11102699346900038</v>
      </c>
      <c r="R365" s="34" t="s">
        <v>559</v>
      </c>
      <c r="S365" s="34">
        <v>1</v>
      </c>
      <c r="T365" s="32">
        <f t="shared" si="40"/>
        <v>50000</v>
      </c>
    </row>
    <row r="366" spans="1:20" ht="24" x14ac:dyDescent="0.25">
      <c r="A366" s="44">
        <v>20</v>
      </c>
      <c r="B366" s="53">
        <v>3526201</v>
      </c>
      <c r="C366" s="44">
        <v>42121600</v>
      </c>
      <c r="D366" s="45" t="s">
        <v>501</v>
      </c>
      <c r="E366" s="45" t="s">
        <v>502</v>
      </c>
      <c r="F366" s="45" t="s">
        <v>211</v>
      </c>
      <c r="G366" s="53">
        <v>1</v>
      </c>
      <c r="H366" s="31">
        <v>151765.99</v>
      </c>
      <c r="I366" s="31">
        <f t="shared" si="41"/>
        <v>152156.39000000001</v>
      </c>
      <c r="J366" s="31">
        <v>207000</v>
      </c>
      <c r="K366" s="31">
        <v>180000</v>
      </c>
      <c r="L366" s="31">
        <v>225000</v>
      </c>
      <c r="M366" s="32">
        <f t="shared" si="35"/>
        <v>152156.39000000001</v>
      </c>
      <c r="N366" s="32">
        <f t="shared" si="36"/>
        <v>191039.1</v>
      </c>
      <c r="O366" s="32">
        <f t="shared" si="37"/>
        <v>188985.68</v>
      </c>
      <c r="P366" s="32">
        <f t="shared" si="38"/>
        <v>31842.42</v>
      </c>
      <c r="Q366" s="33">
        <f t="shared" si="39"/>
        <v>0.16668011941011027</v>
      </c>
      <c r="R366" s="34" t="s">
        <v>559</v>
      </c>
      <c r="S366" s="34">
        <v>1</v>
      </c>
      <c r="T366" s="32">
        <f t="shared" si="40"/>
        <v>152156.39000000001</v>
      </c>
    </row>
    <row r="367" spans="1:20" x14ac:dyDescent="0.25">
      <c r="A367" s="3" t="s">
        <v>503</v>
      </c>
      <c r="B367" s="3"/>
      <c r="C367" s="3"/>
      <c r="D367" s="3"/>
      <c r="E367" s="3"/>
      <c r="F367" s="3"/>
      <c r="G367" s="3"/>
      <c r="H367" s="36"/>
      <c r="I367" s="36"/>
      <c r="J367" s="36"/>
      <c r="K367" s="36"/>
      <c r="L367" s="36"/>
      <c r="M367" s="36"/>
      <c r="N367" s="36"/>
      <c r="O367" s="36"/>
      <c r="P367" s="36"/>
      <c r="Q367" s="36"/>
      <c r="R367" s="36"/>
      <c r="S367" s="36"/>
      <c r="T367" s="36"/>
    </row>
    <row r="368" spans="1:20" x14ac:dyDescent="0.25">
      <c r="A368" s="22" t="s">
        <v>419</v>
      </c>
      <c r="B368" s="22"/>
      <c r="C368" s="22"/>
      <c r="D368" s="22"/>
      <c r="E368" s="22"/>
      <c r="F368" s="22" t="s">
        <v>420</v>
      </c>
      <c r="G368" s="22"/>
      <c r="H368" s="36"/>
      <c r="I368" s="36"/>
      <c r="J368" s="36"/>
      <c r="K368" s="36"/>
      <c r="L368" s="36"/>
      <c r="M368" s="36"/>
      <c r="N368" s="36"/>
      <c r="O368" s="36"/>
      <c r="P368" s="36"/>
      <c r="Q368" s="36"/>
      <c r="R368" s="36"/>
      <c r="S368" s="36"/>
      <c r="T368" s="36"/>
    </row>
    <row r="369" spans="1:20" x14ac:dyDescent="0.25">
      <c r="A369" s="72" t="s">
        <v>461</v>
      </c>
      <c r="B369" s="72"/>
      <c r="C369" s="72"/>
      <c r="D369" s="72"/>
      <c r="E369" s="72"/>
      <c r="F369" s="73" t="s">
        <v>462</v>
      </c>
      <c r="G369" s="73"/>
      <c r="H369" s="36"/>
      <c r="I369" s="36"/>
      <c r="J369" s="36"/>
      <c r="K369" s="36"/>
      <c r="L369" s="36"/>
      <c r="M369" s="36"/>
      <c r="N369" s="36"/>
      <c r="O369" s="36"/>
      <c r="P369" s="36"/>
      <c r="Q369" s="36"/>
      <c r="R369" s="36"/>
      <c r="S369" s="36"/>
      <c r="T369" s="36"/>
    </row>
    <row r="370" spans="1:20" ht="60" x14ac:dyDescent="0.25">
      <c r="A370" s="19" t="s">
        <v>5</v>
      </c>
      <c r="B370" s="74" t="s">
        <v>6</v>
      </c>
      <c r="C370" s="21" t="s">
        <v>10</v>
      </c>
      <c r="D370" s="22" t="s">
        <v>22</v>
      </c>
      <c r="E370" s="22"/>
      <c r="F370" s="20" t="s">
        <v>8</v>
      </c>
      <c r="G370" s="21" t="s">
        <v>9</v>
      </c>
      <c r="H370" s="23" t="s">
        <v>539</v>
      </c>
      <c r="I370" s="23" t="s">
        <v>549</v>
      </c>
      <c r="J370" s="24" t="s">
        <v>542</v>
      </c>
      <c r="K370" s="25" t="s">
        <v>542</v>
      </c>
      <c r="L370" s="26" t="s">
        <v>542</v>
      </c>
      <c r="M370" s="27" t="s">
        <v>552</v>
      </c>
      <c r="N370" s="27" t="s">
        <v>553</v>
      </c>
      <c r="O370" s="27" t="s">
        <v>554</v>
      </c>
      <c r="P370" s="27" t="s">
        <v>555</v>
      </c>
      <c r="Q370" s="27" t="s">
        <v>556</v>
      </c>
      <c r="R370" s="27" t="s">
        <v>557</v>
      </c>
      <c r="S370" s="24" t="s">
        <v>560</v>
      </c>
      <c r="T370" s="24" t="s">
        <v>558</v>
      </c>
    </row>
    <row r="371" spans="1:20" ht="24" x14ac:dyDescent="0.25">
      <c r="A371" s="44">
        <v>1</v>
      </c>
      <c r="B371" s="44">
        <v>42121600</v>
      </c>
      <c r="C371" s="44">
        <v>42121600</v>
      </c>
      <c r="D371" s="45" t="s">
        <v>504</v>
      </c>
      <c r="E371" s="45" t="s">
        <v>505</v>
      </c>
      <c r="F371" s="45" t="s">
        <v>63</v>
      </c>
      <c r="G371" s="28">
        <v>1</v>
      </c>
      <c r="H371" s="31">
        <v>12674.83</v>
      </c>
      <c r="I371" s="31">
        <f t="shared" si="41"/>
        <v>12707.43</v>
      </c>
      <c r="J371" s="31">
        <v>14950</v>
      </c>
      <c r="K371" s="31">
        <v>13000</v>
      </c>
      <c r="L371" s="31">
        <v>16250</v>
      </c>
      <c r="M371" s="32">
        <f t="shared" si="35"/>
        <v>12707.43</v>
      </c>
      <c r="N371" s="32">
        <f t="shared" si="36"/>
        <v>14226.86</v>
      </c>
      <c r="O371" s="32">
        <f t="shared" si="37"/>
        <v>14153.83</v>
      </c>
      <c r="P371" s="32">
        <f t="shared" si="38"/>
        <v>1676.29</v>
      </c>
      <c r="Q371" s="33">
        <f t="shared" si="39"/>
        <v>0.11782571839464225</v>
      </c>
      <c r="R371" s="34" t="s">
        <v>559</v>
      </c>
      <c r="S371" s="34">
        <v>1</v>
      </c>
      <c r="T371" s="32">
        <f t="shared" si="40"/>
        <v>12707.43</v>
      </c>
    </row>
    <row r="372" spans="1:20" ht="24" x14ac:dyDescent="0.25">
      <c r="A372" s="44">
        <f>+A371+1</f>
        <v>2</v>
      </c>
      <c r="B372" s="44">
        <v>42121600</v>
      </c>
      <c r="C372" s="44">
        <v>42121600</v>
      </c>
      <c r="D372" s="45" t="s">
        <v>506</v>
      </c>
      <c r="E372" s="45" t="s">
        <v>507</v>
      </c>
      <c r="F372" s="45" t="s">
        <v>63</v>
      </c>
      <c r="G372" s="28">
        <v>1</v>
      </c>
      <c r="H372" s="31">
        <v>12674.83</v>
      </c>
      <c r="I372" s="31">
        <f t="shared" si="41"/>
        <v>12707.43</v>
      </c>
      <c r="J372" s="31">
        <v>14950</v>
      </c>
      <c r="K372" s="31">
        <v>13000</v>
      </c>
      <c r="L372" s="31">
        <v>16250</v>
      </c>
      <c r="M372" s="32">
        <f t="shared" si="35"/>
        <v>12707.43</v>
      </c>
      <c r="N372" s="32">
        <f t="shared" si="36"/>
        <v>14226.86</v>
      </c>
      <c r="O372" s="32">
        <f t="shared" si="37"/>
        <v>14153.83</v>
      </c>
      <c r="P372" s="32">
        <f t="shared" si="38"/>
        <v>1676.29</v>
      </c>
      <c r="Q372" s="33">
        <f t="shared" si="39"/>
        <v>0.11782571839464225</v>
      </c>
      <c r="R372" s="34" t="s">
        <v>559</v>
      </c>
      <c r="S372" s="34">
        <v>1</v>
      </c>
      <c r="T372" s="32">
        <f t="shared" si="40"/>
        <v>12707.43</v>
      </c>
    </row>
    <row r="373" spans="1:20" ht="36" x14ac:dyDescent="0.25">
      <c r="A373" s="44">
        <v>3</v>
      </c>
      <c r="B373" s="44">
        <v>42121600</v>
      </c>
      <c r="C373" s="44">
        <v>42121600</v>
      </c>
      <c r="D373" s="45" t="s">
        <v>508</v>
      </c>
      <c r="E373" s="45" t="s">
        <v>509</v>
      </c>
      <c r="F373" s="45" t="s">
        <v>213</v>
      </c>
      <c r="G373" s="28">
        <v>1</v>
      </c>
      <c r="H373" s="31">
        <v>12341.12</v>
      </c>
      <c r="I373" s="31">
        <f t="shared" si="41"/>
        <v>12372.87</v>
      </c>
      <c r="J373" s="31">
        <v>4600</v>
      </c>
      <c r="K373" s="31">
        <v>4000</v>
      </c>
      <c r="L373" s="31">
        <v>5000</v>
      </c>
      <c r="M373" s="32">
        <f t="shared" si="35"/>
        <v>4000</v>
      </c>
      <c r="N373" s="32">
        <f t="shared" si="36"/>
        <v>6493.22</v>
      </c>
      <c r="O373" s="32">
        <f t="shared" si="37"/>
        <v>5808.51</v>
      </c>
      <c r="P373" s="32">
        <f t="shared" si="38"/>
        <v>3941.25</v>
      </c>
      <c r="Q373" s="33">
        <f t="shared" si="39"/>
        <v>0.60697927992583034</v>
      </c>
      <c r="R373" s="34" t="s">
        <v>559</v>
      </c>
      <c r="S373" s="34">
        <v>1</v>
      </c>
      <c r="T373" s="32">
        <f t="shared" si="40"/>
        <v>4000</v>
      </c>
    </row>
    <row r="374" spans="1:20" ht="36" x14ac:dyDescent="0.25">
      <c r="A374" s="44">
        <v>4</v>
      </c>
      <c r="B374" s="44">
        <v>42121600</v>
      </c>
      <c r="C374" s="44">
        <v>42121600</v>
      </c>
      <c r="D374" s="45" t="s">
        <v>465</v>
      </c>
      <c r="E374" s="45" t="s">
        <v>510</v>
      </c>
      <c r="F374" s="45" t="s">
        <v>213</v>
      </c>
      <c r="G374" s="28">
        <v>1</v>
      </c>
      <c r="H374" s="31">
        <v>8567.6299999999992</v>
      </c>
      <c r="I374" s="31">
        <f t="shared" si="41"/>
        <v>8589.67</v>
      </c>
      <c r="J374" s="31">
        <v>4600</v>
      </c>
      <c r="K374" s="31">
        <v>4000</v>
      </c>
      <c r="L374" s="31">
        <v>5000</v>
      </c>
      <c r="M374" s="32">
        <f t="shared" si="35"/>
        <v>4000</v>
      </c>
      <c r="N374" s="32">
        <f t="shared" si="36"/>
        <v>5547.42</v>
      </c>
      <c r="O374" s="32">
        <f t="shared" si="37"/>
        <v>5302.02</v>
      </c>
      <c r="P374" s="32">
        <f t="shared" si="38"/>
        <v>2069.39</v>
      </c>
      <c r="Q374" s="33">
        <f t="shared" si="39"/>
        <v>0.37303647461342387</v>
      </c>
      <c r="R374" s="34" t="s">
        <v>559</v>
      </c>
      <c r="S374" s="34">
        <v>1</v>
      </c>
      <c r="T374" s="32">
        <f t="shared" si="40"/>
        <v>4000</v>
      </c>
    </row>
    <row r="375" spans="1:20" ht="36" x14ac:dyDescent="0.25">
      <c r="A375" s="44">
        <v>5</v>
      </c>
      <c r="B375" s="44">
        <v>42121600</v>
      </c>
      <c r="C375" s="44">
        <v>42121600</v>
      </c>
      <c r="D375" s="45" t="s">
        <v>467</v>
      </c>
      <c r="E375" s="45" t="s">
        <v>468</v>
      </c>
      <c r="F375" s="45" t="s">
        <v>213</v>
      </c>
      <c r="G375" s="28">
        <v>1</v>
      </c>
      <c r="H375" s="31">
        <v>853.77</v>
      </c>
      <c r="I375" s="31">
        <f t="shared" si="41"/>
        <v>855.97</v>
      </c>
      <c r="J375" s="57">
        <v>1272.71</v>
      </c>
      <c r="K375" s="57">
        <v>1106.7</v>
      </c>
      <c r="L375" s="57">
        <v>1383.38</v>
      </c>
      <c r="M375" s="32">
        <f t="shared" si="35"/>
        <v>855.97</v>
      </c>
      <c r="N375" s="32">
        <f t="shared" si="36"/>
        <v>1154.69</v>
      </c>
      <c r="O375" s="32">
        <f t="shared" si="37"/>
        <v>1136.42</v>
      </c>
      <c r="P375" s="32">
        <f t="shared" si="38"/>
        <v>229.32</v>
      </c>
      <c r="Q375" s="33">
        <f t="shared" si="39"/>
        <v>0.19859875810823682</v>
      </c>
      <c r="R375" s="34" t="s">
        <v>559</v>
      </c>
      <c r="S375" s="34">
        <v>1</v>
      </c>
      <c r="T375" s="32">
        <f t="shared" si="40"/>
        <v>855.97</v>
      </c>
    </row>
    <row r="376" spans="1:20" ht="36" x14ac:dyDescent="0.25">
      <c r="A376" s="44">
        <v>6</v>
      </c>
      <c r="B376" s="44">
        <v>42121600</v>
      </c>
      <c r="C376" s="44">
        <v>42121600</v>
      </c>
      <c r="D376" s="45" t="s">
        <v>511</v>
      </c>
      <c r="E376" s="45" t="s">
        <v>512</v>
      </c>
      <c r="F376" s="45" t="s">
        <v>213</v>
      </c>
      <c r="G376" s="28">
        <v>1</v>
      </c>
      <c r="H376" s="31">
        <v>1110.1300000000001</v>
      </c>
      <c r="I376" s="31">
        <f t="shared" si="41"/>
        <v>1112.99</v>
      </c>
      <c r="J376" s="31">
        <v>2052.75</v>
      </c>
      <c r="K376" s="31">
        <v>1785</v>
      </c>
      <c r="L376" s="31">
        <v>2231.25</v>
      </c>
      <c r="M376" s="32">
        <f t="shared" si="35"/>
        <v>1112.99</v>
      </c>
      <c r="N376" s="32">
        <f t="shared" si="36"/>
        <v>1795.5</v>
      </c>
      <c r="O376" s="32">
        <f t="shared" si="37"/>
        <v>1736.81</v>
      </c>
      <c r="P376" s="32">
        <f t="shared" si="38"/>
        <v>490.57</v>
      </c>
      <c r="Q376" s="33">
        <f t="shared" si="39"/>
        <v>0.27322194374825953</v>
      </c>
      <c r="R376" s="34" t="s">
        <v>559</v>
      </c>
      <c r="S376" s="34">
        <v>1</v>
      </c>
      <c r="T376" s="32">
        <f t="shared" si="40"/>
        <v>1112.99</v>
      </c>
    </row>
    <row r="377" spans="1:20" ht="36" x14ac:dyDescent="0.25">
      <c r="A377" s="44">
        <v>7</v>
      </c>
      <c r="B377" s="44">
        <v>42121600</v>
      </c>
      <c r="C377" s="44">
        <v>42121600</v>
      </c>
      <c r="D377" s="45" t="s">
        <v>469</v>
      </c>
      <c r="E377" s="45" t="s">
        <v>470</v>
      </c>
      <c r="F377" s="45" t="s">
        <v>213</v>
      </c>
      <c r="G377" s="28">
        <v>1</v>
      </c>
      <c r="H377" s="31">
        <v>680.92</v>
      </c>
      <c r="I377" s="31">
        <f t="shared" si="41"/>
        <v>682.67</v>
      </c>
      <c r="J377" s="31">
        <v>957.95</v>
      </c>
      <c r="K377" s="31">
        <v>833</v>
      </c>
      <c r="L377" s="31">
        <v>1041.25</v>
      </c>
      <c r="M377" s="32">
        <f t="shared" si="35"/>
        <v>682.67</v>
      </c>
      <c r="N377" s="32">
        <f t="shared" si="36"/>
        <v>878.72</v>
      </c>
      <c r="O377" s="32">
        <f t="shared" si="37"/>
        <v>867.84</v>
      </c>
      <c r="P377" s="32">
        <f t="shared" si="38"/>
        <v>156.22999999999999</v>
      </c>
      <c r="Q377" s="33">
        <f t="shared" si="39"/>
        <v>0.17779269847050252</v>
      </c>
      <c r="R377" s="34" t="s">
        <v>559</v>
      </c>
      <c r="S377" s="34">
        <v>1</v>
      </c>
      <c r="T377" s="32">
        <f t="shared" si="40"/>
        <v>682.67</v>
      </c>
    </row>
    <row r="378" spans="1:20" ht="36" x14ac:dyDescent="0.25">
      <c r="A378" s="44">
        <v>8</v>
      </c>
      <c r="B378" s="44">
        <v>42121600</v>
      </c>
      <c r="C378" s="44">
        <v>42121600</v>
      </c>
      <c r="D378" s="45" t="s">
        <v>471</v>
      </c>
      <c r="E378" s="45" t="s">
        <v>472</v>
      </c>
      <c r="F378" s="45" t="s">
        <v>213</v>
      </c>
      <c r="G378" s="28">
        <v>1</v>
      </c>
      <c r="H378" s="31">
        <v>7417.31</v>
      </c>
      <c r="I378" s="31">
        <f t="shared" si="41"/>
        <v>7436.39</v>
      </c>
      <c r="J378" s="31">
        <v>9200</v>
      </c>
      <c r="K378" s="31">
        <v>8000</v>
      </c>
      <c r="L378" s="31">
        <v>10000</v>
      </c>
      <c r="M378" s="32">
        <f t="shared" si="35"/>
        <v>7436.39</v>
      </c>
      <c r="N378" s="32">
        <f t="shared" si="36"/>
        <v>8659.1</v>
      </c>
      <c r="O378" s="32">
        <f t="shared" si="37"/>
        <v>8601.2199999999993</v>
      </c>
      <c r="P378" s="32">
        <f t="shared" si="38"/>
        <v>1157.5899999999999</v>
      </c>
      <c r="Q378" s="33">
        <f t="shared" si="39"/>
        <v>0.1336847940317123</v>
      </c>
      <c r="R378" s="34" t="s">
        <v>559</v>
      </c>
      <c r="S378" s="34">
        <v>1</v>
      </c>
      <c r="T378" s="32">
        <f t="shared" si="40"/>
        <v>7436.39</v>
      </c>
    </row>
    <row r="379" spans="1:20" x14ac:dyDescent="0.25">
      <c r="A379" s="3" t="s">
        <v>513</v>
      </c>
      <c r="B379" s="3"/>
      <c r="C379" s="3"/>
      <c r="D379" s="3"/>
      <c r="E379" s="3"/>
      <c r="F379" s="3"/>
      <c r="G379" s="3"/>
      <c r="H379" s="36"/>
      <c r="I379" s="36"/>
      <c r="J379" s="36"/>
      <c r="K379" s="36"/>
      <c r="L379" s="36"/>
      <c r="M379" s="36"/>
      <c r="N379" s="36"/>
      <c r="O379" s="36"/>
      <c r="P379" s="36"/>
      <c r="Q379" s="36"/>
      <c r="R379" s="36"/>
      <c r="S379" s="36"/>
      <c r="T379" s="36"/>
    </row>
    <row r="380" spans="1:20" x14ac:dyDescent="0.25">
      <c r="A380" s="5" t="s">
        <v>1</v>
      </c>
      <c r="B380" s="5"/>
      <c r="C380" s="5"/>
      <c r="D380" s="5"/>
      <c r="E380" s="5"/>
      <c r="F380" s="5" t="s">
        <v>2</v>
      </c>
      <c r="G380" s="5"/>
      <c r="H380" s="36"/>
      <c r="I380" s="36"/>
      <c r="J380" s="36"/>
      <c r="K380" s="36"/>
      <c r="L380" s="36"/>
      <c r="M380" s="36"/>
      <c r="N380" s="36"/>
      <c r="O380" s="36"/>
      <c r="P380" s="36"/>
      <c r="Q380" s="36"/>
      <c r="R380" s="36"/>
      <c r="S380" s="36"/>
      <c r="T380" s="36"/>
    </row>
    <row r="381" spans="1:20" x14ac:dyDescent="0.25">
      <c r="A381" s="37" t="s">
        <v>3</v>
      </c>
      <c r="B381" s="37"/>
      <c r="C381" s="37"/>
      <c r="D381" s="37"/>
      <c r="E381" s="37"/>
      <c r="F381" s="38" t="s">
        <v>4</v>
      </c>
      <c r="G381" s="38"/>
      <c r="H381" s="36"/>
      <c r="I381" s="36"/>
      <c r="J381" s="36"/>
      <c r="K381" s="36"/>
      <c r="L381" s="36"/>
      <c r="M381" s="36"/>
      <c r="N381" s="36"/>
      <c r="O381" s="36"/>
      <c r="P381" s="36"/>
      <c r="Q381" s="36"/>
      <c r="R381" s="36"/>
      <c r="S381" s="36"/>
      <c r="T381" s="36"/>
    </row>
    <row r="382" spans="1:20" ht="60" x14ac:dyDescent="0.25">
      <c r="A382" s="19" t="s">
        <v>5</v>
      </c>
      <c r="B382" s="76" t="s">
        <v>6</v>
      </c>
      <c r="C382" s="21" t="s">
        <v>10</v>
      </c>
      <c r="D382" s="22" t="s">
        <v>22</v>
      </c>
      <c r="E382" s="22"/>
      <c r="F382" s="20" t="s">
        <v>8</v>
      </c>
      <c r="G382" s="21" t="s">
        <v>9</v>
      </c>
      <c r="H382" s="23" t="s">
        <v>539</v>
      </c>
      <c r="I382" s="23" t="s">
        <v>549</v>
      </c>
      <c r="J382" s="24" t="s">
        <v>542</v>
      </c>
      <c r="K382" s="25" t="s">
        <v>542</v>
      </c>
      <c r="L382" s="26" t="s">
        <v>542</v>
      </c>
      <c r="M382" s="27" t="s">
        <v>552</v>
      </c>
      <c r="N382" s="27" t="s">
        <v>553</v>
      </c>
      <c r="O382" s="27" t="s">
        <v>554</v>
      </c>
      <c r="P382" s="27" t="s">
        <v>555</v>
      </c>
      <c r="Q382" s="27" t="s">
        <v>556</v>
      </c>
      <c r="R382" s="27" t="s">
        <v>557</v>
      </c>
      <c r="S382" s="24" t="s">
        <v>560</v>
      </c>
      <c r="T382" s="24" t="s">
        <v>558</v>
      </c>
    </row>
    <row r="383" spans="1:20" s="47" customFormat="1" ht="48" x14ac:dyDescent="0.2">
      <c r="A383" s="28">
        <v>1</v>
      </c>
      <c r="B383" s="28">
        <v>2331101</v>
      </c>
      <c r="C383" s="29">
        <v>10121801</v>
      </c>
      <c r="D383" s="45" t="s">
        <v>11</v>
      </c>
      <c r="E383" s="46" t="s">
        <v>547</v>
      </c>
      <c r="F383" s="45" t="s">
        <v>13</v>
      </c>
      <c r="G383" s="77">
        <v>1</v>
      </c>
      <c r="H383" s="56">
        <v>200000</v>
      </c>
      <c r="I383" s="31">
        <f t="shared" si="41"/>
        <v>200514.48</v>
      </c>
      <c r="J383" s="41">
        <v>253575</v>
      </c>
      <c r="K383" s="41">
        <v>220500</v>
      </c>
      <c r="L383" s="41">
        <v>275625</v>
      </c>
      <c r="M383" s="32">
        <f t="shared" si="35"/>
        <v>200514.48</v>
      </c>
      <c r="N383" s="32">
        <f t="shared" si="36"/>
        <v>237553.62</v>
      </c>
      <c r="O383" s="32">
        <f t="shared" si="37"/>
        <v>235773.42</v>
      </c>
      <c r="P383" s="32">
        <f t="shared" si="38"/>
        <v>33510.39</v>
      </c>
      <c r="Q383" s="33">
        <f t="shared" si="39"/>
        <v>0.14106453103093103</v>
      </c>
      <c r="R383" s="34" t="s">
        <v>559</v>
      </c>
      <c r="S383" s="34">
        <v>1</v>
      </c>
      <c r="T383" s="32">
        <f t="shared" si="40"/>
        <v>200514.48</v>
      </c>
    </row>
    <row r="384" spans="1:20" s="47" customFormat="1" ht="48" x14ac:dyDescent="0.2">
      <c r="A384" s="28">
        <v>2</v>
      </c>
      <c r="B384" s="28">
        <v>2331101</v>
      </c>
      <c r="C384" s="29">
        <v>10121801</v>
      </c>
      <c r="D384" s="45" t="s">
        <v>11</v>
      </c>
      <c r="E384" s="46" t="s">
        <v>546</v>
      </c>
      <c r="F384" s="45" t="s">
        <v>15</v>
      </c>
      <c r="G384" s="77">
        <v>1</v>
      </c>
      <c r="H384" s="56">
        <v>50000</v>
      </c>
      <c r="I384" s="31">
        <f t="shared" si="41"/>
        <v>50128.62</v>
      </c>
      <c r="J384" s="41">
        <v>63997.5</v>
      </c>
      <c r="K384" s="41">
        <v>55650</v>
      </c>
      <c r="L384" s="41">
        <v>69562.5</v>
      </c>
      <c r="M384" s="32">
        <f t="shared" si="35"/>
        <v>50128.62</v>
      </c>
      <c r="N384" s="32">
        <f t="shared" si="36"/>
        <v>59834.66</v>
      </c>
      <c r="O384" s="32">
        <f t="shared" si="37"/>
        <v>59363.88</v>
      </c>
      <c r="P384" s="32">
        <f t="shared" si="38"/>
        <v>8634.7900000000009</v>
      </c>
      <c r="Q384" s="33">
        <f t="shared" si="39"/>
        <v>0.14431083923598798</v>
      </c>
      <c r="R384" s="34" t="s">
        <v>559</v>
      </c>
      <c r="S384" s="34">
        <v>1</v>
      </c>
      <c r="T384" s="32">
        <f t="shared" si="40"/>
        <v>50128.62</v>
      </c>
    </row>
    <row r="385" spans="1:20" s="47" customFormat="1" ht="48" x14ac:dyDescent="0.2">
      <c r="A385" s="45">
        <v>3</v>
      </c>
      <c r="B385" s="45">
        <v>2331101</v>
      </c>
      <c r="C385" s="44">
        <v>10121801</v>
      </c>
      <c r="D385" s="45" t="s">
        <v>11</v>
      </c>
      <c r="E385" s="45" t="s">
        <v>16</v>
      </c>
      <c r="F385" s="45" t="s">
        <v>13</v>
      </c>
      <c r="G385" s="77">
        <v>1</v>
      </c>
      <c r="H385" s="56">
        <v>200000</v>
      </c>
      <c r="I385" s="31">
        <f t="shared" si="41"/>
        <v>200514.48</v>
      </c>
      <c r="J385" s="41">
        <v>253575</v>
      </c>
      <c r="K385" s="41">
        <v>220500</v>
      </c>
      <c r="L385" s="41">
        <v>275625</v>
      </c>
      <c r="M385" s="32">
        <f t="shared" si="35"/>
        <v>200514.48</v>
      </c>
      <c r="N385" s="32">
        <f t="shared" si="36"/>
        <v>237553.62</v>
      </c>
      <c r="O385" s="32">
        <f t="shared" si="37"/>
        <v>235773.42</v>
      </c>
      <c r="P385" s="32">
        <f t="shared" si="38"/>
        <v>33510.39</v>
      </c>
      <c r="Q385" s="33">
        <f t="shared" si="39"/>
        <v>0.14106453103093103</v>
      </c>
      <c r="R385" s="34" t="s">
        <v>559</v>
      </c>
      <c r="S385" s="34">
        <v>1</v>
      </c>
      <c r="T385" s="32">
        <f t="shared" si="40"/>
        <v>200514.48</v>
      </c>
    </row>
    <row r="386" spans="1:20" s="47" customFormat="1" ht="48" x14ac:dyDescent="0.2">
      <c r="A386" s="45">
        <v>4</v>
      </c>
      <c r="B386" s="45">
        <v>2331101</v>
      </c>
      <c r="C386" s="44">
        <v>10121801</v>
      </c>
      <c r="D386" s="45" t="s">
        <v>11</v>
      </c>
      <c r="E386" s="45" t="s">
        <v>17</v>
      </c>
      <c r="F386" s="45" t="s">
        <v>13</v>
      </c>
      <c r="G386" s="77">
        <v>1</v>
      </c>
      <c r="H386" s="56">
        <v>90000</v>
      </c>
      <c r="I386" s="31">
        <f t="shared" si="41"/>
        <v>90231.52</v>
      </c>
      <c r="J386" s="41">
        <v>117127.5</v>
      </c>
      <c r="K386" s="41">
        <v>101850</v>
      </c>
      <c r="L386" s="41">
        <v>127312.5</v>
      </c>
      <c r="M386" s="32">
        <f t="shared" si="35"/>
        <v>90231.52</v>
      </c>
      <c r="N386" s="32">
        <f t="shared" si="36"/>
        <v>109130.38</v>
      </c>
      <c r="O386" s="32">
        <f t="shared" si="37"/>
        <v>108196.27</v>
      </c>
      <c r="P386" s="32">
        <f t="shared" si="38"/>
        <v>16377.98</v>
      </c>
      <c r="Q386" s="33">
        <f t="shared" si="39"/>
        <v>0.1500771829072711</v>
      </c>
      <c r="R386" s="34" t="s">
        <v>559</v>
      </c>
      <c r="S386" s="34">
        <v>1</v>
      </c>
      <c r="T386" s="32">
        <f t="shared" si="40"/>
        <v>90231.52</v>
      </c>
    </row>
    <row r="387" spans="1:20" s="47" customFormat="1" ht="48" x14ac:dyDescent="0.2">
      <c r="A387" s="45">
        <v>5</v>
      </c>
      <c r="B387" s="45">
        <v>2331101</v>
      </c>
      <c r="C387" s="44">
        <v>10121801</v>
      </c>
      <c r="D387" s="45" t="s">
        <v>11</v>
      </c>
      <c r="E387" s="45" t="s">
        <v>18</v>
      </c>
      <c r="F387" s="45" t="s">
        <v>15</v>
      </c>
      <c r="G387" s="77">
        <v>1</v>
      </c>
      <c r="H387" s="56">
        <v>11000</v>
      </c>
      <c r="I387" s="31">
        <f t="shared" si="41"/>
        <v>11028.3</v>
      </c>
      <c r="J387" s="41">
        <v>31395</v>
      </c>
      <c r="K387" s="41">
        <v>27300</v>
      </c>
      <c r="L387" s="41">
        <v>34125</v>
      </c>
      <c r="M387" s="32">
        <f t="shared" si="35"/>
        <v>11028.3</v>
      </c>
      <c r="N387" s="32">
        <f t="shared" si="36"/>
        <v>25962.080000000002</v>
      </c>
      <c r="O387" s="32">
        <f t="shared" si="37"/>
        <v>23831.48</v>
      </c>
      <c r="P387" s="32">
        <f t="shared" si="38"/>
        <v>10343.4</v>
      </c>
      <c r="Q387" s="33">
        <f t="shared" si="39"/>
        <v>0.39840413402932273</v>
      </c>
      <c r="R387" s="34" t="s">
        <v>559</v>
      </c>
      <c r="S387" s="34">
        <v>1</v>
      </c>
      <c r="T387" s="32">
        <f t="shared" si="40"/>
        <v>11028.3</v>
      </c>
    </row>
    <row r="388" spans="1:20" s="47" customFormat="1" ht="48" x14ac:dyDescent="0.2">
      <c r="A388" s="45">
        <v>6</v>
      </c>
      <c r="B388" s="45">
        <v>2331101</v>
      </c>
      <c r="C388" s="44">
        <v>10121801</v>
      </c>
      <c r="D388" s="45" t="s">
        <v>11</v>
      </c>
      <c r="E388" s="45" t="s">
        <v>19</v>
      </c>
      <c r="F388" s="45" t="s">
        <v>15</v>
      </c>
      <c r="G388" s="77">
        <v>1</v>
      </c>
      <c r="H388" s="56">
        <v>11000</v>
      </c>
      <c r="I388" s="31">
        <f t="shared" si="41"/>
        <v>11028.3</v>
      </c>
      <c r="J388" s="41">
        <v>32602.5</v>
      </c>
      <c r="K388" s="41">
        <v>28350</v>
      </c>
      <c r="L388" s="41">
        <v>35437.5</v>
      </c>
      <c r="M388" s="32">
        <f t="shared" si="35"/>
        <v>11028.3</v>
      </c>
      <c r="N388" s="32">
        <f t="shared" si="36"/>
        <v>26854.58</v>
      </c>
      <c r="O388" s="32">
        <f t="shared" si="37"/>
        <v>24515.68</v>
      </c>
      <c r="P388" s="32">
        <f t="shared" si="38"/>
        <v>10945.51</v>
      </c>
      <c r="Q388" s="33">
        <f t="shared" si="39"/>
        <v>0.40758447907209866</v>
      </c>
      <c r="R388" s="34" t="s">
        <v>559</v>
      </c>
      <c r="S388" s="34">
        <v>1</v>
      </c>
      <c r="T388" s="32">
        <f t="shared" si="40"/>
        <v>11028.3</v>
      </c>
    </row>
    <row r="389" spans="1:20" s="47" customFormat="1" ht="36" x14ac:dyDescent="0.25">
      <c r="A389" s="45">
        <v>7</v>
      </c>
      <c r="B389" s="45">
        <v>2331101</v>
      </c>
      <c r="C389" s="44">
        <v>10121801</v>
      </c>
      <c r="D389" s="45" t="s">
        <v>11</v>
      </c>
      <c r="E389" s="45" t="s">
        <v>20</v>
      </c>
      <c r="F389" s="45" t="s">
        <v>15</v>
      </c>
      <c r="G389" s="77">
        <v>1</v>
      </c>
      <c r="H389" s="41"/>
      <c r="I389" s="31"/>
      <c r="J389" s="41">
        <v>12075</v>
      </c>
      <c r="K389" s="41">
        <v>10500</v>
      </c>
      <c r="L389" s="41">
        <v>13125</v>
      </c>
      <c r="M389" s="32">
        <f t="shared" si="35"/>
        <v>10500</v>
      </c>
      <c r="N389" s="32">
        <f t="shared" si="36"/>
        <v>11900</v>
      </c>
      <c r="O389" s="32">
        <f t="shared" si="37"/>
        <v>11850.19</v>
      </c>
      <c r="P389" s="32">
        <f t="shared" si="38"/>
        <v>1321.22</v>
      </c>
      <c r="Q389" s="33">
        <f t="shared" si="39"/>
        <v>0.11102689075630252</v>
      </c>
      <c r="R389" s="34" t="s">
        <v>559</v>
      </c>
      <c r="S389" s="34">
        <v>1</v>
      </c>
      <c r="T389" s="32">
        <f t="shared" si="40"/>
        <v>10500</v>
      </c>
    </row>
    <row r="390" spans="1:20" x14ac:dyDescent="0.25">
      <c r="A390" s="3" t="s">
        <v>514</v>
      </c>
      <c r="B390" s="3"/>
      <c r="C390" s="3"/>
      <c r="D390" s="3"/>
      <c r="E390" s="3"/>
      <c r="F390" s="3"/>
      <c r="G390" s="3"/>
      <c r="H390" s="36"/>
      <c r="I390" s="36"/>
      <c r="J390" s="36"/>
      <c r="K390" s="36"/>
      <c r="L390" s="36"/>
      <c r="M390" s="36"/>
      <c r="N390" s="36"/>
      <c r="O390" s="36"/>
      <c r="P390" s="36"/>
      <c r="Q390" s="36"/>
      <c r="R390" s="36"/>
      <c r="S390" s="36"/>
      <c r="T390" s="36"/>
    </row>
    <row r="391" spans="1:20" x14ac:dyDescent="0.25">
      <c r="A391" s="5" t="s">
        <v>1</v>
      </c>
      <c r="B391" s="73"/>
      <c r="C391" s="5"/>
      <c r="D391" s="5"/>
      <c r="E391" s="5"/>
      <c r="F391" s="5" t="s">
        <v>2</v>
      </c>
      <c r="G391" s="5"/>
      <c r="H391" s="36"/>
      <c r="I391" s="36"/>
      <c r="J391" s="36"/>
      <c r="K391" s="36"/>
      <c r="L391" s="36"/>
      <c r="M391" s="36"/>
      <c r="N391" s="36"/>
      <c r="O391" s="36"/>
      <c r="P391" s="36"/>
      <c r="Q391" s="36"/>
      <c r="R391" s="36"/>
      <c r="S391" s="36"/>
      <c r="T391" s="36"/>
    </row>
    <row r="392" spans="1:20" x14ac:dyDescent="0.25">
      <c r="A392" s="37" t="s">
        <v>75</v>
      </c>
      <c r="B392" s="37"/>
      <c r="C392" s="37"/>
      <c r="D392" s="37"/>
      <c r="E392" s="37"/>
      <c r="F392" s="38" t="s">
        <v>76</v>
      </c>
      <c r="G392" s="38"/>
      <c r="H392" s="36"/>
      <c r="I392" s="36"/>
      <c r="J392" s="36"/>
      <c r="K392" s="36"/>
      <c r="L392" s="36"/>
      <c r="M392" s="36"/>
      <c r="N392" s="36"/>
      <c r="O392" s="36"/>
      <c r="P392" s="36"/>
      <c r="Q392" s="36"/>
      <c r="R392" s="36"/>
      <c r="S392" s="36"/>
      <c r="T392" s="36"/>
    </row>
    <row r="393" spans="1:20" ht="60" x14ac:dyDescent="0.25">
      <c r="A393" s="19" t="s">
        <v>5</v>
      </c>
      <c r="B393" s="51" t="s">
        <v>6</v>
      </c>
      <c r="C393" s="21" t="s">
        <v>10</v>
      </c>
      <c r="D393" s="22" t="s">
        <v>22</v>
      </c>
      <c r="E393" s="22"/>
      <c r="F393" s="20" t="s">
        <v>8</v>
      </c>
      <c r="G393" s="21" t="s">
        <v>9</v>
      </c>
      <c r="H393" s="23" t="s">
        <v>539</v>
      </c>
      <c r="I393" s="23" t="s">
        <v>549</v>
      </c>
      <c r="J393" s="24" t="s">
        <v>542</v>
      </c>
      <c r="K393" s="25" t="s">
        <v>542</v>
      </c>
      <c r="L393" s="26" t="s">
        <v>542</v>
      </c>
      <c r="M393" s="27" t="s">
        <v>552</v>
      </c>
      <c r="N393" s="27" t="s">
        <v>553</v>
      </c>
      <c r="O393" s="27" t="s">
        <v>554</v>
      </c>
      <c r="P393" s="27" t="s">
        <v>555</v>
      </c>
      <c r="Q393" s="27" t="s">
        <v>556</v>
      </c>
      <c r="R393" s="27" t="s">
        <v>557</v>
      </c>
      <c r="S393" s="24" t="s">
        <v>560</v>
      </c>
      <c r="T393" s="24" t="s">
        <v>558</v>
      </c>
    </row>
    <row r="394" spans="1:20" ht="168" x14ac:dyDescent="0.25">
      <c r="A394" s="52">
        <v>1</v>
      </c>
      <c r="B394" s="52">
        <v>3527005</v>
      </c>
      <c r="C394" s="52">
        <v>51201600</v>
      </c>
      <c r="D394" s="52" t="s">
        <v>77</v>
      </c>
      <c r="E394" s="53" t="s">
        <v>78</v>
      </c>
      <c r="F394" s="53" t="s">
        <v>79</v>
      </c>
      <c r="G394" s="53">
        <v>1</v>
      </c>
      <c r="H394" s="31"/>
      <c r="I394" s="31"/>
      <c r="J394" s="31">
        <v>69000</v>
      </c>
      <c r="K394" s="31">
        <v>60000</v>
      </c>
      <c r="L394" s="31">
        <v>75000</v>
      </c>
      <c r="M394" s="32">
        <f t="shared" ref="M394:M453" si="42">ROUND(MIN(I394,J394,K394,L394),2)</f>
        <v>60000</v>
      </c>
      <c r="N394" s="32">
        <f t="shared" ref="N394:N453" si="43">ROUND(AVERAGE(I394,J394,K394,L394),2)</f>
        <v>68000</v>
      </c>
      <c r="O394" s="32">
        <f t="shared" ref="O394:O453" si="44">ROUND(GEOMEAN(I394,J394,K394,L394),2)</f>
        <v>67715.360000000001</v>
      </c>
      <c r="P394" s="32">
        <f t="shared" ref="P394:P453" si="45">ROUND(STDEVA(I394,J394,K394,L394),2)</f>
        <v>7549.83</v>
      </c>
      <c r="Q394" s="33">
        <f t="shared" ref="Q394:Q453" si="46">P394/N394</f>
        <v>0.11102691176470589</v>
      </c>
      <c r="R394" s="34" t="s">
        <v>559</v>
      </c>
      <c r="S394" s="34">
        <v>1</v>
      </c>
      <c r="T394" s="32">
        <f t="shared" ref="T394:T453" si="47">M394</f>
        <v>60000</v>
      </c>
    </row>
    <row r="395" spans="1:20" s="47" customFormat="1" ht="96" x14ac:dyDescent="0.2">
      <c r="A395" s="54">
        <v>2</v>
      </c>
      <c r="B395" s="54">
        <v>3526201</v>
      </c>
      <c r="C395" s="54">
        <v>51102700</v>
      </c>
      <c r="D395" s="55" t="s">
        <v>80</v>
      </c>
      <c r="E395" s="55" t="s">
        <v>81</v>
      </c>
      <c r="F395" s="55" t="s">
        <v>79</v>
      </c>
      <c r="G395" s="55">
        <v>1</v>
      </c>
      <c r="H395" s="41"/>
      <c r="I395" s="31"/>
      <c r="J395" s="66">
        <v>120750</v>
      </c>
      <c r="K395" s="56">
        <v>105000</v>
      </c>
      <c r="L395" s="56">
        <v>131250</v>
      </c>
      <c r="M395" s="32">
        <f t="shared" si="42"/>
        <v>105000</v>
      </c>
      <c r="N395" s="32">
        <f t="shared" si="43"/>
        <v>119000</v>
      </c>
      <c r="O395" s="32">
        <f t="shared" si="44"/>
        <v>118501.88</v>
      </c>
      <c r="P395" s="32">
        <f t="shared" si="45"/>
        <v>13212.21</v>
      </c>
      <c r="Q395" s="33">
        <f t="shared" si="46"/>
        <v>0.11102697478991595</v>
      </c>
      <c r="R395" s="34" t="s">
        <v>559</v>
      </c>
      <c r="S395" s="34">
        <v>1</v>
      </c>
      <c r="T395" s="32">
        <f t="shared" si="47"/>
        <v>105000</v>
      </c>
    </row>
    <row r="396" spans="1:20" s="47" customFormat="1" ht="132" x14ac:dyDescent="0.25">
      <c r="A396" s="54">
        <v>3</v>
      </c>
      <c r="B396" s="54">
        <v>3526201</v>
      </c>
      <c r="C396" s="54">
        <v>42121606</v>
      </c>
      <c r="D396" s="55" t="s">
        <v>80</v>
      </c>
      <c r="E396" s="55" t="s">
        <v>82</v>
      </c>
      <c r="F396" s="55" t="s">
        <v>79</v>
      </c>
      <c r="G396" s="55">
        <v>1</v>
      </c>
      <c r="H396" s="41"/>
      <c r="I396" s="31"/>
      <c r="J396" s="41">
        <v>36800</v>
      </c>
      <c r="K396" s="41">
        <v>32000</v>
      </c>
      <c r="L396" s="41">
        <v>40000</v>
      </c>
      <c r="M396" s="32">
        <f t="shared" si="42"/>
        <v>32000</v>
      </c>
      <c r="N396" s="32">
        <f t="shared" si="43"/>
        <v>36266.67</v>
      </c>
      <c r="O396" s="32">
        <f t="shared" si="44"/>
        <v>36114.86</v>
      </c>
      <c r="P396" s="32">
        <f t="shared" si="45"/>
        <v>4026.58</v>
      </c>
      <c r="Q396" s="33">
        <f t="shared" si="46"/>
        <v>0.11102701185413494</v>
      </c>
      <c r="R396" s="34" t="s">
        <v>559</v>
      </c>
      <c r="S396" s="34">
        <v>1</v>
      </c>
      <c r="T396" s="32">
        <f t="shared" si="47"/>
        <v>32000</v>
      </c>
    </row>
    <row r="397" spans="1:20" ht="84" x14ac:dyDescent="0.25">
      <c r="A397" s="52">
        <v>4</v>
      </c>
      <c r="B397" s="52">
        <v>3526201</v>
      </c>
      <c r="C397" s="52">
        <v>42121606</v>
      </c>
      <c r="D397" s="53" t="s">
        <v>80</v>
      </c>
      <c r="E397" s="53" t="s">
        <v>83</v>
      </c>
      <c r="F397" s="53" t="s">
        <v>79</v>
      </c>
      <c r="G397" s="53">
        <v>1</v>
      </c>
      <c r="H397" s="31"/>
      <c r="I397" s="31"/>
      <c r="J397" s="31">
        <v>86250</v>
      </c>
      <c r="K397" s="31">
        <v>75000</v>
      </c>
      <c r="L397" s="31">
        <v>93750</v>
      </c>
      <c r="M397" s="32">
        <f t="shared" si="42"/>
        <v>75000</v>
      </c>
      <c r="N397" s="32">
        <f t="shared" si="43"/>
        <v>85000</v>
      </c>
      <c r="O397" s="32">
        <f t="shared" si="44"/>
        <v>84644.2</v>
      </c>
      <c r="P397" s="32">
        <f t="shared" si="45"/>
        <v>9437.2900000000009</v>
      </c>
      <c r="Q397" s="33">
        <f t="shared" si="46"/>
        <v>0.11102694117647059</v>
      </c>
      <c r="R397" s="34" t="s">
        <v>559</v>
      </c>
      <c r="S397" s="34">
        <v>1</v>
      </c>
      <c r="T397" s="32">
        <f t="shared" si="47"/>
        <v>75000</v>
      </c>
    </row>
    <row r="398" spans="1:20" s="47" customFormat="1" ht="120" x14ac:dyDescent="0.25">
      <c r="A398" s="54">
        <v>5</v>
      </c>
      <c r="B398" s="54">
        <v>3526201</v>
      </c>
      <c r="C398" s="54">
        <v>42121606</v>
      </c>
      <c r="D398" s="55" t="s">
        <v>84</v>
      </c>
      <c r="E398" s="55" t="s">
        <v>85</v>
      </c>
      <c r="F398" s="55" t="s">
        <v>63</v>
      </c>
      <c r="G398" s="55">
        <v>1</v>
      </c>
      <c r="H398" s="41"/>
      <c r="I398" s="31"/>
      <c r="J398" s="41">
        <v>36800</v>
      </c>
      <c r="K398" s="41">
        <v>32000</v>
      </c>
      <c r="L398" s="41">
        <v>40000</v>
      </c>
      <c r="M398" s="32">
        <f t="shared" si="42"/>
        <v>32000</v>
      </c>
      <c r="N398" s="32">
        <f t="shared" si="43"/>
        <v>36266.67</v>
      </c>
      <c r="O398" s="32">
        <f t="shared" si="44"/>
        <v>36114.86</v>
      </c>
      <c r="P398" s="32">
        <f t="shared" si="45"/>
        <v>4026.58</v>
      </c>
      <c r="Q398" s="33">
        <f t="shared" si="46"/>
        <v>0.11102701185413494</v>
      </c>
      <c r="R398" s="34" t="s">
        <v>559</v>
      </c>
      <c r="S398" s="34">
        <v>1</v>
      </c>
      <c r="T398" s="32">
        <f t="shared" si="47"/>
        <v>32000</v>
      </c>
    </row>
    <row r="399" spans="1:20" ht="72" x14ac:dyDescent="0.25">
      <c r="A399" s="52">
        <v>6</v>
      </c>
      <c r="B399" s="52">
        <v>3526201</v>
      </c>
      <c r="C399" s="52">
        <v>42121606</v>
      </c>
      <c r="D399" s="53" t="s">
        <v>86</v>
      </c>
      <c r="E399" s="53" t="s">
        <v>87</v>
      </c>
      <c r="F399" s="53" t="s">
        <v>79</v>
      </c>
      <c r="G399" s="53">
        <v>1</v>
      </c>
      <c r="H399" s="31"/>
      <c r="I399" s="31"/>
      <c r="J399" s="31">
        <v>66700</v>
      </c>
      <c r="K399" s="31">
        <v>58000</v>
      </c>
      <c r="L399" s="31">
        <v>72500</v>
      </c>
      <c r="M399" s="32">
        <f t="shared" si="42"/>
        <v>58000</v>
      </c>
      <c r="N399" s="32">
        <f t="shared" si="43"/>
        <v>65733.33</v>
      </c>
      <c r="O399" s="32">
        <f t="shared" si="44"/>
        <v>65458.18</v>
      </c>
      <c r="P399" s="32">
        <f t="shared" si="45"/>
        <v>7298.17</v>
      </c>
      <c r="Q399" s="33">
        <f t="shared" si="46"/>
        <v>0.11102693260785662</v>
      </c>
      <c r="R399" s="34" t="s">
        <v>559</v>
      </c>
      <c r="S399" s="34">
        <v>1</v>
      </c>
      <c r="T399" s="32">
        <f t="shared" si="47"/>
        <v>58000</v>
      </c>
    </row>
    <row r="400" spans="1:20" s="47" customFormat="1" ht="108" x14ac:dyDescent="0.2">
      <c r="A400" s="54">
        <v>7</v>
      </c>
      <c r="B400" s="54">
        <v>3526201</v>
      </c>
      <c r="C400" s="54">
        <v>42121606</v>
      </c>
      <c r="D400" s="55" t="s">
        <v>86</v>
      </c>
      <c r="E400" s="55" t="s">
        <v>88</v>
      </c>
      <c r="F400" s="55" t="s">
        <v>79</v>
      </c>
      <c r="G400" s="55">
        <v>1</v>
      </c>
      <c r="H400" s="41"/>
      <c r="I400" s="31"/>
      <c r="J400" s="66">
        <v>57500</v>
      </c>
      <c r="K400" s="56">
        <v>50000</v>
      </c>
      <c r="L400" s="56">
        <v>62500</v>
      </c>
      <c r="M400" s="32">
        <f t="shared" si="42"/>
        <v>50000</v>
      </c>
      <c r="N400" s="32">
        <f t="shared" si="43"/>
        <v>56666.67</v>
      </c>
      <c r="O400" s="32">
        <f t="shared" si="44"/>
        <v>56429.47</v>
      </c>
      <c r="P400" s="32">
        <f t="shared" si="45"/>
        <v>6291.53</v>
      </c>
      <c r="Q400" s="33">
        <f t="shared" si="46"/>
        <v>0.11102699346900038</v>
      </c>
      <c r="R400" s="34" t="s">
        <v>559</v>
      </c>
      <c r="S400" s="34">
        <v>1</v>
      </c>
      <c r="T400" s="32">
        <f t="shared" si="47"/>
        <v>50000</v>
      </c>
    </row>
    <row r="401" spans="1:20" s="47" customFormat="1" ht="84" x14ac:dyDescent="0.25">
      <c r="A401" s="54">
        <v>8</v>
      </c>
      <c r="B401" s="54">
        <v>3526201</v>
      </c>
      <c r="C401" s="54">
        <v>42121606</v>
      </c>
      <c r="D401" s="55" t="s">
        <v>89</v>
      </c>
      <c r="E401" s="55" t="s">
        <v>90</v>
      </c>
      <c r="F401" s="55" t="s">
        <v>91</v>
      </c>
      <c r="G401" s="55">
        <v>1</v>
      </c>
      <c r="H401" s="41"/>
      <c r="I401" s="31"/>
      <c r="J401" s="41">
        <v>28750</v>
      </c>
      <c r="K401" s="41">
        <v>25000</v>
      </c>
      <c r="L401" s="41">
        <v>31250</v>
      </c>
      <c r="M401" s="32">
        <f t="shared" si="42"/>
        <v>25000</v>
      </c>
      <c r="N401" s="32">
        <f t="shared" si="43"/>
        <v>28333.33</v>
      </c>
      <c r="O401" s="32">
        <f t="shared" si="44"/>
        <v>28214.73</v>
      </c>
      <c r="P401" s="32">
        <f t="shared" si="45"/>
        <v>3145.76</v>
      </c>
      <c r="Q401" s="33">
        <f t="shared" si="46"/>
        <v>0.11102683659139254</v>
      </c>
      <c r="R401" s="34" t="s">
        <v>559</v>
      </c>
      <c r="S401" s="34">
        <v>1</v>
      </c>
      <c r="T401" s="32">
        <f t="shared" si="47"/>
        <v>25000</v>
      </c>
    </row>
    <row r="402" spans="1:20" s="47" customFormat="1" ht="120" x14ac:dyDescent="0.2">
      <c r="A402" s="54">
        <v>9</v>
      </c>
      <c r="B402" s="54">
        <v>3526201</v>
      </c>
      <c r="C402" s="54">
        <v>42121606</v>
      </c>
      <c r="D402" s="55" t="s">
        <v>89</v>
      </c>
      <c r="E402" s="55" t="s">
        <v>92</v>
      </c>
      <c r="F402" s="55" t="s">
        <v>93</v>
      </c>
      <c r="G402" s="55">
        <v>1</v>
      </c>
      <c r="H402" s="56">
        <v>25846.27</v>
      </c>
      <c r="I402" s="31">
        <f t="shared" ref="I402:I435" si="48">ROUND(H402*(105.23/104.96),2)</f>
        <v>25912.76</v>
      </c>
      <c r="J402" s="41">
        <v>34500</v>
      </c>
      <c r="K402" s="41">
        <v>30000</v>
      </c>
      <c r="L402" s="41">
        <v>37500</v>
      </c>
      <c r="M402" s="32">
        <f t="shared" si="42"/>
        <v>25912.76</v>
      </c>
      <c r="N402" s="32">
        <f t="shared" si="43"/>
        <v>31978.19</v>
      </c>
      <c r="O402" s="32">
        <f t="shared" si="44"/>
        <v>31668.05</v>
      </c>
      <c r="P402" s="32">
        <f t="shared" si="45"/>
        <v>5084.37</v>
      </c>
      <c r="Q402" s="33">
        <f t="shared" si="46"/>
        <v>0.15899492748026076</v>
      </c>
      <c r="R402" s="34" t="s">
        <v>559</v>
      </c>
      <c r="S402" s="34">
        <v>1</v>
      </c>
      <c r="T402" s="32">
        <f t="shared" si="47"/>
        <v>25912.76</v>
      </c>
    </row>
    <row r="403" spans="1:20" s="47" customFormat="1" ht="228" x14ac:dyDescent="0.25">
      <c r="A403" s="54">
        <v>10</v>
      </c>
      <c r="B403" s="54">
        <v>3526201</v>
      </c>
      <c r="C403" s="54">
        <v>42121606</v>
      </c>
      <c r="D403" s="55" t="s">
        <v>94</v>
      </c>
      <c r="E403" s="55" t="s">
        <v>95</v>
      </c>
      <c r="F403" s="55" t="s">
        <v>91</v>
      </c>
      <c r="G403" s="55">
        <v>1</v>
      </c>
      <c r="H403" s="41"/>
      <c r="I403" s="31"/>
      <c r="J403" s="41">
        <v>48300</v>
      </c>
      <c r="K403" s="41">
        <v>42000</v>
      </c>
      <c r="L403" s="41">
        <v>52500</v>
      </c>
      <c r="M403" s="32">
        <f t="shared" si="42"/>
        <v>42000</v>
      </c>
      <c r="N403" s="32">
        <f t="shared" si="43"/>
        <v>47600</v>
      </c>
      <c r="O403" s="32">
        <f t="shared" si="44"/>
        <v>47400.75</v>
      </c>
      <c r="P403" s="32">
        <f t="shared" si="45"/>
        <v>5284.88</v>
      </c>
      <c r="Q403" s="33">
        <f t="shared" si="46"/>
        <v>0.11102689075630252</v>
      </c>
      <c r="R403" s="34" t="s">
        <v>559</v>
      </c>
      <c r="S403" s="34">
        <v>1</v>
      </c>
      <c r="T403" s="32">
        <f t="shared" si="47"/>
        <v>42000</v>
      </c>
    </row>
    <row r="404" spans="1:20" ht="132" x14ac:dyDescent="0.25">
      <c r="A404" s="52">
        <v>11</v>
      </c>
      <c r="B404" s="52">
        <v>3526201</v>
      </c>
      <c r="C404" s="52">
        <v>42121606</v>
      </c>
      <c r="D404" s="53" t="s">
        <v>94</v>
      </c>
      <c r="E404" s="53" t="s">
        <v>96</v>
      </c>
      <c r="F404" s="53" t="s">
        <v>79</v>
      </c>
      <c r="G404" s="53">
        <v>1</v>
      </c>
      <c r="H404" s="31"/>
      <c r="I404" s="31"/>
      <c r="J404" s="31">
        <v>59800</v>
      </c>
      <c r="K404" s="31">
        <v>52000</v>
      </c>
      <c r="L404" s="31">
        <v>65000</v>
      </c>
      <c r="M404" s="32">
        <f t="shared" si="42"/>
        <v>52000</v>
      </c>
      <c r="N404" s="32">
        <f t="shared" si="43"/>
        <v>58933.33</v>
      </c>
      <c r="O404" s="32">
        <f t="shared" si="44"/>
        <v>58686.65</v>
      </c>
      <c r="P404" s="32">
        <f t="shared" si="45"/>
        <v>6543.19</v>
      </c>
      <c r="Q404" s="33">
        <f t="shared" si="46"/>
        <v>0.11102698591781593</v>
      </c>
      <c r="R404" s="34" t="s">
        <v>559</v>
      </c>
      <c r="S404" s="34">
        <v>1</v>
      </c>
      <c r="T404" s="32">
        <f t="shared" si="47"/>
        <v>52000</v>
      </c>
    </row>
    <row r="405" spans="1:20" s="47" customFormat="1" ht="144" x14ac:dyDescent="0.25">
      <c r="A405" s="54">
        <v>12</v>
      </c>
      <c r="B405" s="54">
        <v>3526201</v>
      </c>
      <c r="C405" s="54">
        <v>42121606</v>
      </c>
      <c r="D405" s="55" t="s">
        <v>97</v>
      </c>
      <c r="E405" s="55" t="s">
        <v>98</v>
      </c>
      <c r="F405" s="55" t="s">
        <v>91</v>
      </c>
      <c r="G405" s="55">
        <v>1</v>
      </c>
      <c r="H405" s="41"/>
      <c r="I405" s="31"/>
      <c r="J405" s="41">
        <v>74750</v>
      </c>
      <c r="K405" s="41">
        <v>65000</v>
      </c>
      <c r="L405" s="41">
        <v>81250</v>
      </c>
      <c r="M405" s="32">
        <f t="shared" si="42"/>
        <v>65000</v>
      </c>
      <c r="N405" s="32">
        <f t="shared" si="43"/>
        <v>73666.67</v>
      </c>
      <c r="O405" s="32">
        <f t="shared" si="44"/>
        <v>73358.31</v>
      </c>
      <c r="P405" s="32">
        <f t="shared" si="45"/>
        <v>8178.99</v>
      </c>
      <c r="Q405" s="33">
        <f t="shared" si="46"/>
        <v>0.1110270085508141</v>
      </c>
      <c r="R405" s="34" t="s">
        <v>559</v>
      </c>
      <c r="S405" s="34">
        <v>1</v>
      </c>
      <c r="T405" s="32">
        <f t="shared" si="47"/>
        <v>65000</v>
      </c>
    </row>
    <row r="406" spans="1:20" ht="84" x14ac:dyDescent="0.25">
      <c r="A406" s="52">
        <v>13</v>
      </c>
      <c r="B406" s="52">
        <v>3526201</v>
      </c>
      <c r="C406" s="52">
        <v>42121606</v>
      </c>
      <c r="D406" s="53" t="s">
        <v>99</v>
      </c>
      <c r="E406" s="53" t="s">
        <v>100</v>
      </c>
      <c r="F406" s="53" t="s">
        <v>101</v>
      </c>
      <c r="G406" s="53">
        <v>1</v>
      </c>
      <c r="H406" s="31"/>
      <c r="I406" s="31"/>
      <c r="J406" s="31">
        <v>36800</v>
      </c>
      <c r="K406" s="31">
        <v>32000</v>
      </c>
      <c r="L406" s="31">
        <v>40000</v>
      </c>
      <c r="M406" s="32">
        <f t="shared" si="42"/>
        <v>32000</v>
      </c>
      <c r="N406" s="32">
        <f t="shared" si="43"/>
        <v>36266.67</v>
      </c>
      <c r="O406" s="32">
        <f t="shared" si="44"/>
        <v>36114.86</v>
      </c>
      <c r="P406" s="32">
        <f t="shared" si="45"/>
        <v>4026.58</v>
      </c>
      <c r="Q406" s="33">
        <f t="shared" si="46"/>
        <v>0.11102701185413494</v>
      </c>
      <c r="R406" s="34" t="s">
        <v>559</v>
      </c>
      <c r="S406" s="34">
        <v>1</v>
      </c>
      <c r="T406" s="32">
        <f t="shared" si="47"/>
        <v>32000</v>
      </c>
    </row>
    <row r="407" spans="1:20" s="47" customFormat="1" ht="144" x14ac:dyDescent="0.25">
      <c r="A407" s="54">
        <v>14</v>
      </c>
      <c r="B407" s="54">
        <v>3526201</v>
      </c>
      <c r="C407" s="54">
        <v>42121606</v>
      </c>
      <c r="D407" s="55" t="s">
        <v>102</v>
      </c>
      <c r="E407" s="55" t="s">
        <v>103</v>
      </c>
      <c r="F407" s="55" t="s">
        <v>79</v>
      </c>
      <c r="G407" s="55">
        <v>1</v>
      </c>
      <c r="H407" s="41"/>
      <c r="I407" s="31"/>
      <c r="J407" s="41">
        <v>23000</v>
      </c>
      <c r="K407" s="41">
        <v>20000</v>
      </c>
      <c r="L407" s="41">
        <v>25000</v>
      </c>
      <c r="M407" s="32">
        <f t="shared" si="42"/>
        <v>20000</v>
      </c>
      <c r="N407" s="32">
        <f t="shared" si="43"/>
        <v>22666.67</v>
      </c>
      <c r="O407" s="32">
        <f t="shared" si="44"/>
        <v>22571.79</v>
      </c>
      <c r="P407" s="32">
        <f t="shared" si="45"/>
        <v>2516.61</v>
      </c>
      <c r="Q407" s="33">
        <f t="shared" si="46"/>
        <v>0.11102689543722127</v>
      </c>
      <c r="R407" s="34" t="s">
        <v>559</v>
      </c>
      <c r="S407" s="34">
        <v>1</v>
      </c>
      <c r="T407" s="32">
        <f t="shared" si="47"/>
        <v>20000</v>
      </c>
    </row>
    <row r="408" spans="1:20" ht="132" x14ac:dyDescent="0.25">
      <c r="A408" s="52">
        <v>15</v>
      </c>
      <c r="B408" s="52">
        <v>3526201</v>
      </c>
      <c r="C408" s="52">
        <v>42121606</v>
      </c>
      <c r="D408" s="53" t="s">
        <v>104</v>
      </c>
      <c r="E408" s="53" t="s">
        <v>105</v>
      </c>
      <c r="F408" s="53" t="s">
        <v>79</v>
      </c>
      <c r="G408" s="53">
        <v>1</v>
      </c>
      <c r="H408" s="31"/>
      <c r="I408" s="31"/>
      <c r="J408" s="31">
        <v>40250</v>
      </c>
      <c r="K408" s="31">
        <v>35000</v>
      </c>
      <c r="L408" s="31">
        <v>43750</v>
      </c>
      <c r="M408" s="32">
        <f t="shared" si="42"/>
        <v>35000</v>
      </c>
      <c r="N408" s="32">
        <f t="shared" si="43"/>
        <v>39666.67</v>
      </c>
      <c r="O408" s="32">
        <f t="shared" si="44"/>
        <v>39500.629999999997</v>
      </c>
      <c r="P408" s="32">
        <f t="shared" si="45"/>
        <v>4404.07</v>
      </c>
      <c r="Q408" s="33">
        <f t="shared" si="46"/>
        <v>0.11102696545991887</v>
      </c>
      <c r="R408" s="34" t="s">
        <v>559</v>
      </c>
      <c r="S408" s="34">
        <v>1</v>
      </c>
      <c r="T408" s="32">
        <f t="shared" si="47"/>
        <v>35000</v>
      </c>
    </row>
    <row r="409" spans="1:20" s="47" customFormat="1" ht="108" x14ac:dyDescent="0.25">
      <c r="A409" s="54">
        <v>16</v>
      </c>
      <c r="B409" s="54">
        <v>3526201</v>
      </c>
      <c r="C409" s="54">
        <v>42121606</v>
      </c>
      <c r="D409" s="55" t="s">
        <v>106</v>
      </c>
      <c r="E409" s="55" t="s">
        <v>107</v>
      </c>
      <c r="F409" s="55" t="s">
        <v>79</v>
      </c>
      <c r="G409" s="55">
        <v>1</v>
      </c>
      <c r="H409" s="41"/>
      <c r="I409" s="31"/>
      <c r="J409" s="41">
        <v>36800</v>
      </c>
      <c r="K409" s="41">
        <v>32000</v>
      </c>
      <c r="L409" s="41">
        <v>40000</v>
      </c>
      <c r="M409" s="32">
        <f t="shared" si="42"/>
        <v>32000</v>
      </c>
      <c r="N409" s="32">
        <f t="shared" si="43"/>
        <v>36266.67</v>
      </c>
      <c r="O409" s="32">
        <f t="shared" si="44"/>
        <v>36114.86</v>
      </c>
      <c r="P409" s="32">
        <f t="shared" si="45"/>
        <v>4026.58</v>
      </c>
      <c r="Q409" s="33">
        <f t="shared" si="46"/>
        <v>0.11102701185413494</v>
      </c>
      <c r="R409" s="34" t="s">
        <v>559</v>
      </c>
      <c r="S409" s="34">
        <v>1</v>
      </c>
      <c r="T409" s="32">
        <f t="shared" si="47"/>
        <v>32000</v>
      </c>
    </row>
    <row r="410" spans="1:20" ht="108" x14ac:dyDescent="0.25">
      <c r="A410" s="52">
        <v>17</v>
      </c>
      <c r="B410" s="52">
        <v>3526201</v>
      </c>
      <c r="C410" s="52">
        <v>42121606</v>
      </c>
      <c r="D410" s="53" t="s">
        <v>108</v>
      </c>
      <c r="E410" s="53" t="s">
        <v>109</v>
      </c>
      <c r="F410" s="53" t="s">
        <v>110</v>
      </c>
      <c r="G410" s="53">
        <v>1</v>
      </c>
      <c r="H410" s="31"/>
      <c r="I410" s="31"/>
      <c r="J410" s="31">
        <v>109250</v>
      </c>
      <c r="K410" s="31">
        <v>95000</v>
      </c>
      <c r="L410" s="31">
        <v>118750</v>
      </c>
      <c r="M410" s="32">
        <f t="shared" si="42"/>
        <v>95000</v>
      </c>
      <c r="N410" s="32">
        <f t="shared" si="43"/>
        <v>107666.67</v>
      </c>
      <c r="O410" s="32">
        <f t="shared" si="44"/>
        <v>107215.99</v>
      </c>
      <c r="P410" s="32">
        <f t="shared" si="45"/>
        <v>11953.9</v>
      </c>
      <c r="Q410" s="33">
        <f t="shared" si="46"/>
        <v>0.11102693154715382</v>
      </c>
      <c r="R410" s="34" t="s">
        <v>559</v>
      </c>
      <c r="S410" s="34">
        <v>1</v>
      </c>
      <c r="T410" s="32">
        <f t="shared" si="47"/>
        <v>95000</v>
      </c>
    </row>
    <row r="411" spans="1:20" s="47" customFormat="1" ht="144" x14ac:dyDescent="0.25">
      <c r="A411" s="54">
        <v>18</v>
      </c>
      <c r="B411" s="54">
        <v>3526201</v>
      </c>
      <c r="C411" s="54">
        <v>42121606</v>
      </c>
      <c r="D411" s="55" t="s">
        <v>108</v>
      </c>
      <c r="E411" s="55" t="s">
        <v>111</v>
      </c>
      <c r="F411" s="55" t="s">
        <v>79</v>
      </c>
      <c r="G411" s="55">
        <v>1</v>
      </c>
      <c r="H411" s="41"/>
      <c r="I411" s="31"/>
      <c r="J411" s="41">
        <v>89700</v>
      </c>
      <c r="K411" s="41">
        <v>78000</v>
      </c>
      <c r="L411" s="41">
        <v>97500</v>
      </c>
      <c r="M411" s="32">
        <f t="shared" si="42"/>
        <v>78000</v>
      </c>
      <c r="N411" s="32">
        <f t="shared" si="43"/>
        <v>88400</v>
      </c>
      <c r="O411" s="32">
        <f t="shared" si="44"/>
        <v>88029.97</v>
      </c>
      <c r="P411" s="32">
        <f t="shared" si="45"/>
        <v>9814.7800000000007</v>
      </c>
      <c r="Q411" s="33">
        <f t="shared" si="46"/>
        <v>0.11102692307692308</v>
      </c>
      <c r="R411" s="34" t="s">
        <v>559</v>
      </c>
      <c r="S411" s="34">
        <v>1</v>
      </c>
      <c r="T411" s="32">
        <f t="shared" si="47"/>
        <v>78000</v>
      </c>
    </row>
    <row r="412" spans="1:20" ht="96" x14ac:dyDescent="0.25">
      <c r="A412" s="52">
        <v>19</v>
      </c>
      <c r="B412" s="52">
        <v>3526201</v>
      </c>
      <c r="C412" s="52">
        <v>42121606</v>
      </c>
      <c r="D412" s="53" t="s">
        <v>108</v>
      </c>
      <c r="E412" s="53" t="s">
        <v>112</v>
      </c>
      <c r="F412" s="53" t="s">
        <v>79</v>
      </c>
      <c r="G412" s="53">
        <v>1</v>
      </c>
      <c r="H412" s="31"/>
      <c r="I412" s="31"/>
      <c r="J412" s="31">
        <v>63480</v>
      </c>
      <c r="K412" s="31">
        <v>55200</v>
      </c>
      <c r="L412" s="31">
        <v>69000</v>
      </c>
      <c r="M412" s="32">
        <f t="shared" si="42"/>
        <v>55200</v>
      </c>
      <c r="N412" s="32">
        <f t="shared" si="43"/>
        <v>62560</v>
      </c>
      <c r="O412" s="32">
        <f t="shared" si="44"/>
        <v>62298.13</v>
      </c>
      <c r="P412" s="32">
        <f t="shared" si="45"/>
        <v>6945.85</v>
      </c>
      <c r="Q412" s="33">
        <f t="shared" si="46"/>
        <v>0.11102701406649616</v>
      </c>
      <c r="R412" s="34" t="s">
        <v>559</v>
      </c>
      <c r="S412" s="34">
        <v>1</v>
      </c>
      <c r="T412" s="32">
        <f t="shared" si="47"/>
        <v>55200</v>
      </c>
    </row>
    <row r="413" spans="1:20" s="47" customFormat="1" ht="144" x14ac:dyDescent="0.25">
      <c r="A413" s="54">
        <v>20</v>
      </c>
      <c r="B413" s="54">
        <v>3526201</v>
      </c>
      <c r="C413" s="54">
        <v>42121606</v>
      </c>
      <c r="D413" s="55" t="s">
        <v>113</v>
      </c>
      <c r="E413" s="55" t="s">
        <v>515</v>
      </c>
      <c r="F413" s="55" t="s">
        <v>101</v>
      </c>
      <c r="G413" s="55">
        <v>1</v>
      </c>
      <c r="H413" s="41"/>
      <c r="I413" s="31"/>
      <c r="J413" s="41">
        <v>23000</v>
      </c>
      <c r="K413" s="41">
        <v>20000</v>
      </c>
      <c r="L413" s="41">
        <v>25000</v>
      </c>
      <c r="M413" s="32">
        <f t="shared" si="42"/>
        <v>20000</v>
      </c>
      <c r="N413" s="32">
        <f t="shared" si="43"/>
        <v>22666.67</v>
      </c>
      <c r="O413" s="32">
        <f t="shared" si="44"/>
        <v>22571.79</v>
      </c>
      <c r="P413" s="32">
        <f t="shared" si="45"/>
        <v>2516.61</v>
      </c>
      <c r="Q413" s="33">
        <f t="shared" si="46"/>
        <v>0.11102689543722127</v>
      </c>
      <c r="R413" s="34" t="s">
        <v>559</v>
      </c>
      <c r="S413" s="34">
        <v>1</v>
      </c>
      <c r="T413" s="32">
        <f t="shared" si="47"/>
        <v>20000</v>
      </c>
    </row>
    <row r="414" spans="1:20" s="47" customFormat="1" ht="120" x14ac:dyDescent="0.25">
      <c r="A414" s="54">
        <v>21</v>
      </c>
      <c r="B414" s="54">
        <v>3526201</v>
      </c>
      <c r="C414" s="54">
        <v>42121606</v>
      </c>
      <c r="D414" s="55" t="s">
        <v>113</v>
      </c>
      <c r="E414" s="55" t="s">
        <v>115</v>
      </c>
      <c r="F414" s="55" t="s">
        <v>63</v>
      </c>
      <c r="G414" s="55">
        <v>1</v>
      </c>
      <c r="H414" s="41"/>
      <c r="I414" s="31"/>
      <c r="J414" s="41">
        <v>20700</v>
      </c>
      <c r="K414" s="41">
        <v>18000</v>
      </c>
      <c r="L414" s="41">
        <v>22500</v>
      </c>
      <c r="M414" s="32">
        <f t="shared" si="42"/>
        <v>18000</v>
      </c>
      <c r="N414" s="32">
        <f t="shared" si="43"/>
        <v>20400</v>
      </c>
      <c r="O414" s="32">
        <f t="shared" si="44"/>
        <v>20314.61</v>
      </c>
      <c r="P414" s="32">
        <f t="shared" si="45"/>
        <v>2264.9499999999998</v>
      </c>
      <c r="Q414" s="33">
        <f t="shared" si="46"/>
        <v>0.11102696078431372</v>
      </c>
      <c r="R414" s="34" t="s">
        <v>559</v>
      </c>
      <c r="S414" s="34">
        <v>1</v>
      </c>
      <c r="T414" s="32">
        <f t="shared" si="47"/>
        <v>18000</v>
      </c>
    </row>
    <row r="415" spans="1:20" s="47" customFormat="1" ht="96" x14ac:dyDescent="0.25">
      <c r="A415" s="54">
        <v>22</v>
      </c>
      <c r="B415" s="54">
        <v>3526201</v>
      </c>
      <c r="C415" s="54">
        <v>42121606</v>
      </c>
      <c r="D415" s="55" t="s">
        <v>113</v>
      </c>
      <c r="E415" s="55" t="s">
        <v>116</v>
      </c>
      <c r="F415" s="55" t="s">
        <v>63</v>
      </c>
      <c r="G415" s="55">
        <v>1</v>
      </c>
      <c r="H415" s="41"/>
      <c r="I415" s="31"/>
      <c r="J415" s="41">
        <v>63250</v>
      </c>
      <c r="K415" s="41">
        <v>55000</v>
      </c>
      <c r="L415" s="41">
        <v>68750</v>
      </c>
      <c r="M415" s="32">
        <f t="shared" si="42"/>
        <v>55000</v>
      </c>
      <c r="N415" s="32">
        <f t="shared" si="43"/>
        <v>62333.33</v>
      </c>
      <c r="O415" s="32">
        <f t="shared" si="44"/>
        <v>62072.41</v>
      </c>
      <c r="P415" s="32">
        <f t="shared" si="45"/>
        <v>6920.68</v>
      </c>
      <c r="Q415" s="33">
        <f t="shared" si="46"/>
        <v>0.11102695780892823</v>
      </c>
      <c r="R415" s="34" t="s">
        <v>559</v>
      </c>
      <c r="S415" s="34">
        <v>1</v>
      </c>
      <c r="T415" s="32">
        <f t="shared" si="47"/>
        <v>55000</v>
      </c>
    </row>
    <row r="416" spans="1:20" ht="48" x14ac:dyDescent="0.25">
      <c r="A416" s="52">
        <v>23</v>
      </c>
      <c r="B416" s="52">
        <v>3526201</v>
      </c>
      <c r="C416" s="52">
        <v>42121606</v>
      </c>
      <c r="D416" s="53" t="s">
        <v>117</v>
      </c>
      <c r="E416" s="53" t="s">
        <v>118</v>
      </c>
      <c r="F416" s="53" t="s">
        <v>63</v>
      </c>
      <c r="G416" s="53">
        <v>1</v>
      </c>
      <c r="H416" s="31"/>
      <c r="I416" s="31"/>
      <c r="J416" s="31">
        <v>40250</v>
      </c>
      <c r="K416" s="31">
        <v>35000</v>
      </c>
      <c r="L416" s="31">
        <v>43750</v>
      </c>
      <c r="M416" s="32">
        <f t="shared" si="42"/>
        <v>35000</v>
      </c>
      <c r="N416" s="32">
        <f t="shared" si="43"/>
        <v>39666.67</v>
      </c>
      <c r="O416" s="32">
        <f t="shared" si="44"/>
        <v>39500.629999999997</v>
      </c>
      <c r="P416" s="32">
        <f t="shared" si="45"/>
        <v>4404.07</v>
      </c>
      <c r="Q416" s="33">
        <f t="shared" si="46"/>
        <v>0.11102696545991887</v>
      </c>
      <c r="R416" s="34" t="s">
        <v>559</v>
      </c>
      <c r="S416" s="34">
        <v>1</v>
      </c>
      <c r="T416" s="32">
        <f t="shared" si="47"/>
        <v>35000</v>
      </c>
    </row>
    <row r="417" spans="1:20" s="47" customFormat="1" ht="132" x14ac:dyDescent="0.25">
      <c r="A417" s="54">
        <v>24</v>
      </c>
      <c r="B417" s="54">
        <v>3526201</v>
      </c>
      <c r="C417" s="54">
        <v>42121606</v>
      </c>
      <c r="D417" s="55" t="s">
        <v>117</v>
      </c>
      <c r="E417" s="55" t="s">
        <v>119</v>
      </c>
      <c r="F417" s="55" t="s">
        <v>63</v>
      </c>
      <c r="G417" s="55">
        <v>1</v>
      </c>
      <c r="H417" s="41"/>
      <c r="I417" s="31"/>
      <c r="J417" s="41">
        <v>69000</v>
      </c>
      <c r="K417" s="41">
        <v>60000</v>
      </c>
      <c r="L417" s="41">
        <v>75000</v>
      </c>
      <c r="M417" s="32">
        <f t="shared" si="42"/>
        <v>60000</v>
      </c>
      <c r="N417" s="32">
        <f t="shared" si="43"/>
        <v>68000</v>
      </c>
      <c r="O417" s="32">
        <f t="shared" si="44"/>
        <v>67715.360000000001</v>
      </c>
      <c r="P417" s="32">
        <f t="shared" si="45"/>
        <v>7549.83</v>
      </c>
      <c r="Q417" s="33">
        <f t="shared" si="46"/>
        <v>0.11102691176470589</v>
      </c>
      <c r="R417" s="34" t="s">
        <v>559</v>
      </c>
      <c r="S417" s="34">
        <v>1</v>
      </c>
      <c r="T417" s="32">
        <f t="shared" si="47"/>
        <v>60000</v>
      </c>
    </row>
    <row r="418" spans="1:20" ht="108" x14ac:dyDescent="0.25">
      <c r="A418" s="52">
        <v>25</v>
      </c>
      <c r="B418" s="52">
        <v>3526201</v>
      </c>
      <c r="C418" s="52">
        <v>42121606</v>
      </c>
      <c r="D418" s="53" t="s">
        <v>120</v>
      </c>
      <c r="E418" s="53" t="s">
        <v>121</v>
      </c>
      <c r="F418" s="53" t="s">
        <v>79</v>
      </c>
      <c r="G418" s="53">
        <v>1</v>
      </c>
      <c r="H418" s="31"/>
      <c r="I418" s="31"/>
      <c r="J418" s="31">
        <v>40250</v>
      </c>
      <c r="K418" s="31">
        <v>35000</v>
      </c>
      <c r="L418" s="31">
        <v>43750</v>
      </c>
      <c r="M418" s="32">
        <f t="shared" si="42"/>
        <v>35000</v>
      </c>
      <c r="N418" s="32">
        <f t="shared" si="43"/>
        <v>39666.67</v>
      </c>
      <c r="O418" s="32">
        <f t="shared" si="44"/>
        <v>39500.629999999997</v>
      </c>
      <c r="P418" s="32">
        <f t="shared" si="45"/>
        <v>4404.07</v>
      </c>
      <c r="Q418" s="33">
        <f t="shared" si="46"/>
        <v>0.11102696545991887</v>
      </c>
      <c r="R418" s="34" t="s">
        <v>559</v>
      </c>
      <c r="S418" s="34">
        <v>1</v>
      </c>
      <c r="T418" s="32">
        <f t="shared" si="47"/>
        <v>35000</v>
      </c>
    </row>
    <row r="419" spans="1:20" ht="84" x14ac:dyDescent="0.25">
      <c r="A419" s="52">
        <v>26</v>
      </c>
      <c r="B419" s="52">
        <v>3526201</v>
      </c>
      <c r="C419" s="52">
        <v>42121606</v>
      </c>
      <c r="D419" s="53" t="s">
        <v>120</v>
      </c>
      <c r="E419" s="53" t="s">
        <v>122</v>
      </c>
      <c r="F419" s="53" t="s">
        <v>63</v>
      </c>
      <c r="G419" s="53">
        <v>1</v>
      </c>
      <c r="H419" s="31"/>
      <c r="I419" s="31"/>
      <c r="J419" s="31">
        <v>172040</v>
      </c>
      <c r="K419" s="31">
        <v>149600</v>
      </c>
      <c r="L419" s="31">
        <v>187000</v>
      </c>
      <c r="M419" s="32">
        <f t="shared" si="42"/>
        <v>149600</v>
      </c>
      <c r="N419" s="32">
        <f t="shared" si="43"/>
        <v>169546.67</v>
      </c>
      <c r="O419" s="32">
        <f t="shared" si="44"/>
        <v>168836.97</v>
      </c>
      <c r="P419" s="32">
        <f t="shared" si="45"/>
        <v>18824.25</v>
      </c>
      <c r="Q419" s="33">
        <f t="shared" si="46"/>
        <v>0.1110269520480703</v>
      </c>
      <c r="R419" s="34" t="s">
        <v>559</v>
      </c>
      <c r="S419" s="34">
        <v>1</v>
      </c>
      <c r="T419" s="32">
        <f t="shared" si="47"/>
        <v>149600</v>
      </c>
    </row>
    <row r="420" spans="1:20" s="47" customFormat="1" ht="144" x14ac:dyDescent="0.25">
      <c r="A420" s="54">
        <v>27</v>
      </c>
      <c r="B420" s="54">
        <v>3526201</v>
      </c>
      <c r="C420" s="54">
        <v>42121606</v>
      </c>
      <c r="D420" s="55" t="s">
        <v>120</v>
      </c>
      <c r="E420" s="55" t="s">
        <v>123</v>
      </c>
      <c r="F420" s="55" t="s">
        <v>79</v>
      </c>
      <c r="G420" s="55">
        <v>1</v>
      </c>
      <c r="H420" s="41"/>
      <c r="I420" s="31"/>
      <c r="J420" s="41">
        <v>27830</v>
      </c>
      <c r="K420" s="41">
        <v>24200</v>
      </c>
      <c r="L420" s="41">
        <v>30250</v>
      </c>
      <c r="M420" s="32">
        <f t="shared" si="42"/>
        <v>24200</v>
      </c>
      <c r="N420" s="32">
        <f t="shared" si="43"/>
        <v>27426.67</v>
      </c>
      <c r="O420" s="32">
        <f t="shared" si="44"/>
        <v>27311.86</v>
      </c>
      <c r="P420" s="32">
        <f t="shared" si="45"/>
        <v>3045.1</v>
      </c>
      <c r="Q420" s="33">
        <f t="shared" si="46"/>
        <v>0.11102696754655232</v>
      </c>
      <c r="R420" s="34" t="s">
        <v>559</v>
      </c>
      <c r="S420" s="34">
        <v>1</v>
      </c>
      <c r="T420" s="32">
        <f t="shared" si="47"/>
        <v>24200</v>
      </c>
    </row>
    <row r="421" spans="1:20" ht="132" x14ac:dyDescent="0.25">
      <c r="A421" s="52">
        <v>28</v>
      </c>
      <c r="B421" s="52">
        <v>3526201</v>
      </c>
      <c r="C421" s="52">
        <v>42121606</v>
      </c>
      <c r="D421" s="53" t="s">
        <v>124</v>
      </c>
      <c r="E421" s="53" t="s">
        <v>125</v>
      </c>
      <c r="F421" s="53" t="s">
        <v>63</v>
      </c>
      <c r="G421" s="53">
        <v>1</v>
      </c>
      <c r="H421" s="31"/>
      <c r="I421" s="31"/>
      <c r="J421" s="31">
        <v>92345</v>
      </c>
      <c r="K421" s="31">
        <v>80300</v>
      </c>
      <c r="L421" s="31">
        <v>100375</v>
      </c>
      <c r="M421" s="32">
        <f t="shared" si="42"/>
        <v>80300</v>
      </c>
      <c r="N421" s="32">
        <f t="shared" si="43"/>
        <v>91006.67</v>
      </c>
      <c r="O421" s="32">
        <f t="shared" si="44"/>
        <v>90625.73</v>
      </c>
      <c r="P421" s="32">
        <f t="shared" si="45"/>
        <v>10104.200000000001</v>
      </c>
      <c r="Q421" s="33">
        <f t="shared" si="46"/>
        <v>0.11102702692011476</v>
      </c>
      <c r="R421" s="34" t="s">
        <v>559</v>
      </c>
      <c r="S421" s="34">
        <v>1</v>
      </c>
      <c r="T421" s="32">
        <f t="shared" si="47"/>
        <v>80300</v>
      </c>
    </row>
    <row r="422" spans="1:20" s="47" customFormat="1" ht="156" x14ac:dyDescent="0.25">
      <c r="A422" s="54">
        <v>29</v>
      </c>
      <c r="B422" s="54">
        <v>3526201</v>
      </c>
      <c r="C422" s="54">
        <v>42121606</v>
      </c>
      <c r="D422" s="55" t="s">
        <v>124</v>
      </c>
      <c r="E422" s="55" t="s">
        <v>126</v>
      </c>
      <c r="F422" s="55" t="s">
        <v>63</v>
      </c>
      <c r="G422" s="55">
        <v>1</v>
      </c>
      <c r="H422" s="41"/>
      <c r="I422" s="31"/>
      <c r="J422" s="41">
        <v>18975</v>
      </c>
      <c r="K422" s="41">
        <v>16500</v>
      </c>
      <c r="L422" s="41">
        <v>20625</v>
      </c>
      <c r="M422" s="32">
        <f t="shared" si="42"/>
        <v>16500</v>
      </c>
      <c r="N422" s="32">
        <f t="shared" si="43"/>
        <v>18700</v>
      </c>
      <c r="O422" s="32">
        <f t="shared" si="44"/>
        <v>18621.72</v>
      </c>
      <c r="P422" s="32">
        <f t="shared" si="45"/>
        <v>2076.1999999999998</v>
      </c>
      <c r="Q422" s="33">
        <f t="shared" si="46"/>
        <v>0.11102673796791443</v>
      </c>
      <c r="R422" s="34" t="s">
        <v>559</v>
      </c>
      <c r="S422" s="34">
        <v>1</v>
      </c>
      <c r="T422" s="32">
        <f t="shared" si="47"/>
        <v>16500</v>
      </c>
    </row>
    <row r="423" spans="1:20" s="47" customFormat="1" ht="228" x14ac:dyDescent="0.25">
      <c r="A423" s="54">
        <v>30</v>
      </c>
      <c r="B423" s="54">
        <v>3526201</v>
      </c>
      <c r="C423" s="54">
        <v>42121606</v>
      </c>
      <c r="D423" s="55" t="s">
        <v>127</v>
      </c>
      <c r="E423" s="55" t="s">
        <v>128</v>
      </c>
      <c r="F423" s="55" t="s">
        <v>63</v>
      </c>
      <c r="G423" s="55">
        <v>1</v>
      </c>
      <c r="H423" s="41"/>
      <c r="I423" s="31"/>
      <c r="J423" s="41">
        <v>75900</v>
      </c>
      <c r="K423" s="41">
        <v>66000</v>
      </c>
      <c r="L423" s="41">
        <v>82500</v>
      </c>
      <c r="M423" s="32">
        <f t="shared" si="42"/>
        <v>66000</v>
      </c>
      <c r="N423" s="32">
        <f t="shared" si="43"/>
        <v>74800</v>
      </c>
      <c r="O423" s="32">
        <f t="shared" si="44"/>
        <v>74486.899999999994</v>
      </c>
      <c r="P423" s="32">
        <f t="shared" si="45"/>
        <v>8304.82</v>
      </c>
      <c r="Q423" s="33">
        <f t="shared" si="46"/>
        <v>0.11102700534759358</v>
      </c>
      <c r="R423" s="34" t="s">
        <v>559</v>
      </c>
      <c r="S423" s="34">
        <v>1</v>
      </c>
      <c r="T423" s="32">
        <f t="shared" si="47"/>
        <v>66000</v>
      </c>
    </row>
    <row r="424" spans="1:20" s="47" customFormat="1" ht="96" x14ac:dyDescent="0.25">
      <c r="A424" s="54">
        <v>31</v>
      </c>
      <c r="B424" s="54">
        <v>3526201</v>
      </c>
      <c r="C424" s="54">
        <v>42121606</v>
      </c>
      <c r="D424" s="55" t="s">
        <v>127</v>
      </c>
      <c r="E424" s="55" t="s">
        <v>129</v>
      </c>
      <c r="F424" s="55" t="s">
        <v>63</v>
      </c>
      <c r="G424" s="55">
        <v>1</v>
      </c>
      <c r="H424" s="41"/>
      <c r="I424" s="31"/>
      <c r="J424" s="41">
        <v>13800</v>
      </c>
      <c r="K424" s="41">
        <v>12000</v>
      </c>
      <c r="L424" s="41">
        <v>15000</v>
      </c>
      <c r="M424" s="32">
        <f t="shared" si="42"/>
        <v>12000</v>
      </c>
      <c r="N424" s="32">
        <f t="shared" si="43"/>
        <v>13600</v>
      </c>
      <c r="O424" s="32">
        <f t="shared" si="44"/>
        <v>13543.07</v>
      </c>
      <c r="P424" s="32">
        <f t="shared" si="45"/>
        <v>1509.97</v>
      </c>
      <c r="Q424" s="33">
        <f t="shared" si="46"/>
        <v>0.11102720588235294</v>
      </c>
      <c r="R424" s="34" t="s">
        <v>559</v>
      </c>
      <c r="S424" s="34">
        <v>1</v>
      </c>
      <c r="T424" s="32">
        <f t="shared" si="47"/>
        <v>12000</v>
      </c>
    </row>
    <row r="425" spans="1:20" s="47" customFormat="1" ht="144" x14ac:dyDescent="0.25">
      <c r="A425" s="54">
        <v>32</v>
      </c>
      <c r="B425" s="54">
        <v>3526201</v>
      </c>
      <c r="C425" s="54">
        <v>42121606</v>
      </c>
      <c r="D425" s="55" t="s">
        <v>127</v>
      </c>
      <c r="E425" s="55" t="s">
        <v>130</v>
      </c>
      <c r="F425" s="55" t="s">
        <v>63</v>
      </c>
      <c r="G425" s="55">
        <v>1</v>
      </c>
      <c r="H425" s="41"/>
      <c r="I425" s="31"/>
      <c r="J425" s="41">
        <v>39100</v>
      </c>
      <c r="K425" s="41">
        <v>34000</v>
      </c>
      <c r="L425" s="41">
        <v>42500</v>
      </c>
      <c r="M425" s="32">
        <f t="shared" si="42"/>
        <v>34000</v>
      </c>
      <c r="N425" s="32">
        <f t="shared" si="43"/>
        <v>38533.33</v>
      </c>
      <c r="O425" s="32">
        <f t="shared" si="44"/>
        <v>38372.04</v>
      </c>
      <c r="P425" s="32">
        <f t="shared" si="45"/>
        <v>4278.24</v>
      </c>
      <c r="Q425" s="33">
        <f t="shared" si="46"/>
        <v>0.11102699922378885</v>
      </c>
      <c r="R425" s="34" t="s">
        <v>559</v>
      </c>
      <c r="S425" s="34">
        <v>1</v>
      </c>
      <c r="T425" s="32">
        <f t="shared" si="47"/>
        <v>34000</v>
      </c>
    </row>
    <row r="426" spans="1:20" ht="192" x14ac:dyDescent="0.25">
      <c r="A426" s="52">
        <v>33</v>
      </c>
      <c r="B426" s="52">
        <v>3526201</v>
      </c>
      <c r="C426" s="52">
        <v>42121606</v>
      </c>
      <c r="D426" s="53" t="s">
        <v>127</v>
      </c>
      <c r="E426" s="53" t="s">
        <v>131</v>
      </c>
      <c r="F426" s="53" t="s">
        <v>91</v>
      </c>
      <c r="G426" s="53">
        <v>1</v>
      </c>
      <c r="H426" s="31">
        <v>35135.81</v>
      </c>
      <c r="I426" s="31">
        <f t="shared" si="48"/>
        <v>35226.19</v>
      </c>
      <c r="J426" s="31">
        <v>48300</v>
      </c>
      <c r="K426" s="31">
        <v>42000</v>
      </c>
      <c r="L426" s="31">
        <v>52500</v>
      </c>
      <c r="M426" s="32">
        <f t="shared" si="42"/>
        <v>35226.19</v>
      </c>
      <c r="N426" s="32">
        <f t="shared" si="43"/>
        <v>44506.55</v>
      </c>
      <c r="O426" s="32">
        <f t="shared" si="44"/>
        <v>44010.400000000001</v>
      </c>
      <c r="P426" s="32">
        <f t="shared" si="45"/>
        <v>7543.06</v>
      </c>
      <c r="Q426" s="33">
        <f t="shared" si="46"/>
        <v>0.16948202006221555</v>
      </c>
      <c r="R426" s="34" t="s">
        <v>559</v>
      </c>
      <c r="S426" s="34">
        <v>1</v>
      </c>
      <c r="T426" s="32">
        <f t="shared" si="47"/>
        <v>35226.19</v>
      </c>
    </row>
    <row r="427" spans="1:20" ht="72" x14ac:dyDescent="0.25">
      <c r="A427" s="52">
        <v>34</v>
      </c>
      <c r="B427" s="52">
        <v>3526201</v>
      </c>
      <c r="C427" s="52">
        <v>42121606</v>
      </c>
      <c r="D427" s="53" t="s">
        <v>127</v>
      </c>
      <c r="E427" s="53" t="s">
        <v>132</v>
      </c>
      <c r="F427" s="53" t="s">
        <v>63</v>
      </c>
      <c r="G427" s="53">
        <v>1</v>
      </c>
      <c r="H427" s="31"/>
      <c r="I427" s="31"/>
      <c r="J427" s="31">
        <v>132250</v>
      </c>
      <c r="K427" s="31">
        <v>115000</v>
      </c>
      <c r="L427" s="31">
        <v>143750</v>
      </c>
      <c r="M427" s="32">
        <f t="shared" si="42"/>
        <v>115000</v>
      </c>
      <c r="N427" s="32">
        <f t="shared" si="43"/>
        <v>130333.33</v>
      </c>
      <c r="O427" s="32">
        <f t="shared" si="44"/>
        <v>129787.78</v>
      </c>
      <c r="P427" s="32">
        <f t="shared" si="45"/>
        <v>14470.52</v>
      </c>
      <c r="Q427" s="33">
        <f t="shared" si="46"/>
        <v>0.11102701051219976</v>
      </c>
      <c r="R427" s="34" t="s">
        <v>559</v>
      </c>
      <c r="S427" s="34">
        <v>1</v>
      </c>
      <c r="T427" s="32">
        <f t="shared" si="47"/>
        <v>115000</v>
      </c>
    </row>
    <row r="428" spans="1:20" s="47" customFormat="1" ht="168" x14ac:dyDescent="0.25">
      <c r="A428" s="54">
        <v>35</v>
      </c>
      <c r="B428" s="54">
        <v>3526201</v>
      </c>
      <c r="C428" s="54">
        <v>42121606</v>
      </c>
      <c r="D428" s="55" t="s">
        <v>127</v>
      </c>
      <c r="E428" s="55" t="s">
        <v>133</v>
      </c>
      <c r="F428" s="55" t="s">
        <v>79</v>
      </c>
      <c r="G428" s="55">
        <v>1</v>
      </c>
      <c r="H428" s="41"/>
      <c r="I428" s="31"/>
      <c r="J428" s="41">
        <v>59800</v>
      </c>
      <c r="K428" s="41">
        <v>52000</v>
      </c>
      <c r="L428" s="41">
        <v>65000</v>
      </c>
      <c r="M428" s="32">
        <f t="shared" si="42"/>
        <v>52000</v>
      </c>
      <c r="N428" s="32">
        <f t="shared" si="43"/>
        <v>58933.33</v>
      </c>
      <c r="O428" s="32">
        <f t="shared" si="44"/>
        <v>58686.65</v>
      </c>
      <c r="P428" s="32">
        <f t="shared" si="45"/>
        <v>6543.19</v>
      </c>
      <c r="Q428" s="33">
        <f t="shared" si="46"/>
        <v>0.11102698591781593</v>
      </c>
      <c r="R428" s="34" t="s">
        <v>559</v>
      </c>
      <c r="S428" s="34">
        <v>1</v>
      </c>
      <c r="T428" s="32">
        <f t="shared" si="47"/>
        <v>52000</v>
      </c>
    </row>
    <row r="429" spans="1:20" ht="96" x14ac:dyDescent="0.25">
      <c r="A429" s="52">
        <v>36</v>
      </c>
      <c r="B429" s="52">
        <v>3526201</v>
      </c>
      <c r="C429" s="52">
        <v>42121606</v>
      </c>
      <c r="D429" s="53" t="s">
        <v>127</v>
      </c>
      <c r="E429" s="53" t="s">
        <v>134</v>
      </c>
      <c r="F429" s="53" t="s">
        <v>63</v>
      </c>
      <c r="G429" s="53">
        <v>1</v>
      </c>
      <c r="H429" s="31"/>
      <c r="I429" s="31"/>
      <c r="J429" s="31">
        <v>100050</v>
      </c>
      <c r="K429" s="31">
        <v>87000</v>
      </c>
      <c r="L429" s="31">
        <v>108750</v>
      </c>
      <c r="M429" s="32">
        <f t="shared" si="42"/>
        <v>87000</v>
      </c>
      <c r="N429" s="32">
        <f t="shared" si="43"/>
        <v>98600</v>
      </c>
      <c r="O429" s="32">
        <f t="shared" si="44"/>
        <v>98187.27</v>
      </c>
      <c r="P429" s="32">
        <f t="shared" si="45"/>
        <v>10947.26</v>
      </c>
      <c r="Q429" s="33">
        <f t="shared" si="46"/>
        <v>0.11102697768762677</v>
      </c>
      <c r="R429" s="34" t="s">
        <v>559</v>
      </c>
      <c r="S429" s="34">
        <v>1</v>
      </c>
      <c r="T429" s="32">
        <f t="shared" si="47"/>
        <v>87000</v>
      </c>
    </row>
    <row r="430" spans="1:20" s="47" customFormat="1" ht="168" x14ac:dyDescent="0.25">
      <c r="A430" s="54">
        <v>37</v>
      </c>
      <c r="B430" s="54">
        <v>3526201</v>
      </c>
      <c r="C430" s="54">
        <v>42121606</v>
      </c>
      <c r="D430" s="55" t="s">
        <v>127</v>
      </c>
      <c r="E430" s="55" t="s">
        <v>135</v>
      </c>
      <c r="F430" s="55" t="s">
        <v>63</v>
      </c>
      <c r="G430" s="55">
        <v>1</v>
      </c>
      <c r="H430" s="41"/>
      <c r="I430" s="31"/>
      <c r="J430" s="41">
        <v>97750</v>
      </c>
      <c r="K430" s="41">
        <v>85000</v>
      </c>
      <c r="L430" s="41">
        <v>106250</v>
      </c>
      <c r="M430" s="32">
        <f t="shared" si="42"/>
        <v>85000</v>
      </c>
      <c r="N430" s="32">
        <f t="shared" si="43"/>
        <v>96333.33</v>
      </c>
      <c r="O430" s="32">
        <f t="shared" si="44"/>
        <v>95930.1</v>
      </c>
      <c r="P430" s="32">
        <f t="shared" si="45"/>
        <v>10695.6</v>
      </c>
      <c r="Q430" s="33">
        <f t="shared" si="46"/>
        <v>0.11102699346114164</v>
      </c>
      <c r="R430" s="34" t="s">
        <v>559</v>
      </c>
      <c r="S430" s="34">
        <v>1</v>
      </c>
      <c r="T430" s="32">
        <f t="shared" si="47"/>
        <v>85000</v>
      </c>
    </row>
    <row r="431" spans="1:20" ht="96" x14ac:dyDescent="0.25">
      <c r="A431" s="52">
        <v>38</v>
      </c>
      <c r="B431" s="52">
        <v>3526201</v>
      </c>
      <c r="C431" s="52">
        <v>42121606</v>
      </c>
      <c r="D431" s="53" t="s">
        <v>127</v>
      </c>
      <c r="E431" s="53" t="s">
        <v>136</v>
      </c>
      <c r="F431" s="53" t="s">
        <v>63</v>
      </c>
      <c r="G431" s="53">
        <v>1</v>
      </c>
      <c r="H431" s="31"/>
      <c r="I431" s="31"/>
      <c r="J431" s="31">
        <v>161000</v>
      </c>
      <c r="K431" s="31">
        <v>140000</v>
      </c>
      <c r="L431" s="31">
        <v>175000</v>
      </c>
      <c r="M431" s="32">
        <f t="shared" si="42"/>
        <v>140000</v>
      </c>
      <c r="N431" s="32">
        <f t="shared" si="43"/>
        <v>158666.67000000001</v>
      </c>
      <c r="O431" s="32">
        <f t="shared" si="44"/>
        <v>158002.51</v>
      </c>
      <c r="P431" s="32">
        <f t="shared" si="45"/>
        <v>17616.28</v>
      </c>
      <c r="Q431" s="33">
        <f t="shared" si="46"/>
        <v>0.11102697245741652</v>
      </c>
      <c r="R431" s="34" t="s">
        <v>559</v>
      </c>
      <c r="S431" s="34">
        <v>1</v>
      </c>
      <c r="T431" s="32">
        <f t="shared" si="47"/>
        <v>140000</v>
      </c>
    </row>
    <row r="432" spans="1:20" ht="132" x14ac:dyDescent="0.25">
      <c r="A432" s="52">
        <v>39</v>
      </c>
      <c r="B432" s="52">
        <v>3526201</v>
      </c>
      <c r="C432" s="52">
        <v>42121606</v>
      </c>
      <c r="D432" s="53" t="s">
        <v>80</v>
      </c>
      <c r="E432" s="53" t="s">
        <v>137</v>
      </c>
      <c r="F432" s="53" t="s">
        <v>79</v>
      </c>
      <c r="G432" s="53">
        <v>1</v>
      </c>
      <c r="H432" s="31"/>
      <c r="I432" s="31"/>
      <c r="J432" s="31">
        <v>57500</v>
      </c>
      <c r="K432" s="31">
        <v>50000</v>
      </c>
      <c r="L432" s="31">
        <v>62500</v>
      </c>
      <c r="M432" s="32">
        <f t="shared" si="42"/>
        <v>50000</v>
      </c>
      <c r="N432" s="32">
        <f t="shared" si="43"/>
        <v>56666.67</v>
      </c>
      <c r="O432" s="32">
        <f t="shared" si="44"/>
        <v>56429.47</v>
      </c>
      <c r="P432" s="32">
        <f t="shared" si="45"/>
        <v>6291.53</v>
      </c>
      <c r="Q432" s="33">
        <f t="shared" si="46"/>
        <v>0.11102699346900038</v>
      </c>
      <c r="R432" s="34" t="s">
        <v>559</v>
      </c>
      <c r="S432" s="34">
        <v>1</v>
      </c>
      <c r="T432" s="32">
        <f t="shared" si="47"/>
        <v>50000</v>
      </c>
    </row>
    <row r="433" spans="1:20" s="44" customFormat="1" ht="96" x14ac:dyDescent="0.25">
      <c r="A433" s="54">
        <v>40</v>
      </c>
      <c r="B433" s="54">
        <v>3526201</v>
      </c>
      <c r="C433" s="54">
        <v>42121606</v>
      </c>
      <c r="D433" s="55" t="s">
        <v>80</v>
      </c>
      <c r="E433" s="55" t="s">
        <v>138</v>
      </c>
      <c r="F433" s="55" t="s">
        <v>79</v>
      </c>
      <c r="G433" s="55">
        <v>1</v>
      </c>
      <c r="H433" s="41"/>
      <c r="I433" s="31"/>
      <c r="J433" s="41">
        <v>48300</v>
      </c>
      <c r="K433" s="41">
        <v>42000</v>
      </c>
      <c r="L433" s="41">
        <v>52500</v>
      </c>
      <c r="M433" s="32">
        <f t="shared" si="42"/>
        <v>42000</v>
      </c>
      <c r="N433" s="32">
        <f t="shared" si="43"/>
        <v>47600</v>
      </c>
      <c r="O433" s="32">
        <f t="shared" si="44"/>
        <v>47400.75</v>
      </c>
      <c r="P433" s="32">
        <f t="shared" si="45"/>
        <v>5284.88</v>
      </c>
      <c r="Q433" s="33">
        <f t="shared" si="46"/>
        <v>0.11102689075630252</v>
      </c>
      <c r="R433" s="34" t="s">
        <v>559</v>
      </c>
      <c r="S433" s="34">
        <v>1</v>
      </c>
      <c r="T433" s="32">
        <f t="shared" si="47"/>
        <v>42000</v>
      </c>
    </row>
    <row r="434" spans="1:20" s="47" customFormat="1" ht="84" x14ac:dyDescent="0.25">
      <c r="A434" s="54">
        <v>41</v>
      </c>
      <c r="B434" s="54">
        <v>3526201</v>
      </c>
      <c r="C434" s="54">
        <v>42121606</v>
      </c>
      <c r="D434" s="55" t="s">
        <v>80</v>
      </c>
      <c r="E434" s="55" t="s">
        <v>139</v>
      </c>
      <c r="F434" s="55" t="s">
        <v>91</v>
      </c>
      <c r="G434" s="55">
        <v>1</v>
      </c>
      <c r="H434" s="41"/>
      <c r="I434" s="31"/>
      <c r="J434" s="41">
        <v>63250</v>
      </c>
      <c r="K434" s="41">
        <v>55000</v>
      </c>
      <c r="L434" s="41">
        <v>68750</v>
      </c>
      <c r="M434" s="32">
        <f t="shared" si="42"/>
        <v>55000</v>
      </c>
      <c r="N434" s="32">
        <f t="shared" si="43"/>
        <v>62333.33</v>
      </c>
      <c r="O434" s="32">
        <f t="shared" si="44"/>
        <v>62072.41</v>
      </c>
      <c r="P434" s="32">
        <f t="shared" si="45"/>
        <v>6920.68</v>
      </c>
      <c r="Q434" s="33">
        <f t="shared" si="46"/>
        <v>0.11102695780892823</v>
      </c>
      <c r="R434" s="34" t="s">
        <v>559</v>
      </c>
      <c r="S434" s="34">
        <v>1</v>
      </c>
      <c r="T434" s="32">
        <f t="shared" si="47"/>
        <v>55000</v>
      </c>
    </row>
    <row r="435" spans="1:20" s="47" customFormat="1" ht="96" x14ac:dyDescent="0.2">
      <c r="A435" s="54">
        <v>42</v>
      </c>
      <c r="B435" s="54">
        <v>3526201</v>
      </c>
      <c r="C435" s="54">
        <v>42121606</v>
      </c>
      <c r="D435" s="55" t="s">
        <v>140</v>
      </c>
      <c r="E435" s="55" t="s">
        <v>141</v>
      </c>
      <c r="F435" s="55" t="s">
        <v>79</v>
      </c>
      <c r="G435" s="55">
        <v>1</v>
      </c>
      <c r="H435" s="56">
        <v>19975.14</v>
      </c>
      <c r="I435" s="31">
        <f t="shared" si="48"/>
        <v>20026.52</v>
      </c>
      <c r="J435" s="41">
        <v>56350</v>
      </c>
      <c r="K435" s="41">
        <v>49000</v>
      </c>
      <c r="L435" s="41">
        <v>61250</v>
      </c>
      <c r="M435" s="32">
        <f t="shared" si="42"/>
        <v>20026.52</v>
      </c>
      <c r="N435" s="32">
        <f t="shared" si="43"/>
        <v>46656.63</v>
      </c>
      <c r="O435" s="32">
        <f t="shared" si="44"/>
        <v>42899.32</v>
      </c>
      <c r="P435" s="32">
        <f t="shared" si="45"/>
        <v>18453.38</v>
      </c>
      <c r="Q435" s="33">
        <f t="shared" si="46"/>
        <v>0.39551463532621201</v>
      </c>
      <c r="R435" s="34" t="s">
        <v>559</v>
      </c>
      <c r="S435" s="34">
        <v>1</v>
      </c>
      <c r="T435" s="32">
        <f t="shared" si="47"/>
        <v>20026.52</v>
      </c>
    </row>
    <row r="436" spans="1:20" ht="144" x14ac:dyDescent="0.25">
      <c r="A436" s="52">
        <v>43</v>
      </c>
      <c r="B436" s="52">
        <v>3526201</v>
      </c>
      <c r="C436" s="52">
        <v>42121606</v>
      </c>
      <c r="D436" s="53" t="s">
        <v>142</v>
      </c>
      <c r="E436" s="53" t="s">
        <v>143</v>
      </c>
      <c r="F436" s="53" t="s">
        <v>79</v>
      </c>
      <c r="G436" s="53">
        <v>1</v>
      </c>
      <c r="H436" s="31"/>
      <c r="I436" s="31"/>
      <c r="J436" s="31">
        <v>25300</v>
      </c>
      <c r="K436" s="31">
        <v>22000</v>
      </c>
      <c r="L436" s="31">
        <v>27500</v>
      </c>
      <c r="M436" s="32">
        <f t="shared" si="42"/>
        <v>22000</v>
      </c>
      <c r="N436" s="32">
        <f t="shared" si="43"/>
        <v>24933.33</v>
      </c>
      <c r="O436" s="32">
        <f t="shared" si="44"/>
        <v>24828.97</v>
      </c>
      <c r="P436" s="32">
        <f t="shared" si="45"/>
        <v>2768.27</v>
      </c>
      <c r="Q436" s="33">
        <f t="shared" si="46"/>
        <v>0.11102688650092064</v>
      </c>
      <c r="R436" s="34" t="s">
        <v>559</v>
      </c>
      <c r="S436" s="34">
        <v>1</v>
      </c>
      <c r="T436" s="32">
        <f t="shared" si="47"/>
        <v>22000</v>
      </c>
    </row>
    <row r="437" spans="1:20" ht="84" x14ac:dyDescent="0.25">
      <c r="A437" s="52">
        <v>44</v>
      </c>
      <c r="B437" s="52">
        <v>3526201</v>
      </c>
      <c r="C437" s="52">
        <v>42121606</v>
      </c>
      <c r="D437" s="53" t="s">
        <v>142</v>
      </c>
      <c r="E437" s="53" t="s">
        <v>144</v>
      </c>
      <c r="F437" s="53" t="s">
        <v>79</v>
      </c>
      <c r="G437" s="53">
        <v>1</v>
      </c>
      <c r="H437" s="31"/>
      <c r="I437" s="31"/>
      <c r="J437" s="31">
        <v>69000</v>
      </c>
      <c r="K437" s="31">
        <v>60000</v>
      </c>
      <c r="L437" s="31">
        <v>75000</v>
      </c>
      <c r="M437" s="32">
        <f t="shared" si="42"/>
        <v>60000</v>
      </c>
      <c r="N437" s="32">
        <f t="shared" si="43"/>
        <v>68000</v>
      </c>
      <c r="O437" s="32">
        <f t="shared" si="44"/>
        <v>67715.360000000001</v>
      </c>
      <c r="P437" s="32">
        <f t="shared" si="45"/>
        <v>7549.83</v>
      </c>
      <c r="Q437" s="33">
        <f t="shared" si="46"/>
        <v>0.11102691176470589</v>
      </c>
      <c r="R437" s="34" t="s">
        <v>559</v>
      </c>
      <c r="S437" s="34">
        <v>1</v>
      </c>
      <c r="T437" s="32">
        <f t="shared" si="47"/>
        <v>60000</v>
      </c>
    </row>
    <row r="438" spans="1:20" ht="84" x14ac:dyDescent="0.25">
      <c r="A438" s="52">
        <v>45</v>
      </c>
      <c r="B438" s="52">
        <v>3526201</v>
      </c>
      <c r="C438" s="52">
        <v>42121606</v>
      </c>
      <c r="D438" s="53" t="s">
        <v>142</v>
      </c>
      <c r="E438" s="53" t="s">
        <v>145</v>
      </c>
      <c r="F438" s="53" t="s">
        <v>79</v>
      </c>
      <c r="G438" s="53">
        <v>1</v>
      </c>
      <c r="H438" s="31"/>
      <c r="I438" s="31"/>
      <c r="J438" s="31">
        <v>92000</v>
      </c>
      <c r="K438" s="31">
        <v>80000</v>
      </c>
      <c r="L438" s="31">
        <v>100000</v>
      </c>
      <c r="M438" s="32">
        <f t="shared" si="42"/>
        <v>80000</v>
      </c>
      <c r="N438" s="32">
        <f t="shared" si="43"/>
        <v>90666.67</v>
      </c>
      <c r="O438" s="32">
        <f t="shared" si="44"/>
        <v>90287.15</v>
      </c>
      <c r="P438" s="32">
        <f t="shared" si="45"/>
        <v>10066.450000000001</v>
      </c>
      <c r="Q438" s="33">
        <f t="shared" si="46"/>
        <v>0.11102701797694788</v>
      </c>
      <c r="R438" s="34" t="s">
        <v>559</v>
      </c>
      <c r="S438" s="34">
        <v>1</v>
      </c>
      <c r="T438" s="32">
        <f t="shared" si="47"/>
        <v>80000</v>
      </c>
    </row>
    <row r="439" spans="1:20" s="47" customFormat="1" ht="120" x14ac:dyDescent="0.25">
      <c r="A439" s="54">
        <v>46</v>
      </c>
      <c r="B439" s="54">
        <v>3526201</v>
      </c>
      <c r="C439" s="54">
        <v>42121606</v>
      </c>
      <c r="D439" s="55" t="s">
        <v>142</v>
      </c>
      <c r="E439" s="55" t="s">
        <v>146</v>
      </c>
      <c r="F439" s="55" t="s">
        <v>79</v>
      </c>
      <c r="G439" s="55">
        <v>1</v>
      </c>
      <c r="H439" s="41"/>
      <c r="I439" s="31"/>
      <c r="J439" s="41">
        <v>28750</v>
      </c>
      <c r="K439" s="41">
        <v>25000</v>
      </c>
      <c r="L439" s="41">
        <v>31250</v>
      </c>
      <c r="M439" s="32">
        <f t="shared" si="42"/>
        <v>25000</v>
      </c>
      <c r="N439" s="32">
        <f t="shared" si="43"/>
        <v>28333.33</v>
      </c>
      <c r="O439" s="32">
        <f t="shared" si="44"/>
        <v>28214.73</v>
      </c>
      <c r="P439" s="32">
        <f t="shared" si="45"/>
        <v>3145.76</v>
      </c>
      <c r="Q439" s="33">
        <f t="shared" si="46"/>
        <v>0.11102683659139254</v>
      </c>
      <c r="R439" s="34" t="s">
        <v>559</v>
      </c>
      <c r="S439" s="34">
        <v>1</v>
      </c>
      <c r="T439" s="32">
        <f t="shared" si="47"/>
        <v>25000</v>
      </c>
    </row>
    <row r="440" spans="1:20" ht="120" x14ac:dyDescent="0.25">
      <c r="A440" s="52">
        <v>47</v>
      </c>
      <c r="B440" s="52">
        <v>3526201</v>
      </c>
      <c r="C440" s="52">
        <v>42121606</v>
      </c>
      <c r="D440" s="53" t="s">
        <v>142</v>
      </c>
      <c r="E440" s="53" t="s">
        <v>147</v>
      </c>
      <c r="F440" s="53" t="s">
        <v>79</v>
      </c>
      <c r="G440" s="53">
        <v>1</v>
      </c>
      <c r="H440" s="31"/>
      <c r="I440" s="31"/>
      <c r="J440" s="31">
        <v>43700</v>
      </c>
      <c r="K440" s="31">
        <v>38000</v>
      </c>
      <c r="L440" s="31">
        <v>47500</v>
      </c>
      <c r="M440" s="32">
        <f t="shared" si="42"/>
        <v>38000</v>
      </c>
      <c r="N440" s="32">
        <f t="shared" si="43"/>
        <v>43066.67</v>
      </c>
      <c r="O440" s="32">
        <f t="shared" si="44"/>
        <v>42886.400000000001</v>
      </c>
      <c r="P440" s="32">
        <f t="shared" si="45"/>
        <v>4781.5600000000004</v>
      </c>
      <c r="Q440" s="33">
        <f t="shared" si="46"/>
        <v>0.11102692639110479</v>
      </c>
      <c r="R440" s="34" t="s">
        <v>559</v>
      </c>
      <c r="S440" s="34">
        <v>1</v>
      </c>
      <c r="T440" s="32">
        <f t="shared" si="47"/>
        <v>38000</v>
      </c>
    </row>
    <row r="441" spans="1:20" s="47" customFormat="1" ht="192" x14ac:dyDescent="0.25">
      <c r="A441" s="54">
        <v>48</v>
      </c>
      <c r="B441" s="54">
        <v>3526201</v>
      </c>
      <c r="C441" s="54">
        <v>42121606</v>
      </c>
      <c r="D441" s="55" t="s">
        <v>142</v>
      </c>
      <c r="E441" s="55" t="s">
        <v>148</v>
      </c>
      <c r="F441" s="55" t="s">
        <v>79</v>
      </c>
      <c r="G441" s="55">
        <v>1</v>
      </c>
      <c r="H441" s="41"/>
      <c r="I441" s="31"/>
      <c r="J441" s="41">
        <v>36800</v>
      </c>
      <c r="K441" s="41">
        <v>32000</v>
      </c>
      <c r="L441" s="41">
        <v>40000</v>
      </c>
      <c r="M441" s="32">
        <f t="shared" si="42"/>
        <v>32000</v>
      </c>
      <c r="N441" s="32">
        <f t="shared" si="43"/>
        <v>36266.67</v>
      </c>
      <c r="O441" s="32">
        <f t="shared" si="44"/>
        <v>36114.86</v>
      </c>
      <c r="P441" s="32">
        <f t="shared" si="45"/>
        <v>4026.58</v>
      </c>
      <c r="Q441" s="33">
        <f t="shared" si="46"/>
        <v>0.11102701185413494</v>
      </c>
      <c r="R441" s="34" t="s">
        <v>559</v>
      </c>
      <c r="S441" s="34">
        <v>1</v>
      </c>
      <c r="T441" s="32">
        <f t="shared" si="47"/>
        <v>32000</v>
      </c>
    </row>
    <row r="442" spans="1:20" ht="108" x14ac:dyDescent="0.25">
      <c r="A442" s="52">
        <v>49</v>
      </c>
      <c r="B442" s="52">
        <v>3526201</v>
      </c>
      <c r="C442" s="52">
        <v>42121606</v>
      </c>
      <c r="D442" s="53" t="s">
        <v>149</v>
      </c>
      <c r="E442" s="53" t="s">
        <v>150</v>
      </c>
      <c r="F442" s="53" t="s">
        <v>91</v>
      </c>
      <c r="G442" s="53">
        <v>1</v>
      </c>
      <c r="H442" s="31"/>
      <c r="I442" s="31"/>
      <c r="J442" s="31">
        <v>112700</v>
      </c>
      <c r="K442" s="31">
        <v>98000</v>
      </c>
      <c r="L442" s="31">
        <v>122500</v>
      </c>
      <c r="M442" s="32">
        <f t="shared" si="42"/>
        <v>98000</v>
      </c>
      <c r="N442" s="32">
        <f t="shared" si="43"/>
        <v>111066.67</v>
      </c>
      <c r="O442" s="32">
        <f t="shared" si="44"/>
        <v>110601.76</v>
      </c>
      <c r="P442" s="32">
        <f t="shared" si="45"/>
        <v>12331.4</v>
      </c>
      <c r="Q442" s="33">
        <f t="shared" si="46"/>
        <v>0.11102700747217864</v>
      </c>
      <c r="R442" s="34" t="s">
        <v>559</v>
      </c>
      <c r="S442" s="34">
        <v>1</v>
      </c>
      <c r="T442" s="32">
        <f t="shared" si="47"/>
        <v>98000</v>
      </c>
    </row>
    <row r="443" spans="1:20" ht="36" x14ac:dyDescent="0.25">
      <c r="A443" s="52">
        <v>50</v>
      </c>
      <c r="B443" s="52">
        <v>3526201</v>
      </c>
      <c r="C443" s="52">
        <v>42121606</v>
      </c>
      <c r="D443" s="53" t="s">
        <v>149</v>
      </c>
      <c r="E443" s="53" t="s">
        <v>151</v>
      </c>
      <c r="F443" s="53" t="s">
        <v>79</v>
      </c>
      <c r="G443" s="53">
        <v>1</v>
      </c>
      <c r="H443" s="31"/>
      <c r="I443" s="31"/>
      <c r="J443" s="31">
        <v>32200</v>
      </c>
      <c r="K443" s="31">
        <v>28000</v>
      </c>
      <c r="L443" s="31">
        <v>35000</v>
      </c>
      <c r="M443" s="32">
        <f t="shared" si="42"/>
        <v>28000</v>
      </c>
      <c r="N443" s="32">
        <f t="shared" si="43"/>
        <v>31733.33</v>
      </c>
      <c r="O443" s="32">
        <f t="shared" si="44"/>
        <v>31600.5</v>
      </c>
      <c r="P443" s="32">
        <f t="shared" si="45"/>
        <v>3523.26</v>
      </c>
      <c r="Q443" s="33">
        <f t="shared" si="46"/>
        <v>0.11102711250284795</v>
      </c>
      <c r="R443" s="34" t="s">
        <v>559</v>
      </c>
      <c r="S443" s="34">
        <v>1</v>
      </c>
      <c r="T443" s="32">
        <f t="shared" si="47"/>
        <v>28000</v>
      </c>
    </row>
    <row r="444" spans="1:20" ht="72" x14ac:dyDescent="0.25">
      <c r="A444" s="52">
        <v>51</v>
      </c>
      <c r="B444" s="52">
        <v>3526201</v>
      </c>
      <c r="C444" s="52">
        <v>42121606</v>
      </c>
      <c r="D444" s="53" t="s">
        <v>149</v>
      </c>
      <c r="E444" s="53" t="s">
        <v>152</v>
      </c>
      <c r="F444" s="53" t="s">
        <v>79</v>
      </c>
      <c r="G444" s="53">
        <v>1</v>
      </c>
      <c r="H444" s="31"/>
      <c r="I444" s="31"/>
      <c r="J444" s="31">
        <v>48300</v>
      </c>
      <c r="K444" s="31">
        <v>42000</v>
      </c>
      <c r="L444" s="31">
        <v>52500</v>
      </c>
      <c r="M444" s="32">
        <f t="shared" si="42"/>
        <v>42000</v>
      </c>
      <c r="N444" s="32">
        <f t="shared" si="43"/>
        <v>47600</v>
      </c>
      <c r="O444" s="32">
        <f t="shared" si="44"/>
        <v>47400.75</v>
      </c>
      <c r="P444" s="32">
        <f t="shared" si="45"/>
        <v>5284.88</v>
      </c>
      <c r="Q444" s="33">
        <f t="shared" si="46"/>
        <v>0.11102689075630252</v>
      </c>
      <c r="R444" s="34" t="s">
        <v>559</v>
      </c>
      <c r="S444" s="34">
        <v>1</v>
      </c>
      <c r="T444" s="32">
        <f t="shared" si="47"/>
        <v>42000</v>
      </c>
    </row>
    <row r="445" spans="1:20" ht="120" x14ac:dyDescent="0.25">
      <c r="A445" s="52">
        <v>52</v>
      </c>
      <c r="B445" s="52">
        <v>3526201</v>
      </c>
      <c r="C445" s="52">
        <v>42121606</v>
      </c>
      <c r="D445" s="53" t="s">
        <v>153</v>
      </c>
      <c r="E445" s="53" t="s">
        <v>154</v>
      </c>
      <c r="F445" s="53" t="s">
        <v>63</v>
      </c>
      <c r="G445" s="53">
        <v>1</v>
      </c>
      <c r="H445" s="31"/>
      <c r="I445" s="31"/>
      <c r="J445" s="31">
        <v>70150</v>
      </c>
      <c r="K445" s="31">
        <v>61000</v>
      </c>
      <c r="L445" s="31">
        <v>76250</v>
      </c>
      <c r="M445" s="32">
        <f t="shared" si="42"/>
        <v>61000</v>
      </c>
      <c r="N445" s="32">
        <f t="shared" si="43"/>
        <v>69133.33</v>
      </c>
      <c r="O445" s="32">
        <f t="shared" si="44"/>
        <v>68843.95</v>
      </c>
      <c r="P445" s="32">
        <f t="shared" si="45"/>
        <v>7675.67</v>
      </c>
      <c r="Q445" s="33">
        <f t="shared" si="46"/>
        <v>0.11102705453360918</v>
      </c>
      <c r="R445" s="34" t="s">
        <v>559</v>
      </c>
      <c r="S445" s="34">
        <v>1</v>
      </c>
      <c r="T445" s="32">
        <f t="shared" si="47"/>
        <v>61000</v>
      </c>
    </row>
    <row r="446" spans="1:20" ht="96" x14ac:dyDescent="0.25">
      <c r="A446" s="52">
        <v>53</v>
      </c>
      <c r="B446" s="52">
        <v>3526201</v>
      </c>
      <c r="C446" s="52">
        <v>42121606</v>
      </c>
      <c r="D446" s="53" t="s">
        <v>153</v>
      </c>
      <c r="E446" s="53" t="s">
        <v>155</v>
      </c>
      <c r="F446" s="53" t="s">
        <v>63</v>
      </c>
      <c r="G446" s="53">
        <v>1</v>
      </c>
      <c r="H446" s="31"/>
      <c r="I446" s="31"/>
      <c r="J446" s="31">
        <v>13800</v>
      </c>
      <c r="K446" s="31">
        <v>12000</v>
      </c>
      <c r="L446" s="31">
        <v>15000</v>
      </c>
      <c r="M446" s="32">
        <f t="shared" si="42"/>
        <v>12000</v>
      </c>
      <c r="N446" s="32">
        <f t="shared" si="43"/>
        <v>13600</v>
      </c>
      <c r="O446" s="32">
        <f t="shared" si="44"/>
        <v>13543.07</v>
      </c>
      <c r="P446" s="32">
        <f t="shared" si="45"/>
        <v>1509.97</v>
      </c>
      <c r="Q446" s="33">
        <f t="shared" si="46"/>
        <v>0.11102720588235294</v>
      </c>
      <c r="R446" s="34" t="s">
        <v>559</v>
      </c>
      <c r="S446" s="34">
        <v>1</v>
      </c>
      <c r="T446" s="32">
        <f t="shared" si="47"/>
        <v>12000</v>
      </c>
    </row>
    <row r="447" spans="1:20" s="54" customFormat="1" ht="72" x14ac:dyDescent="0.25">
      <c r="A447" s="54">
        <v>54</v>
      </c>
      <c r="B447" s="54">
        <v>3526201</v>
      </c>
      <c r="C447" s="54">
        <v>42121606</v>
      </c>
      <c r="D447" s="55" t="s">
        <v>153</v>
      </c>
      <c r="E447" s="55" t="s">
        <v>156</v>
      </c>
      <c r="F447" s="55" t="s">
        <v>63</v>
      </c>
      <c r="G447" s="55">
        <v>1</v>
      </c>
      <c r="H447" s="57"/>
      <c r="I447" s="31"/>
      <c r="J447" s="57">
        <v>70150</v>
      </c>
      <c r="K447" s="57">
        <v>61000</v>
      </c>
      <c r="L447" s="57">
        <v>76250</v>
      </c>
      <c r="M447" s="32">
        <f t="shared" si="42"/>
        <v>61000</v>
      </c>
      <c r="N447" s="32">
        <f t="shared" si="43"/>
        <v>69133.33</v>
      </c>
      <c r="O447" s="32">
        <f t="shared" si="44"/>
        <v>68843.95</v>
      </c>
      <c r="P447" s="32">
        <f t="shared" si="45"/>
        <v>7675.67</v>
      </c>
      <c r="Q447" s="33">
        <f t="shared" si="46"/>
        <v>0.11102705453360918</v>
      </c>
      <c r="R447" s="34" t="s">
        <v>559</v>
      </c>
      <c r="S447" s="34">
        <v>1</v>
      </c>
      <c r="T447" s="32">
        <f t="shared" si="47"/>
        <v>61000</v>
      </c>
    </row>
    <row r="448" spans="1:20" ht="144" x14ac:dyDescent="0.25">
      <c r="A448" s="52">
        <v>55</v>
      </c>
      <c r="B448" s="52">
        <v>3526201</v>
      </c>
      <c r="C448" s="52">
        <v>42121606</v>
      </c>
      <c r="D448" s="53" t="s">
        <v>153</v>
      </c>
      <c r="E448" s="53" t="s">
        <v>157</v>
      </c>
      <c r="F448" s="53" t="s">
        <v>63</v>
      </c>
      <c r="G448" s="53">
        <v>1</v>
      </c>
      <c r="H448" s="31"/>
      <c r="I448" s="31"/>
      <c r="J448" s="31">
        <v>46000</v>
      </c>
      <c r="K448" s="31">
        <v>40000</v>
      </c>
      <c r="L448" s="31">
        <v>50000</v>
      </c>
      <c r="M448" s="32">
        <f t="shared" si="42"/>
        <v>40000</v>
      </c>
      <c r="N448" s="32">
        <f t="shared" si="43"/>
        <v>45333.33</v>
      </c>
      <c r="O448" s="32">
        <f t="shared" si="44"/>
        <v>45143.57</v>
      </c>
      <c r="P448" s="32">
        <f t="shared" si="45"/>
        <v>5033.22</v>
      </c>
      <c r="Q448" s="33">
        <f t="shared" si="46"/>
        <v>0.11102691992845</v>
      </c>
      <c r="R448" s="34" t="s">
        <v>559</v>
      </c>
      <c r="S448" s="34">
        <v>1</v>
      </c>
      <c r="T448" s="32">
        <f t="shared" si="47"/>
        <v>40000</v>
      </c>
    </row>
    <row r="449" spans="1:20" ht="192" x14ac:dyDescent="0.25">
      <c r="A449" s="52">
        <v>56</v>
      </c>
      <c r="B449" s="52">
        <v>3526201</v>
      </c>
      <c r="C449" s="52">
        <v>42121606</v>
      </c>
      <c r="D449" s="53" t="s">
        <v>158</v>
      </c>
      <c r="E449" s="53" t="s">
        <v>159</v>
      </c>
      <c r="F449" s="53" t="s">
        <v>63</v>
      </c>
      <c r="G449" s="53">
        <v>1</v>
      </c>
      <c r="H449" s="31"/>
      <c r="I449" s="31"/>
      <c r="J449" s="31">
        <v>70150</v>
      </c>
      <c r="K449" s="31">
        <v>61000</v>
      </c>
      <c r="L449" s="31">
        <v>76250</v>
      </c>
      <c r="M449" s="32">
        <f t="shared" si="42"/>
        <v>61000</v>
      </c>
      <c r="N449" s="32">
        <f t="shared" si="43"/>
        <v>69133.33</v>
      </c>
      <c r="O449" s="32">
        <f t="shared" si="44"/>
        <v>68843.95</v>
      </c>
      <c r="P449" s="32">
        <f t="shared" si="45"/>
        <v>7675.67</v>
      </c>
      <c r="Q449" s="33">
        <f t="shared" si="46"/>
        <v>0.11102705453360918</v>
      </c>
      <c r="R449" s="34" t="s">
        <v>559</v>
      </c>
      <c r="S449" s="34">
        <v>1</v>
      </c>
      <c r="T449" s="32">
        <f t="shared" si="47"/>
        <v>61000</v>
      </c>
    </row>
    <row r="450" spans="1:20" s="47" customFormat="1" ht="84" x14ac:dyDescent="0.25">
      <c r="A450" s="54">
        <v>57</v>
      </c>
      <c r="B450" s="54">
        <v>3526201</v>
      </c>
      <c r="C450" s="54">
        <v>42121606</v>
      </c>
      <c r="D450" s="55" t="s">
        <v>160</v>
      </c>
      <c r="E450" s="55" t="s">
        <v>161</v>
      </c>
      <c r="F450" s="55" t="s">
        <v>79</v>
      </c>
      <c r="G450" s="55">
        <v>1</v>
      </c>
      <c r="H450" s="41"/>
      <c r="I450" s="31"/>
      <c r="J450" s="41">
        <v>69000</v>
      </c>
      <c r="K450" s="41">
        <v>60000</v>
      </c>
      <c r="L450" s="41">
        <v>75000</v>
      </c>
      <c r="M450" s="32">
        <f t="shared" si="42"/>
        <v>60000</v>
      </c>
      <c r="N450" s="32">
        <f t="shared" si="43"/>
        <v>68000</v>
      </c>
      <c r="O450" s="32">
        <f t="shared" si="44"/>
        <v>67715.360000000001</v>
      </c>
      <c r="P450" s="32">
        <f t="shared" si="45"/>
        <v>7549.83</v>
      </c>
      <c r="Q450" s="33">
        <f t="shared" si="46"/>
        <v>0.11102691176470589</v>
      </c>
      <c r="R450" s="34" t="s">
        <v>559</v>
      </c>
      <c r="S450" s="34">
        <v>1</v>
      </c>
      <c r="T450" s="32">
        <f t="shared" si="47"/>
        <v>60000</v>
      </c>
    </row>
    <row r="451" spans="1:20" ht="72" x14ac:dyDescent="0.25">
      <c r="A451" s="52">
        <v>58</v>
      </c>
      <c r="B451" s="52">
        <v>3526201</v>
      </c>
      <c r="C451" s="52">
        <v>42121606</v>
      </c>
      <c r="D451" s="53" t="s">
        <v>162</v>
      </c>
      <c r="E451" s="53" t="s">
        <v>163</v>
      </c>
      <c r="F451" s="53" t="s">
        <v>63</v>
      </c>
      <c r="G451" s="53">
        <v>1</v>
      </c>
      <c r="H451" s="31"/>
      <c r="I451" s="31"/>
      <c r="J451" s="31">
        <v>121900</v>
      </c>
      <c r="K451" s="31">
        <v>106000</v>
      </c>
      <c r="L451" s="31">
        <v>132500</v>
      </c>
      <c r="M451" s="32">
        <f t="shared" si="42"/>
        <v>106000</v>
      </c>
      <c r="N451" s="32">
        <f t="shared" si="43"/>
        <v>120133.33</v>
      </c>
      <c r="O451" s="32">
        <f t="shared" si="44"/>
        <v>119630.47</v>
      </c>
      <c r="P451" s="32">
        <f t="shared" si="45"/>
        <v>13338.04</v>
      </c>
      <c r="Q451" s="33">
        <f t="shared" si="46"/>
        <v>0.11102697311395597</v>
      </c>
      <c r="R451" s="34" t="s">
        <v>559</v>
      </c>
      <c r="S451" s="34">
        <v>1</v>
      </c>
      <c r="T451" s="32">
        <f t="shared" si="47"/>
        <v>106000</v>
      </c>
    </row>
    <row r="452" spans="1:20" ht="96" x14ac:dyDescent="0.25">
      <c r="A452" s="52">
        <v>59</v>
      </c>
      <c r="B452" s="52">
        <v>3526201</v>
      </c>
      <c r="C452" s="52">
        <v>42121606</v>
      </c>
      <c r="D452" s="53" t="s">
        <v>164</v>
      </c>
      <c r="E452" s="53" t="s">
        <v>165</v>
      </c>
      <c r="F452" s="53" t="s">
        <v>79</v>
      </c>
      <c r="G452" s="53">
        <v>1</v>
      </c>
      <c r="H452" s="31"/>
      <c r="I452" s="31"/>
      <c r="J452" s="31">
        <v>51750</v>
      </c>
      <c r="K452" s="31">
        <v>45000</v>
      </c>
      <c r="L452" s="31">
        <v>56250</v>
      </c>
      <c r="M452" s="32">
        <f t="shared" si="42"/>
        <v>45000</v>
      </c>
      <c r="N452" s="32">
        <f t="shared" si="43"/>
        <v>51000</v>
      </c>
      <c r="O452" s="32">
        <f t="shared" si="44"/>
        <v>50786.52</v>
      </c>
      <c r="P452" s="32">
        <f t="shared" si="45"/>
        <v>5662.38</v>
      </c>
      <c r="Q452" s="33">
        <f t="shared" si="46"/>
        <v>0.11102705882352941</v>
      </c>
      <c r="R452" s="34" t="s">
        <v>559</v>
      </c>
      <c r="S452" s="34">
        <v>1</v>
      </c>
      <c r="T452" s="32">
        <f t="shared" si="47"/>
        <v>45000</v>
      </c>
    </row>
    <row r="453" spans="1:20" ht="132" x14ac:dyDescent="0.25">
      <c r="A453" s="52">
        <v>60</v>
      </c>
      <c r="B453" s="52">
        <v>3526201</v>
      </c>
      <c r="C453" s="52">
        <v>42121606</v>
      </c>
      <c r="D453" s="53" t="s">
        <v>166</v>
      </c>
      <c r="E453" s="53" t="s">
        <v>167</v>
      </c>
      <c r="F453" s="53" t="s">
        <v>79</v>
      </c>
      <c r="G453" s="53">
        <v>1</v>
      </c>
      <c r="H453" s="31"/>
      <c r="I453" s="31"/>
      <c r="J453" s="31">
        <v>207000</v>
      </c>
      <c r="K453" s="31">
        <v>180000</v>
      </c>
      <c r="L453" s="31">
        <v>225000</v>
      </c>
      <c r="M453" s="32">
        <f t="shared" si="42"/>
        <v>180000</v>
      </c>
      <c r="N453" s="32">
        <f t="shared" si="43"/>
        <v>204000</v>
      </c>
      <c r="O453" s="32">
        <f t="shared" si="44"/>
        <v>203146.08</v>
      </c>
      <c r="P453" s="32">
        <f t="shared" si="45"/>
        <v>22649.5</v>
      </c>
      <c r="Q453" s="33">
        <f t="shared" si="46"/>
        <v>0.11102696078431372</v>
      </c>
      <c r="R453" s="34" t="s">
        <v>559</v>
      </c>
      <c r="S453" s="34">
        <v>1</v>
      </c>
      <c r="T453" s="32">
        <f t="shared" si="47"/>
        <v>180000</v>
      </c>
    </row>
    <row r="454" spans="1:20" s="47" customFormat="1" ht="204" x14ac:dyDescent="0.25">
      <c r="A454" s="54">
        <v>61</v>
      </c>
      <c r="B454" s="54">
        <v>3526201</v>
      </c>
      <c r="C454" s="54">
        <v>42121606</v>
      </c>
      <c r="D454" s="55" t="s">
        <v>166</v>
      </c>
      <c r="E454" s="55" t="s">
        <v>168</v>
      </c>
      <c r="F454" s="55" t="s">
        <v>63</v>
      </c>
      <c r="G454" s="55">
        <v>1</v>
      </c>
      <c r="H454" s="41"/>
      <c r="I454" s="31"/>
      <c r="J454" s="41">
        <v>184000</v>
      </c>
      <c r="K454" s="41">
        <v>160000</v>
      </c>
      <c r="L454" s="41">
        <v>200000</v>
      </c>
      <c r="M454" s="32">
        <f t="shared" ref="M454:M516" si="49">ROUND(MIN(I454,J454,K454,L454),2)</f>
        <v>160000</v>
      </c>
      <c r="N454" s="32">
        <f t="shared" ref="N454:N516" si="50">ROUND(AVERAGE(I454,J454,K454,L454),2)</f>
        <v>181333.33</v>
      </c>
      <c r="O454" s="32">
        <f t="shared" ref="O454:O516" si="51">ROUND(GEOMEAN(I454,J454,K454,L454),2)</f>
        <v>180574.3</v>
      </c>
      <c r="P454" s="32">
        <f t="shared" ref="P454:P516" si="52">ROUND(STDEVA(I454,J454,K454,L454),2)</f>
        <v>20132.89</v>
      </c>
      <c r="Q454" s="33">
        <f t="shared" ref="Q454:Q516" si="53">P454/N454</f>
        <v>0.11102696895270164</v>
      </c>
      <c r="R454" s="34" t="s">
        <v>559</v>
      </c>
      <c r="S454" s="34">
        <v>1</v>
      </c>
      <c r="T454" s="32">
        <f t="shared" ref="T454:T516" si="54">M454</f>
        <v>160000</v>
      </c>
    </row>
    <row r="455" spans="1:20" s="47" customFormat="1" ht="108" x14ac:dyDescent="0.2">
      <c r="A455" s="54">
        <v>62</v>
      </c>
      <c r="B455" s="54">
        <v>3526201</v>
      </c>
      <c r="C455" s="54">
        <v>42121606</v>
      </c>
      <c r="D455" s="55" t="s">
        <v>169</v>
      </c>
      <c r="E455" s="55" t="s">
        <v>170</v>
      </c>
      <c r="F455" s="55" t="s">
        <v>79</v>
      </c>
      <c r="G455" s="55">
        <v>1</v>
      </c>
      <c r="H455" s="56">
        <v>245686.55</v>
      </c>
      <c r="I455" s="31">
        <f t="shared" ref="I455:I516" si="55">ROUND(H455*(105.23/104.96),2)</f>
        <v>246318.56</v>
      </c>
      <c r="J455" s="41">
        <v>402500</v>
      </c>
      <c r="K455" s="41">
        <v>350000</v>
      </c>
      <c r="L455" s="41">
        <v>437500</v>
      </c>
      <c r="M455" s="32">
        <f t="shared" si="49"/>
        <v>246318.56</v>
      </c>
      <c r="N455" s="32">
        <f t="shared" si="50"/>
        <v>359079.64</v>
      </c>
      <c r="O455" s="32">
        <f t="shared" si="51"/>
        <v>351016.3</v>
      </c>
      <c r="P455" s="32">
        <f t="shared" si="52"/>
        <v>83331.83</v>
      </c>
      <c r="Q455" s="33">
        <f t="shared" si="53"/>
        <v>0.23207060695504764</v>
      </c>
      <c r="R455" s="34" t="s">
        <v>559</v>
      </c>
      <c r="S455" s="34">
        <v>1</v>
      </c>
      <c r="T455" s="32">
        <f t="shared" si="54"/>
        <v>246318.56</v>
      </c>
    </row>
    <row r="456" spans="1:20" ht="120" x14ac:dyDescent="0.25">
      <c r="A456" s="52">
        <v>63</v>
      </c>
      <c r="B456" s="52">
        <v>3526201</v>
      </c>
      <c r="C456" s="52">
        <v>42121606</v>
      </c>
      <c r="D456" s="53" t="s">
        <v>171</v>
      </c>
      <c r="E456" s="53" t="s">
        <v>172</v>
      </c>
      <c r="F456" s="53" t="s">
        <v>63</v>
      </c>
      <c r="G456" s="53">
        <v>1</v>
      </c>
      <c r="H456" s="31"/>
      <c r="I456" s="31"/>
      <c r="J456" s="31">
        <v>172500</v>
      </c>
      <c r="K456" s="31">
        <v>150000</v>
      </c>
      <c r="L456" s="31">
        <v>187500</v>
      </c>
      <c r="M456" s="32">
        <f t="shared" si="49"/>
        <v>150000</v>
      </c>
      <c r="N456" s="32">
        <f t="shared" si="50"/>
        <v>170000</v>
      </c>
      <c r="O456" s="32">
        <f t="shared" si="51"/>
        <v>169288.4</v>
      </c>
      <c r="P456" s="32">
        <f t="shared" si="52"/>
        <v>18874.59</v>
      </c>
      <c r="Q456" s="33">
        <f t="shared" si="53"/>
        <v>0.111027</v>
      </c>
      <c r="R456" s="34" t="s">
        <v>559</v>
      </c>
      <c r="S456" s="34">
        <v>1</v>
      </c>
      <c r="T456" s="32">
        <f t="shared" si="54"/>
        <v>150000</v>
      </c>
    </row>
    <row r="457" spans="1:20" s="47" customFormat="1" ht="48" x14ac:dyDescent="0.25">
      <c r="A457" s="54">
        <v>64</v>
      </c>
      <c r="B457" s="54">
        <v>3526201</v>
      </c>
      <c r="C457" s="54">
        <v>42121606</v>
      </c>
      <c r="D457" s="55" t="s">
        <v>173</v>
      </c>
      <c r="E457" s="55" t="s">
        <v>174</v>
      </c>
      <c r="F457" s="55" t="s">
        <v>79</v>
      </c>
      <c r="G457" s="55">
        <v>1</v>
      </c>
      <c r="H457" s="41"/>
      <c r="I457" s="31"/>
      <c r="J457" s="41">
        <v>241500</v>
      </c>
      <c r="K457" s="41">
        <v>210000</v>
      </c>
      <c r="L457" s="41">
        <v>262500</v>
      </c>
      <c r="M457" s="32">
        <f t="shared" si="49"/>
        <v>210000</v>
      </c>
      <c r="N457" s="32">
        <f t="shared" si="50"/>
        <v>238000</v>
      </c>
      <c r="O457" s="32">
        <f t="shared" si="51"/>
        <v>237003.77</v>
      </c>
      <c r="P457" s="32">
        <f t="shared" si="52"/>
        <v>26424.42</v>
      </c>
      <c r="Q457" s="33">
        <f t="shared" si="53"/>
        <v>0.11102697478991595</v>
      </c>
      <c r="R457" s="34" t="s">
        <v>559</v>
      </c>
      <c r="S457" s="34">
        <v>1</v>
      </c>
      <c r="T457" s="32">
        <f t="shared" si="54"/>
        <v>210000</v>
      </c>
    </row>
    <row r="458" spans="1:20" s="47" customFormat="1" ht="60" x14ac:dyDescent="0.25">
      <c r="A458" s="54">
        <v>65</v>
      </c>
      <c r="B458" s="54">
        <v>3526201</v>
      </c>
      <c r="C458" s="54">
        <v>42121606</v>
      </c>
      <c r="D458" s="55" t="s">
        <v>175</v>
      </c>
      <c r="E458" s="55" t="s">
        <v>176</v>
      </c>
      <c r="F458" s="55" t="s">
        <v>93</v>
      </c>
      <c r="G458" s="55">
        <v>1</v>
      </c>
      <c r="H458" s="41"/>
      <c r="I458" s="31"/>
      <c r="J458" s="41">
        <v>172500</v>
      </c>
      <c r="K458" s="41">
        <v>150000</v>
      </c>
      <c r="L458" s="41">
        <v>187500</v>
      </c>
      <c r="M458" s="32">
        <f t="shared" si="49"/>
        <v>150000</v>
      </c>
      <c r="N458" s="32">
        <f t="shared" si="50"/>
        <v>170000</v>
      </c>
      <c r="O458" s="32">
        <f t="shared" si="51"/>
        <v>169288.4</v>
      </c>
      <c r="P458" s="32">
        <f t="shared" si="52"/>
        <v>18874.59</v>
      </c>
      <c r="Q458" s="33">
        <f t="shared" si="53"/>
        <v>0.111027</v>
      </c>
      <c r="R458" s="34" t="s">
        <v>559</v>
      </c>
      <c r="S458" s="34">
        <v>1</v>
      </c>
      <c r="T458" s="32">
        <f t="shared" si="54"/>
        <v>150000</v>
      </c>
    </row>
    <row r="459" spans="1:20" s="47" customFormat="1" ht="60" x14ac:dyDescent="0.25">
      <c r="A459" s="54">
        <v>66</v>
      </c>
      <c r="B459" s="54">
        <v>3526201</v>
      </c>
      <c r="C459" s="54">
        <v>42121606</v>
      </c>
      <c r="D459" s="55" t="s">
        <v>177</v>
      </c>
      <c r="E459" s="55" t="s">
        <v>178</v>
      </c>
      <c r="F459" s="55" t="s">
        <v>79</v>
      </c>
      <c r="G459" s="55">
        <v>1</v>
      </c>
      <c r="H459" s="41">
        <v>26164.46</v>
      </c>
      <c r="I459" s="31">
        <f t="shared" si="55"/>
        <v>26231.77</v>
      </c>
      <c r="J459" s="41">
        <v>51750</v>
      </c>
      <c r="K459" s="41">
        <v>45000</v>
      </c>
      <c r="L459" s="41">
        <v>56250</v>
      </c>
      <c r="M459" s="32">
        <f t="shared" si="49"/>
        <v>26231.77</v>
      </c>
      <c r="N459" s="32">
        <f t="shared" si="50"/>
        <v>44807.94</v>
      </c>
      <c r="O459" s="32">
        <f t="shared" si="51"/>
        <v>43054.47</v>
      </c>
      <c r="P459" s="32">
        <f t="shared" si="52"/>
        <v>13218.98</v>
      </c>
      <c r="Q459" s="33">
        <f t="shared" si="53"/>
        <v>0.29501423185265824</v>
      </c>
      <c r="R459" s="34" t="s">
        <v>559</v>
      </c>
      <c r="S459" s="34">
        <v>1</v>
      </c>
      <c r="T459" s="32">
        <f t="shared" si="54"/>
        <v>26231.77</v>
      </c>
    </row>
    <row r="460" spans="1:20" s="47" customFormat="1" ht="48" x14ac:dyDescent="0.25">
      <c r="A460" s="54">
        <v>67</v>
      </c>
      <c r="B460" s="54">
        <v>3526201</v>
      </c>
      <c r="C460" s="54">
        <v>42121606</v>
      </c>
      <c r="D460" s="55" t="s">
        <v>177</v>
      </c>
      <c r="E460" s="55" t="s">
        <v>179</v>
      </c>
      <c r="F460" s="55" t="s">
        <v>79</v>
      </c>
      <c r="G460" s="55">
        <v>1</v>
      </c>
      <c r="H460" s="41"/>
      <c r="I460" s="31"/>
      <c r="J460" s="41">
        <v>55200</v>
      </c>
      <c r="K460" s="41">
        <v>48000</v>
      </c>
      <c r="L460" s="41">
        <v>60000</v>
      </c>
      <c r="M460" s="32">
        <f t="shared" si="49"/>
        <v>48000</v>
      </c>
      <c r="N460" s="32">
        <f t="shared" si="50"/>
        <v>54400</v>
      </c>
      <c r="O460" s="32">
        <f t="shared" si="51"/>
        <v>54172.29</v>
      </c>
      <c r="P460" s="32">
        <f t="shared" si="52"/>
        <v>6039.87</v>
      </c>
      <c r="Q460" s="33">
        <f t="shared" si="53"/>
        <v>0.11102702205882353</v>
      </c>
      <c r="R460" s="34" t="s">
        <v>559</v>
      </c>
      <c r="S460" s="34">
        <v>1</v>
      </c>
      <c r="T460" s="32">
        <f t="shared" si="54"/>
        <v>48000</v>
      </c>
    </row>
    <row r="461" spans="1:20" s="47" customFormat="1" ht="144" x14ac:dyDescent="0.25">
      <c r="A461" s="54">
        <v>68</v>
      </c>
      <c r="B461" s="54">
        <v>3526201</v>
      </c>
      <c r="C461" s="54">
        <v>42121606</v>
      </c>
      <c r="D461" s="55" t="s">
        <v>180</v>
      </c>
      <c r="E461" s="55" t="s">
        <v>181</v>
      </c>
      <c r="F461" s="55" t="s">
        <v>63</v>
      </c>
      <c r="G461" s="55">
        <v>1</v>
      </c>
      <c r="H461" s="41"/>
      <c r="I461" s="31"/>
      <c r="J461" s="41">
        <v>101200</v>
      </c>
      <c r="K461" s="41">
        <v>88000</v>
      </c>
      <c r="L461" s="41">
        <v>110000</v>
      </c>
      <c r="M461" s="32">
        <f t="shared" si="49"/>
        <v>88000</v>
      </c>
      <c r="N461" s="32">
        <f t="shared" si="50"/>
        <v>99733.33</v>
      </c>
      <c r="O461" s="32">
        <f t="shared" si="51"/>
        <v>99315.86</v>
      </c>
      <c r="P461" s="32">
        <f t="shared" si="52"/>
        <v>11073.09</v>
      </c>
      <c r="Q461" s="33">
        <f t="shared" si="53"/>
        <v>0.11102697563592832</v>
      </c>
      <c r="R461" s="34" t="s">
        <v>559</v>
      </c>
      <c r="S461" s="34">
        <v>1</v>
      </c>
      <c r="T461" s="32">
        <f t="shared" si="54"/>
        <v>88000</v>
      </c>
    </row>
    <row r="462" spans="1:20" s="47" customFormat="1" ht="36" x14ac:dyDescent="0.25">
      <c r="A462" s="54">
        <v>70</v>
      </c>
      <c r="B462" s="54">
        <v>3526201</v>
      </c>
      <c r="C462" s="54">
        <v>42121606</v>
      </c>
      <c r="D462" s="55" t="s">
        <v>182</v>
      </c>
      <c r="E462" s="55" t="s">
        <v>183</v>
      </c>
      <c r="F462" s="55" t="s">
        <v>79</v>
      </c>
      <c r="G462" s="55">
        <v>1</v>
      </c>
      <c r="H462" s="41"/>
      <c r="I462" s="31"/>
      <c r="J462" s="41">
        <v>18400</v>
      </c>
      <c r="K462" s="41">
        <v>16000</v>
      </c>
      <c r="L462" s="41">
        <v>20000</v>
      </c>
      <c r="M462" s="32">
        <f t="shared" si="49"/>
        <v>16000</v>
      </c>
      <c r="N462" s="32">
        <f t="shared" si="50"/>
        <v>18133.330000000002</v>
      </c>
      <c r="O462" s="32">
        <f t="shared" si="51"/>
        <v>18057.43</v>
      </c>
      <c r="P462" s="32">
        <f t="shared" si="52"/>
        <v>2013.29</v>
      </c>
      <c r="Q462" s="33">
        <f t="shared" si="53"/>
        <v>0.11102704246820633</v>
      </c>
      <c r="R462" s="34" t="s">
        <v>559</v>
      </c>
      <c r="S462" s="34">
        <v>1</v>
      </c>
      <c r="T462" s="32">
        <f t="shared" si="54"/>
        <v>16000</v>
      </c>
    </row>
    <row r="463" spans="1:20" s="47" customFormat="1" ht="36" x14ac:dyDescent="0.25">
      <c r="A463" s="54">
        <v>71</v>
      </c>
      <c r="B463" s="54">
        <v>3526201</v>
      </c>
      <c r="C463" s="54">
        <v>42121606</v>
      </c>
      <c r="D463" s="55" t="s">
        <v>182</v>
      </c>
      <c r="E463" s="55" t="s">
        <v>184</v>
      </c>
      <c r="F463" s="55" t="s">
        <v>79</v>
      </c>
      <c r="G463" s="55">
        <v>1</v>
      </c>
      <c r="H463" s="41"/>
      <c r="I463" s="31"/>
      <c r="J463" s="41">
        <v>18400</v>
      </c>
      <c r="K463" s="41">
        <v>16000</v>
      </c>
      <c r="L463" s="41">
        <v>20000</v>
      </c>
      <c r="M463" s="32">
        <f t="shared" si="49"/>
        <v>16000</v>
      </c>
      <c r="N463" s="32">
        <f t="shared" si="50"/>
        <v>18133.330000000002</v>
      </c>
      <c r="O463" s="32">
        <f t="shared" si="51"/>
        <v>18057.43</v>
      </c>
      <c r="P463" s="32">
        <f t="shared" si="52"/>
        <v>2013.29</v>
      </c>
      <c r="Q463" s="33">
        <f t="shared" si="53"/>
        <v>0.11102704246820633</v>
      </c>
      <c r="R463" s="34" t="s">
        <v>559</v>
      </c>
      <c r="S463" s="34">
        <v>1</v>
      </c>
      <c r="T463" s="32">
        <f t="shared" si="54"/>
        <v>16000</v>
      </c>
    </row>
    <row r="464" spans="1:20" ht="72" x14ac:dyDescent="0.25">
      <c r="A464" s="52">
        <v>72</v>
      </c>
      <c r="B464" s="52">
        <v>3526201</v>
      </c>
      <c r="C464" s="52">
        <v>42121606</v>
      </c>
      <c r="D464" s="53" t="s">
        <v>185</v>
      </c>
      <c r="E464" s="53" t="s">
        <v>186</v>
      </c>
      <c r="F464" s="53" t="s">
        <v>63</v>
      </c>
      <c r="G464" s="53">
        <v>1</v>
      </c>
      <c r="H464" s="31"/>
      <c r="I464" s="31"/>
      <c r="J464" s="31">
        <v>165600</v>
      </c>
      <c r="K464" s="31">
        <v>144000</v>
      </c>
      <c r="L464" s="31">
        <v>180000</v>
      </c>
      <c r="M464" s="32">
        <f t="shared" si="49"/>
        <v>144000</v>
      </c>
      <c r="N464" s="32">
        <f t="shared" si="50"/>
        <v>163200</v>
      </c>
      <c r="O464" s="32">
        <f t="shared" si="51"/>
        <v>162516.87</v>
      </c>
      <c r="P464" s="32">
        <f t="shared" si="52"/>
        <v>18119.599999999999</v>
      </c>
      <c r="Q464" s="33">
        <f t="shared" si="53"/>
        <v>0.11102696078431372</v>
      </c>
      <c r="R464" s="34" t="s">
        <v>559</v>
      </c>
      <c r="S464" s="34">
        <v>1</v>
      </c>
      <c r="T464" s="32">
        <f t="shared" si="54"/>
        <v>144000</v>
      </c>
    </row>
    <row r="465" spans="1:20" s="47" customFormat="1" ht="96" x14ac:dyDescent="0.25">
      <c r="A465" s="54">
        <v>73</v>
      </c>
      <c r="B465" s="54">
        <v>3526201</v>
      </c>
      <c r="C465" s="54">
        <v>42121606</v>
      </c>
      <c r="D465" s="55" t="s">
        <v>187</v>
      </c>
      <c r="E465" s="55" t="s">
        <v>188</v>
      </c>
      <c r="F465" s="55" t="s">
        <v>91</v>
      </c>
      <c r="G465" s="55">
        <v>1</v>
      </c>
      <c r="H465" s="41"/>
      <c r="I465" s="31"/>
      <c r="J465" s="41">
        <v>103500</v>
      </c>
      <c r="K465" s="41">
        <v>90000</v>
      </c>
      <c r="L465" s="41">
        <v>112500</v>
      </c>
      <c r="M465" s="32">
        <f t="shared" si="49"/>
        <v>90000</v>
      </c>
      <c r="N465" s="32">
        <f t="shared" si="50"/>
        <v>102000</v>
      </c>
      <c r="O465" s="32">
        <f t="shared" si="51"/>
        <v>101573.04</v>
      </c>
      <c r="P465" s="32">
        <f t="shared" si="52"/>
        <v>11324.75</v>
      </c>
      <c r="Q465" s="33">
        <f t="shared" si="53"/>
        <v>0.11102696078431372</v>
      </c>
      <c r="R465" s="34" t="s">
        <v>559</v>
      </c>
      <c r="S465" s="34">
        <v>1</v>
      </c>
      <c r="T465" s="32">
        <f t="shared" si="54"/>
        <v>90000</v>
      </c>
    </row>
    <row r="466" spans="1:20" ht="108" x14ac:dyDescent="0.25">
      <c r="A466" s="52">
        <v>74</v>
      </c>
      <c r="B466" s="52">
        <v>3526201</v>
      </c>
      <c r="C466" s="52">
        <v>42121606</v>
      </c>
      <c r="D466" s="53" t="s">
        <v>187</v>
      </c>
      <c r="E466" s="53" t="s">
        <v>189</v>
      </c>
      <c r="F466" s="53" t="s">
        <v>79</v>
      </c>
      <c r="G466" s="53">
        <v>1</v>
      </c>
      <c r="H466" s="31"/>
      <c r="I466" s="31"/>
      <c r="J466" s="31">
        <v>184000</v>
      </c>
      <c r="K466" s="31">
        <v>160000</v>
      </c>
      <c r="L466" s="31">
        <v>200000</v>
      </c>
      <c r="M466" s="32">
        <f t="shared" si="49"/>
        <v>160000</v>
      </c>
      <c r="N466" s="32">
        <f t="shared" si="50"/>
        <v>181333.33</v>
      </c>
      <c r="O466" s="32">
        <f t="shared" si="51"/>
        <v>180574.3</v>
      </c>
      <c r="P466" s="32">
        <f t="shared" si="52"/>
        <v>20132.89</v>
      </c>
      <c r="Q466" s="33">
        <f t="shared" si="53"/>
        <v>0.11102696895270164</v>
      </c>
      <c r="R466" s="34" t="s">
        <v>559</v>
      </c>
      <c r="S466" s="34">
        <v>1</v>
      </c>
      <c r="T466" s="32">
        <f t="shared" si="54"/>
        <v>160000</v>
      </c>
    </row>
    <row r="467" spans="1:20" s="47" customFormat="1" ht="300" x14ac:dyDescent="0.25">
      <c r="A467" s="54">
        <v>75</v>
      </c>
      <c r="B467" s="54">
        <v>3526201</v>
      </c>
      <c r="C467" s="54">
        <v>42121606</v>
      </c>
      <c r="D467" s="55" t="s">
        <v>187</v>
      </c>
      <c r="E467" s="55" t="s">
        <v>190</v>
      </c>
      <c r="F467" s="55" t="s">
        <v>79</v>
      </c>
      <c r="G467" s="55">
        <v>1</v>
      </c>
      <c r="H467" s="41"/>
      <c r="I467" s="31"/>
      <c r="J467" s="41">
        <v>161000</v>
      </c>
      <c r="K467" s="41">
        <v>140000</v>
      </c>
      <c r="L467" s="41">
        <v>175000</v>
      </c>
      <c r="M467" s="32">
        <f t="shared" si="49"/>
        <v>140000</v>
      </c>
      <c r="N467" s="32">
        <f t="shared" si="50"/>
        <v>158666.67000000001</v>
      </c>
      <c r="O467" s="32">
        <f t="shared" si="51"/>
        <v>158002.51</v>
      </c>
      <c r="P467" s="32">
        <f t="shared" si="52"/>
        <v>17616.28</v>
      </c>
      <c r="Q467" s="33">
        <f t="shared" si="53"/>
        <v>0.11102697245741652</v>
      </c>
      <c r="R467" s="34" t="s">
        <v>559</v>
      </c>
      <c r="S467" s="34">
        <v>1</v>
      </c>
      <c r="T467" s="32">
        <f t="shared" si="54"/>
        <v>140000</v>
      </c>
    </row>
    <row r="468" spans="1:20" ht="96" x14ac:dyDescent="0.25">
      <c r="A468" s="52">
        <v>76</v>
      </c>
      <c r="B468" s="52">
        <v>3526201</v>
      </c>
      <c r="C468" s="52">
        <v>42121606</v>
      </c>
      <c r="D468" s="53" t="s">
        <v>187</v>
      </c>
      <c r="E468" s="53" t="s">
        <v>191</v>
      </c>
      <c r="F468" s="53" t="s">
        <v>79</v>
      </c>
      <c r="G468" s="53">
        <v>1</v>
      </c>
      <c r="H468" s="31"/>
      <c r="I468" s="31"/>
      <c r="J468" s="31">
        <v>207000</v>
      </c>
      <c r="K468" s="31">
        <v>180000</v>
      </c>
      <c r="L468" s="31">
        <v>225000</v>
      </c>
      <c r="M468" s="32">
        <f t="shared" si="49"/>
        <v>180000</v>
      </c>
      <c r="N468" s="32">
        <f t="shared" si="50"/>
        <v>204000</v>
      </c>
      <c r="O468" s="32">
        <f t="shared" si="51"/>
        <v>203146.08</v>
      </c>
      <c r="P468" s="32">
        <f t="shared" si="52"/>
        <v>22649.5</v>
      </c>
      <c r="Q468" s="33">
        <f t="shared" si="53"/>
        <v>0.11102696078431372</v>
      </c>
      <c r="R468" s="34" t="s">
        <v>559</v>
      </c>
      <c r="S468" s="34">
        <v>1</v>
      </c>
      <c r="T468" s="32">
        <f t="shared" si="54"/>
        <v>180000</v>
      </c>
    </row>
    <row r="469" spans="1:20" s="47" customFormat="1" ht="108" x14ac:dyDescent="0.25">
      <c r="A469" s="54">
        <v>77</v>
      </c>
      <c r="B469" s="54">
        <v>3526201</v>
      </c>
      <c r="C469" s="54">
        <v>42121606</v>
      </c>
      <c r="D469" s="55" t="s">
        <v>173</v>
      </c>
      <c r="E469" s="55" t="s">
        <v>548</v>
      </c>
      <c r="F469" s="55" t="s">
        <v>79</v>
      </c>
      <c r="G469" s="55">
        <v>1</v>
      </c>
      <c r="H469" s="41"/>
      <c r="I469" s="31"/>
      <c r="J469" s="41">
        <v>218500</v>
      </c>
      <c r="K469" s="41">
        <v>190000</v>
      </c>
      <c r="L469" s="41">
        <v>237500</v>
      </c>
      <c r="M469" s="32">
        <f t="shared" si="49"/>
        <v>190000</v>
      </c>
      <c r="N469" s="32">
        <f t="shared" si="50"/>
        <v>215333.33</v>
      </c>
      <c r="O469" s="32">
        <f t="shared" si="51"/>
        <v>214431.98</v>
      </c>
      <c r="P469" s="32">
        <f t="shared" si="52"/>
        <v>23907.81</v>
      </c>
      <c r="Q469" s="33">
        <f t="shared" si="53"/>
        <v>0.11102698314283257</v>
      </c>
      <c r="R469" s="34" t="s">
        <v>559</v>
      </c>
      <c r="S469" s="34">
        <v>1</v>
      </c>
      <c r="T469" s="32">
        <f t="shared" si="54"/>
        <v>190000</v>
      </c>
    </row>
    <row r="470" spans="1:20" s="47" customFormat="1" ht="72" x14ac:dyDescent="0.25">
      <c r="A470" s="54">
        <v>78</v>
      </c>
      <c r="B470" s="54">
        <v>3526201</v>
      </c>
      <c r="C470" s="54">
        <v>42121606</v>
      </c>
      <c r="D470" s="55" t="s">
        <v>193</v>
      </c>
      <c r="E470" s="55" t="s">
        <v>194</v>
      </c>
      <c r="F470" s="55" t="s">
        <v>63</v>
      </c>
      <c r="G470" s="55">
        <v>1</v>
      </c>
      <c r="H470" s="41"/>
      <c r="I470" s="31"/>
      <c r="J470" s="41">
        <v>184000</v>
      </c>
      <c r="K470" s="41">
        <v>160000</v>
      </c>
      <c r="L470" s="41">
        <v>200000</v>
      </c>
      <c r="M470" s="32">
        <f t="shared" si="49"/>
        <v>160000</v>
      </c>
      <c r="N470" s="32">
        <f t="shared" si="50"/>
        <v>181333.33</v>
      </c>
      <c r="O470" s="32">
        <f t="shared" si="51"/>
        <v>180574.3</v>
      </c>
      <c r="P470" s="32">
        <f t="shared" si="52"/>
        <v>20132.89</v>
      </c>
      <c r="Q470" s="33">
        <f t="shared" si="53"/>
        <v>0.11102696895270164</v>
      </c>
      <c r="R470" s="34" t="s">
        <v>559</v>
      </c>
      <c r="S470" s="34">
        <v>1</v>
      </c>
      <c r="T470" s="32">
        <f t="shared" si="54"/>
        <v>160000</v>
      </c>
    </row>
    <row r="471" spans="1:20" s="47" customFormat="1" ht="288" x14ac:dyDescent="0.25">
      <c r="A471" s="54">
        <v>79</v>
      </c>
      <c r="B471" s="54">
        <v>3526201</v>
      </c>
      <c r="C471" s="54">
        <v>42121606</v>
      </c>
      <c r="D471" s="55" t="s">
        <v>187</v>
      </c>
      <c r="E471" s="55" t="s">
        <v>195</v>
      </c>
      <c r="F471" s="55" t="s">
        <v>79</v>
      </c>
      <c r="G471" s="55">
        <v>1</v>
      </c>
      <c r="H471" s="41"/>
      <c r="I471" s="31"/>
      <c r="J471" s="41">
        <v>155250</v>
      </c>
      <c r="K471" s="41">
        <v>135000</v>
      </c>
      <c r="L471" s="41">
        <v>168750</v>
      </c>
      <c r="M471" s="32">
        <f t="shared" si="49"/>
        <v>135000</v>
      </c>
      <c r="N471" s="32">
        <f t="shared" si="50"/>
        <v>153000</v>
      </c>
      <c r="O471" s="32">
        <f t="shared" si="51"/>
        <v>152359.56</v>
      </c>
      <c r="P471" s="32">
        <f t="shared" si="52"/>
        <v>16987.13</v>
      </c>
      <c r="Q471" s="33">
        <f t="shared" si="53"/>
        <v>0.1110269934640523</v>
      </c>
      <c r="R471" s="34" t="s">
        <v>559</v>
      </c>
      <c r="S471" s="34">
        <v>1</v>
      </c>
      <c r="T471" s="32">
        <f t="shared" si="54"/>
        <v>135000</v>
      </c>
    </row>
    <row r="472" spans="1:20" s="47" customFormat="1" ht="120" x14ac:dyDescent="0.25">
      <c r="A472" s="54">
        <v>80</v>
      </c>
      <c r="B472" s="54">
        <v>3526201</v>
      </c>
      <c r="C472" s="54">
        <v>42121606</v>
      </c>
      <c r="D472" s="55" t="s">
        <v>196</v>
      </c>
      <c r="E472" s="55" t="s">
        <v>197</v>
      </c>
      <c r="F472" s="55" t="s">
        <v>79</v>
      </c>
      <c r="G472" s="55">
        <v>1</v>
      </c>
      <c r="H472" s="41"/>
      <c r="I472" s="31"/>
      <c r="J472" s="41">
        <v>402500</v>
      </c>
      <c r="K472" s="41">
        <v>350000</v>
      </c>
      <c r="L472" s="41">
        <v>437500</v>
      </c>
      <c r="M472" s="32">
        <f t="shared" si="49"/>
        <v>350000</v>
      </c>
      <c r="N472" s="32">
        <f t="shared" si="50"/>
        <v>396666.67</v>
      </c>
      <c r="O472" s="32">
        <f t="shared" si="51"/>
        <v>395006.28</v>
      </c>
      <c r="P472" s="32">
        <f t="shared" si="52"/>
        <v>44040.7</v>
      </c>
      <c r="Q472" s="33">
        <f t="shared" si="53"/>
        <v>0.11102697385691618</v>
      </c>
      <c r="R472" s="34" t="s">
        <v>559</v>
      </c>
      <c r="S472" s="34">
        <v>1</v>
      </c>
      <c r="T472" s="32">
        <f t="shared" si="54"/>
        <v>350000</v>
      </c>
    </row>
    <row r="473" spans="1:20" s="47" customFormat="1" ht="144" x14ac:dyDescent="0.25">
      <c r="A473" s="54">
        <v>81</v>
      </c>
      <c r="B473" s="54">
        <v>3526201</v>
      </c>
      <c r="C473" s="54">
        <v>42121606</v>
      </c>
      <c r="D473" s="55" t="s">
        <v>198</v>
      </c>
      <c r="E473" s="55" t="s">
        <v>199</v>
      </c>
      <c r="F473" s="55" t="s">
        <v>79</v>
      </c>
      <c r="G473" s="55">
        <v>1</v>
      </c>
      <c r="H473" s="41"/>
      <c r="I473" s="31"/>
      <c r="J473" s="41">
        <v>171350</v>
      </c>
      <c r="K473" s="41">
        <v>149000</v>
      </c>
      <c r="L473" s="41">
        <v>186250</v>
      </c>
      <c r="M473" s="32">
        <f t="shared" si="49"/>
        <v>149000</v>
      </c>
      <c r="N473" s="32">
        <f t="shared" si="50"/>
        <v>168866.67</v>
      </c>
      <c r="O473" s="32">
        <f t="shared" si="51"/>
        <v>168159.81</v>
      </c>
      <c r="P473" s="32">
        <f t="shared" si="52"/>
        <v>18748.759999999998</v>
      </c>
      <c r="Q473" s="33">
        <f t="shared" si="53"/>
        <v>0.11102700136148831</v>
      </c>
      <c r="R473" s="34" t="s">
        <v>559</v>
      </c>
      <c r="S473" s="34">
        <v>1</v>
      </c>
      <c r="T473" s="32">
        <f t="shared" si="54"/>
        <v>149000</v>
      </c>
    </row>
    <row r="474" spans="1:20" ht="108" x14ac:dyDescent="0.25">
      <c r="A474" s="52">
        <v>82</v>
      </c>
      <c r="B474" s="52">
        <v>3526201</v>
      </c>
      <c r="C474" s="52">
        <v>42121606</v>
      </c>
      <c r="D474" s="53" t="s">
        <v>198</v>
      </c>
      <c r="E474" s="53" t="s">
        <v>200</v>
      </c>
      <c r="F474" s="53" t="s">
        <v>79</v>
      </c>
      <c r="G474" s="53">
        <v>1</v>
      </c>
      <c r="H474" s="31"/>
      <c r="I474" s="31"/>
      <c r="J474" s="31">
        <v>46000</v>
      </c>
      <c r="K474" s="31">
        <v>40000</v>
      </c>
      <c r="L474" s="31">
        <v>50000</v>
      </c>
      <c r="M474" s="32">
        <f t="shared" si="49"/>
        <v>40000</v>
      </c>
      <c r="N474" s="32">
        <f t="shared" si="50"/>
        <v>45333.33</v>
      </c>
      <c r="O474" s="32">
        <f t="shared" si="51"/>
        <v>45143.57</v>
      </c>
      <c r="P474" s="32">
        <f t="shared" si="52"/>
        <v>5033.22</v>
      </c>
      <c r="Q474" s="33">
        <f t="shared" si="53"/>
        <v>0.11102691992845</v>
      </c>
      <c r="R474" s="34" t="s">
        <v>559</v>
      </c>
      <c r="S474" s="34">
        <v>1</v>
      </c>
      <c r="T474" s="32">
        <f t="shared" si="54"/>
        <v>40000</v>
      </c>
    </row>
    <row r="475" spans="1:20" s="47" customFormat="1" ht="72" x14ac:dyDescent="0.25">
      <c r="A475" s="54">
        <v>83</v>
      </c>
      <c r="B475" s="54">
        <v>3526201</v>
      </c>
      <c r="C475" s="54">
        <v>42121606</v>
      </c>
      <c r="D475" s="55" t="s">
        <v>193</v>
      </c>
      <c r="E475" s="55" t="s">
        <v>201</v>
      </c>
      <c r="F475" s="55" t="s">
        <v>79</v>
      </c>
      <c r="G475" s="55">
        <v>1</v>
      </c>
      <c r="H475" s="41"/>
      <c r="I475" s="31"/>
      <c r="J475" s="41">
        <v>57500</v>
      </c>
      <c r="K475" s="41">
        <v>50000</v>
      </c>
      <c r="L475" s="41">
        <v>62500</v>
      </c>
      <c r="M475" s="32">
        <f t="shared" si="49"/>
        <v>50000</v>
      </c>
      <c r="N475" s="32">
        <f t="shared" si="50"/>
        <v>56666.67</v>
      </c>
      <c r="O475" s="32">
        <f t="shared" si="51"/>
        <v>56429.47</v>
      </c>
      <c r="P475" s="32">
        <f t="shared" si="52"/>
        <v>6291.53</v>
      </c>
      <c r="Q475" s="33">
        <f t="shared" si="53"/>
        <v>0.11102699346900038</v>
      </c>
      <c r="R475" s="34" t="s">
        <v>559</v>
      </c>
      <c r="S475" s="34">
        <v>1</v>
      </c>
      <c r="T475" s="32">
        <f t="shared" si="54"/>
        <v>50000</v>
      </c>
    </row>
    <row r="476" spans="1:20" ht="120" x14ac:dyDescent="0.25">
      <c r="A476" s="52">
        <v>84</v>
      </c>
      <c r="B476" s="52">
        <v>3526201</v>
      </c>
      <c r="C476" s="52">
        <v>42121606</v>
      </c>
      <c r="D476" s="53" t="s">
        <v>202</v>
      </c>
      <c r="E476" s="53" t="s">
        <v>203</v>
      </c>
      <c r="F476" s="53" t="s">
        <v>79</v>
      </c>
      <c r="G476" s="53">
        <v>1</v>
      </c>
      <c r="H476" s="31"/>
      <c r="I476" s="31"/>
      <c r="J476" s="31">
        <v>55200</v>
      </c>
      <c r="K476" s="31">
        <v>48000</v>
      </c>
      <c r="L476" s="31">
        <v>60000</v>
      </c>
      <c r="M476" s="32">
        <f t="shared" si="49"/>
        <v>48000</v>
      </c>
      <c r="N476" s="32">
        <f t="shared" si="50"/>
        <v>54400</v>
      </c>
      <c r="O476" s="32">
        <f t="shared" si="51"/>
        <v>54172.29</v>
      </c>
      <c r="P476" s="32">
        <f t="shared" si="52"/>
        <v>6039.87</v>
      </c>
      <c r="Q476" s="33">
        <f t="shared" si="53"/>
        <v>0.11102702205882353</v>
      </c>
      <c r="R476" s="34" t="s">
        <v>559</v>
      </c>
      <c r="S476" s="34">
        <v>1</v>
      </c>
      <c r="T476" s="32">
        <f t="shared" si="54"/>
        <v>48000</v>
      </c>
    </row>
    <row r="477" spans="1:20" ht="36" x14ac:dyDescent="0.25">
      <c r="A477" s="52">
        <v>85</v>
      </c>
      <c r="B477" s="52">
        <v>3527013</v>
      </c>
      <c r="C477" s="52">
        <v>42121606</v>
      </c>
      <c r="D477" s="52" t="s">
        <v>204</v>
      </c>
      <c r="E477" s="53" t="s">
        <v>205</v>
      </c>
      <c r="F477" s="53" t="s">
        <v>206</v>
      </c>
      <c r="G477" s="53">
        <v>1</v>
      </c>
      <c r="H477" s="31">
        <v>19744.79</v>
      </c>
      <c r="I477" s="31">
        <f t="shared" si="55"/>
        <v>19795.580000000002</v>
      </c>
      <c r="J477" s="31">
        <v>29900</v>
      </c>
      <c r="K477" s="31">
        <v>26000</v>
      </c>
      <c r="L477" s="31">
        <v>32500</v>
      </c>
      <c r="M477" s="32">
        <f t="shared" si="49"/>
        <v>19795.580000000002</v>
      </c>
      <c r="N477" s="32">
        <f t="shared" si="50"/>
        <v>27048.9</v>
      </c>
      <c r="O477" s="32">
        <f t="shared" si="51"/>
        <v>26593.41</v>
      </c>
      <c r="P477" s="32">
        <f t="shared" si="52"/>
        <v>5524.31</v>
      </c>
      <c r="Q477" s="33">
        <f t="shared" si="53"/>
        <v>0.20423418327547516</v>
      </c>
      <c r="R477" s="34" t="s">
        <v>559</v>
      </c>
      <c r="S477" s="34">
        <v>1</v>
      </c>
      <c r="T477" s="32">
        <f t="shared" si="54"/>
        <v>19795.580000000002</v>
      </c>
    </row>
    <row r="478" spans="1:20" ht="60" x14ac:dyDescent="0.25">
      <c r="A478" s="52">
        <v>86</v>
      </c>
      <c r="B478" s="52">
        <v>3526201</v>
      </c>
      <c r="C478" s="52">
        <v>42121606</v>
      </c>
      <c r="D478" s="52" t="s">
        <v>253</v>
      </c>
      <c r="E478" s="53" t="s">
        <v>516</v>
      </c>
      <c r="F478" s="53" t="s">
        <v>63</v>
      </c>
      <c r="G478" s="53">
        <v>1</v>
      </c>
      <c r="H478" s="31"/>
      <c r="I478" s="31"/>
      <c r="J478" s="31">
        <v>57500</v>
      </c>
      <c r="K478" s="31">
        <v>50000</v>
      </c>
      <c r="L478" s="31">
        <v>62500</v>
      </c>
      <c r="M478" s="32">
        <f t="shared" si="49"/>
        <v>50000</v>
      </c>
      <c r="N478" s="32">
        <f t="shared" si="50"/>
        <v>56666.67</v>
      </c>
      <c r="O478" s="32">
        <f t="shared" si="51"/>
        <v>56429.47</v>
      </c>
      <c r="P478" s="32">
        <f t="shared" si="52"/>
        <v>6291.53</v>
      </c>
      <c r="Q478" s="33">
        <f t="shared" si="53"/>
        <v>0.11102699346900038</v>
      </c>
      <c r="R478" s="34" t="s">
        <v>559</v>
      </c>
      <c r="S478" s="34">
        <v>1</v>
      </c>
      <c r="T478" s="32">
        <f t="shared" si="54"/>
        <v>50000</v>
      </c>
    </row>
    <row r="479" spans="1:20" ht="72" x14ac:dyDescent="0.25">
      <c r="A479" s="52">
        <v>87</v>
      </c>
      <c r="B479" s="52">
        <v>3526201</v>
      </c>
      <c r="C479" s="52">
        <v>42121606</v>
      </c>
      <c r="D479" s="52" t="s">
        <v>253</v>
      </c>
      <c r="E479" s="53" t="s">
        <v>517</v>
      </c>
      <c r="F479" s="53" t="s">
        <v>63</v>
      </c>
      <c r="G479" s="53">
        <v>1</v>
      </c>
      <c r="H479" s="31"/>
      <c r="I479" s="31"/>
      <c r="J479" s="31">
        <v>115000</v>
      </c>
      <c r="K479" s="31">
        <v>100000</v>
      </c>
      <c r="L479" s="31">
        <v>125000</v>
      </c>
      <c r="M479" s="32">
        <f t="shared" si="49"/>
        <v>100000</v>
      </c>
      <c r="N479" s="32">
        <f t="shared" si="50"/>
        <v>113333.33</v>
      </c>
      <c r="O479" s="32">
        <f t="shared" si="51"/>
        <v>112858.94</v>
      </c>
      <c r="P479" s="32">
        <f t="shared" si="52"/>
        <v>12583.06</v>
      </c>
      <c r="Q479" s="33">
        <f t="shared" si="53"/>
        <v>0.11102700326550009</v>
      </c>
      <c r="R479" s="34" t="s">
        <v>559</v>
      </c>
      <c r="S479" s="34">
        <v>1</v>
      </c>
      <c r="T479" s="32">
        <f t="shared" si="54"/>
        <v>100000</v>
      </c>
    </row>
    <row r="480" spans="1:20" ht="60" x14ac:dyDescent="0.25">
      <c r="A480" s="52">
        <v>88</v>
      </c>
      <c r="B480" s="52">
        <v>3526201</v>
      </c>
      <c r="C480" s="52">
        <v>42121606</v>
      </c>
      <c r="D480" s="53" t="s">
        <v>285</v>
      </c>
      <c r="E480" s="53" t="s">
        <v>518</v>
      </c>
      <c r="F480" s="53" t="s">
        <v>79</v>
      </c>
      <c r="G480" s="53">
        <v>1</v>
      </c>
      <c r="H480" s="31"/>
      <c r="I480" s="31"/>
      <c r="J480" s="31">
        <v>43700</v>
      </c>
      <c r="K480" s="31">
        <v>38000</v>
      </c>
      <c r="L480" s="31">
        <v>47500</v>
      </c>
      <c r="M480" s="32">
        <f t="shared" si="49"/>
        <v>38000</v>
      </c>
      <c r="N480" s="32">
        <f t="shared" si="50"/>
        <v>43066.67</v>
      </c>
      <c r="O480" s="32">
        <f t="shared" si="51"/>
        <v>42886.400000000001</v>
      </c>
      <c r="P480" s="32">
        <f t="shared" si="52"/>
        <v>4781.5600000000004</v>
      </c>
      <c r="Q480" s="33">
        <f t="shared" si="53"/>
        <v>0.11102692639110479</v>
      </c>
      <c r="R480" s="34" t="s">
        <v>559</v>
      </c>
      <c r="S480" s="34">
        <v>1</v>
      </c>
      <c r="T480" s="32">
        <f t="shared" si="54"/>
        <v>38000</v>
      </c>
    </row>
    <row r="481" spans="1:20" ht="36" x14ac:dyDescent="0.25">
      <c r="A481" s="52">
        <v>89</v>
      </c>
      <c r="B481" s="52">
        <v>3527012</v>
      </c>
      <c r="C481" s="52">
        <v>42121606</v>
      </c>
      <c r="D481" s="52" t="s">
        <v>207</v>
      </c>
      <c r="E481" s="53" t="s">
        <v>208</v>
      </c>
      <c r="F481" s="53" t="s">
        <v>63</v>
      </c>
      <c r="G481" s="53">
        <v>1</v>
      </c>
      <c r="H481" s="31">
        <v>30408.799999999999</v>
      </c>
      <c r="I481" s="31">
        <f t="shared" si="55"/>
        <v>30487.02</v>
      </c>
      <c r="J481" s="31">
        <v>43700</v>
      </c>
      <c r="K481" s="31">
        <v>38000</v>
      </c>
      <c r="L481" s="31">
        <v>47500</v>
      </c>
      <c r="M481" s="32">
        <f t="shared" si="49"/>
        <v>30487.02</v>
      </c>
      <c r="N481" s="32">
        <f t="shared" si="50"/>
        <v>39921.760000000002</v>
      </c>
      <c r="O481" s="32">
        <f t="shared" si="51"/>
        <v>39379.339999999997</v>
      </c>
      <c r="P481" s="32">
        <f t="shared" si="52"/>
        <v>7402.98</v>
      </c>
      <c r="Q481" s="33">
        <f t="shared" si="53"/>
        <v>0.18543721519291734</v>
      </c>
      <c r="R481" s="34" t="s">
        <v>559</v>
      </c>
      <c r="S481" s="34">
        <v>1</v>
      </c>
      <c r="T481" s="32">
        <f t="shared" si="54"/>
        <v>30487.02</v>
      </c>
    </row>
    <row r="482" spans="1:20" x14ac:dyDescent="0.25">
      <c r="A482" s="3" t="s">
        <v>519</v>
      </c>
      <c r="B482" s="3"/>
      <c r="C482" s="3"/>
      <c r="D482" s="3"/>
      <c r="E482" s="3"/>
      <c r="F482" s="3"/>
      <c r="G482" s="3"/>
      <c r="H482" s="36"/>
      <c r="I482" s="36"/>
      <c r="J482" s="36"/>
      <c r="K482" s="36"/>
      <c r="L482" s="36"/>
      <c r="M482" s="36"/>
      <c r="N482" s="36"/>
      <c r="O482" s="36"/>
      <c r="P482" s="36"/>
      <c r="Q482" s="36"/>
      <c r="R482" s="36"/>
      <c r="S482" s="36"/>
      <c r="T482" s="36"/>
    </row>
    <row r="483" spans="1:20" x14ac:dyDescent="0.25">
      <c r="A483" s="5" t="s">
        <v>1</v>
      </c>
      <c r="B483" s="5"/>
      <c r="C483" s="5"/>
      <c r="D483" s="5"/>
      <c r="E483" s="5"/>
      <c r="F483" s="5" t="s">
        <v>2</v>
      </c>
      <c r="G483" s="5"/>
      <c r="H483" s="36"/>
      <c r="I483" s="36"/>
      <c r="J483" s="36"/>
      <c r="K483" s="36"/>
      <c r="L483" s="36"/>
      <c r="M483" s="36"/>
      <c r="N483" s="36"/>
      <c r="O483" s="36"/>
      <c r="P483" s="36"/>
      <c r="Q483" s="36"/>
      <c r="R483" s="36"/>
      <c r="S483" s="36"/>
      <c r="T483" s="36"/>
    </row>
    <row r="484" spans="1:20" x14ac:dyDescent="0.25">
      <c r="A484" s="37" t="s">
        <v>341</v>
      </c>
      <c r="B484" s="37"/>
      <c r="C484" s="37"/>
      <c r="D484" s="37"/>
      <c r="E484" s="37"/>
      <c r="F484" s="38" t="s">
        <v>342</v>
      </c>
      <c r="G484" s="38"/>
      <c r="H484" s="36"/>
      <c r="I484" s="36"/>
      <c r="J484" s="36"/>
      <c r="K484" s="36"/>
      <c r="L484" s="36"/>
      <c r="M484" s="36"/>
      <c r="N484" s="36"/>
      <c r="O484" s="36"/>
      <c r="P484" s="36"/>
      <c r="Q484" s="36"/>
      <c r="R484" s="36"/>
      <c r="S484" s="36"/>
      <c r="T484" s="36"/>
    </row>
    <row r="485" spans="1:20" ht="60" x14ac:dyDescent="0.25">
      <c r="A485" s="19" t="s">
        <v>5</v>
      </c>
      <c r="B485" s="58" t="s">
        <v>6</v>
      </c>
      <c r="C485" s="21" t="s">
        <v>10</v>
      </c>
      <c r="D485" s="22" t="s">
        <v>22</v>
      </c>
      <c r="E485" s="22"/>
      <c r="F485" s="20" t="s">
        <v>8</v>
      </c>
      <c r="G485" s="21" t="s">
        <v>9</v>
      </c>
      <c r="H485" s="23" t="s">
        <v>539</v>
      </c>
      <c r="I485" s="23" t="s">
        <v>549</v>
      </c>
      <c r="J485" s="24" t="s">
        <v>542</v>
      </c>
      <c r="K485" s="25" t="s">
        <v>542</v>
      </c>
      <c r="L485" s="26" t="s">
        <v>542</v>
      </c>
      <c r="M485" s="27" t="s">
        <v>552</v>
      </c>
      <c r="N485" s="27" t="s">
        <v>553</v>
      </c>
      <c r="O485" s="27" t="s">
        <v>554</v>
      </c>
      <c r="P485" s="27" t="s">
        <v>555</v>
      </c>
      <c r="Q485" s="27" t="s">
        <v>556</v>
      </c>
      <c r="R485" s="27" t="s">
        <v>557</v>
      </c>
      <c r="S485" s="24" t="s">
        <v>560</v>
      </c>
      <c r="T485" s="24" t="s">
        <v>558</v>
      </c>
    </row>
    <row r="486" spans="1:20" s="47" customFormat="1" ht="48" x14ac:dyDescent="0.25">
      <c r="A486" s="44">
        <v>1</v>
      </c>
      <c r="B486" s="46">
        <v>4815006</v>
      </c>
      <c r="C486" s="43">
        <v>42121606</v>
      </c>
      <c r="D486" s="45" t="s">
        <v>343</v>
      </c>
      <c r="E486" s="55" t="s">
        <v>344</v>
      </c>
      <c r="F486" s="45" t="s">
        <v>213</v>
      </c>
      <c r="G486" s="45">
        <v>1</v>
      </c>
      <c r="H486" s="41">
        <v>12674.83</v>
      </c>
      <c r="I486" s="31">
        <f t="shared" si="55"/>
        <v>12707.43</v>
      </c>
      <c r="J486" s="41">
        <v>14950</v>
      </c>
      <c r="K486" s="41">
        <v>13000</v>
      </c>
      <c r="L486" s="41">
        <v>16250</v>
      </c>
      <c r="M486" s="32">
        <f t="shared" si="49"/>
        <v>12707.43</v>
      </c>
      <c r="N486" s="32">
        <f t="shared" si="50"/>
        <v>14226.86</v>
      </c>
      <c r="O486" s="32">
        <f t="shared" si="51"/>
        <v>14153.83</v>
      </c>
      <c r="P486" s="32">
        <f t="shared" si="52"/>
        <v>1676.29</v>
      </c>
      <c r="Q486" s="33">
        <f t="shared" si="53"/>
        <v>0.11782571839464225</v>
      </c>
      <c r="R486" s="34" t="s">
        <v>559</v>
      </c>
      <c r="S486" s="34">
        <v>1</v>
      </c>
      <c r="T486" s="32">
        <f t="shared" si="54"/>
        <v>12707.43</v>
      </c>
    </row>
    <row r="487" spans="1:20" s="47" customFormat="1" ht="48" x14ac:dyDescent="0.2">
      <c r="A487" s="44">
        <v>2</v>
      </c>
      <c r="B487" s="46">
        <v>4815008</v>
      </c>
      <c r="C487" s="43">
        <v>42121507</v>
      </c>
      <c r="D487" s="45" t="s">
        <v>345</v>
      </c>
      <c r="E487" s="55" t="s">
        <v>346</v>
      </c>
      <c r="F487" s="45" t="s">
        <v>213</v>
      </c>
      <c r="G487" s="45">
        <v>1</v>
      </c>
      <c r="H487" s="56">
        <v>7993.21</v>
      </c>
      <c r="I487" s="31">
        <f t="shared" si="55"/>
        <v>8013.77</v>
      </c>
      <c r="J487" s="41">
        <v>10925</v>
      </c>
      <c r="K487" s="41">
        <v>9500</v>
      </c>
      <c r="L487" s="41">
        <v>11875</v>
      </c>
      <c r="M487" s="32">
        <f t="shared" si="49"/>
        <v>8013.77</v>
      </c>
      <c r="N487" s="32">
        <f t="shared" si="50"/>
        <v>10078.44</v>
      </c>
      <c r="O487" s="32">
        <f t="shared" si="51"/>
        <v>9969.0499999999993</v>
      </c>
      <c r="P487" s="32">
        <f t="shared" si="52"/>
        <v>1687.38</v>
      </c>
      <c r="Q487" s="33">
        <f t="shared" si="53"/>
        <v>0.16742472049245716</v>
      </c>
      <c r="R487" s="34" t="s">
        <v>559</v>
      </c>
      <c r="S487" s="34">
        <v>1</v>
      </c>
      <c r="T487" s="32">
        <f t="shared" si="54"/>
        <v>8013.77</v>
      </c>
    </row>
    <row r="488" spans="1:20" s="47" customFormat="1" ht="24" x14ac:dyDescent="0.25">
      <c r="A488" s="44">
        <v>3</v>
      </c>
      <c r="B488" s="46">
        <v>48150</v>
      </c>
      <c r="C488" s="43">
        <v>42121507</v>
      </c>
      <c r="D488" s="45" t="s">
        <v>347</v>
      </c>
      <c r="E488" s="55" t="s">
        <v>348</v>
      </c>
      <c r="F488" s="45" t="s">
        <v>213</v>
      </c>
      <c r="G488" s="45">
        <v>1</v>
      </c>
      <c r="H488" s="41">
        <v>44911.58</v>
      </c>
      <c r="I488" s="31">
        <f t="shared" si="55"/>
        <v>45027.11</v>
      </c>
      <c r="J488" s="41">
        <v>53371.5</v>
      </c>
      <c r="K488" s="41">
        <v>46410</v>
      </c>
      <c r="L488" s="41">
        <v>58012.5</v>
      </c>
      <c r="M488" s="32">
        <f t="shared" si="49"/>
        <v>45027.11</v>
      </c>
      <c r="N488" s="32">
        <f t="shared" si="50"/>
        <v>50705.279999999999</v>
      </c>
      <c r="O488" s="32">
        <f t="shared" si="51"/>
        <v>50434.67</v>
      </c>
      <c r="P488" s="32">
        <f t="shared" si="52"/>
        <v>6088.11</v>
      </c>
      <c r="Q488" s="33">
        <f t="shared" si="53"/>
        <v>0.12006856090726646</v>
      </c>
      <c r="R488" s="34" t="s">
        <v>559</v>
      </c>
      <c r="S488" s="34">
        <v>1</v>
      </c>
      <c r="T488" s="32">
        <f t="shared" si="54"/>
        <v>45027.11</v>
      </c>
    </row>
    <row r="489" spans="1:20" s="47" customFormat="1" ht="24" x14ac:dyDescent="0.2">
      <c r="A489" s="44">
        <v>4</v>
      </c>
      <c r="B489" s="46">
        <v>4815015</v>
      </c>
      <c r="C489" s="43">
        <v>42121600</v>
      </c>
      <c r="D489" s="45" t="s">
        <v>349</v>
      </c>
      <c r="E489" s="55" t="s">
        <v>350</v>
      </c>
      <c r="F489" s="45" t="s">
        <v>213</v>
      </c>
      <c r="G489" s="45">
        <v>1</v>
      </c>
      <c r="H489" s="56">
        <v>39175.69</v>
      </c>
      <c r="I489" s="31">
        <f t="shared" si="55"/>
        <v>39276.47</v>
      </c>
      <c r="J489" s="41">
        <v>46529</v>
      </c>
      <c r="K489" s="41">
        <v>40460</v>
      </c>
      <c r="L489" s="41">
        <v>50575</v>
      </c>
      <c r="M489" s="32">
        <f t="shared" si="49"/>
        <v>39276.47</v>
      </c>
      <c r="N489" s="32">
        <f t="shared" si="50"/>
        <v>44210.12</v>
      </c>
      <c r="O489" s="32">
        <f t="shared" si="51"/>
        <v>43974.86</v>
      </c>
      <c r="P489" s="32">
        <f t="shared" si="52"/>
        <v>5300.73</v>
      </c>
      <c r="Q489" s="33">
        <f t="shared" si="53"/>
        <v>0.1198985662106323</v>
      </c>
      <c r="R489" s="34" t="s">
        <v>559</v>
      </c>
      <c r="S489" s="34">
        <v>1</v>
      </c>
      <c r="T489" s="32">
        <f t="shared" si="54"/>
        <v>39276.47</v>
      </c>
    </row>
    <row r="490" spans="1:20" s="47" customFormat="1" ht="24" x14ac:dyDescent="0.2">
      <c r="A490" s="44">
        <v>5</v>
      </c>
      <c r="B490" s="46">
        <v>4815015</v>
      </c>
      <c r="C490" s="43">
        <v>42142600</v>
      </c>
      <c r="D490" s="45" t="s">
        <v>349</v>
      </c>
      <c r="E490" s="55" t="s">
        <v>351</v>
      </c>
      <c r="F490" s="45" t="s">
        <v>213</v>
      </c>
      <c r="G490" s="45">
        <v>1</v>
      </c>
      <c r="H490" s="56">
        <v>43943.13</v>
      </c>
      <c r="I490" s="31">
        <f t="shared" si="55"/>
        <v>44056.17</v>
      </c>
      <c r="J490" s="41">
        <v>50634.5</v>
      </c>
      <c r="K490" s="41">
        <v>44030</v>
      </c>
      <c r="L490" s="41">
        <v>55037.5</v>
      </c>
      <c r="M490" s="32">
        <f t="shared" si="49"/>
        <v>44030</v>
      </c>
      <c r="N490" s="32">
        <f t="shared" si="50"/>
        <v>48439.54</v>
      </c>
      <c r="O490" s="32">
        <f t="shared" si="51"/>
        <v>48218.66</v>
      </c>
      <c r="P490" s="32">
        <f t="shared" si="52"/>
        <v>5385.44</v>
      </c>
      <c r="Q490" s="33">
        <f t="shared" si="53"/>
        <v>0.11117859500730187</v>
      </c>
      <c r="R490" s="34" t="s">
        <v>559</v>
      </c>
      <c r="S490" s="34">
        <v>1</v>
      </c>
      <c r="T490" s="32">
        <f t="shared" si="54"/>
        <v>44030</v>
      </c>
    </row>
    <row r="491" spans="1:20" s="47" customFormat="1" ht="24" x14ac:dyDescent="0.2">
      <c r="A491" s="44">
        <v>6</v>
      </c>
      <c r="B491" s="46">
        <v>4815015</v>
      </c>
      <c r="C491" s="43">
        <v>42142600</v>
      </c>
      <c r="D491" s="45" t="s">
        <v>349</v>
      </c>
      <c r="E491" s="55" t="s">
        <v>352</v>
      </c>
      <c r="F491" s="45" t="s">
        <v>213</v>
      </c>
      <c r="G491" s="45">
        <v>1</v>
      </c>
      <c r="H491" s="56">
        <v>36649.61</v>
      </c>
      <c r="I491" s="31">
        <f t="shared" si="55"/>
        <v>36743.89</v>
      </c>
      <c r="J491" s="41">
        <v>64319.5</v>
      </c>
      <c r="K491" s="41">
        <v>55930</v>
      </c>
      <c r="L491" s="41">
        <v>69912.5</v>
      </c>
      <c r="M491" s="32">
        <f t="shared" si="49"/>
        <v>36743.89</v>
      </c>
      <c r="N491" s="32">
        <f t="shared" si="50"/>
        <v>56726.47</v>
      </c>
      <c r="O491" s="32">
        <f t="shared" si="51"/>
        <v>55135.57</v>
      </c>
      <c r="P491" s="32">
        <f t="shared" si="52"/>
        <v>14508.2</v>
      </c>
      <c r="Q491" s="33">
        <f t="shared" si="53"/>
        <v>0.25575714476857103</v>
      </c>
      <c r="R491" s="34" t="s">
        <v>559</v>
      </c>
      <c r="S491" s="34">
        <v>1</v>
      </c>
      <c r="T491" s="32">
        <f t="shared" si="54"/>
        <v>36743.89</v>
      </c>
    </row>
    <row r="492" spans="1:20" s="47" customFormat="1" ht="24" x14ac:dyDescent="0.25">
      <c r="A492" s="44">
        <v>7</v>
      </c>
      <c r="B492" s="46">
        <v>4815015</v>
      </c>
      <c r="C492" s="43">
        <v>42142600</v>
      </c>
      <c r="D492" s="45" t="s">
        <v>349</v>
      </c>
      <c r="E492" s="55" t="s">
        <v>353</v>
      </c>
      <c r="F492" s="45" t="s">
        <v>213</v>
      </c>
      <c r="G492" s="45">
        <v>1</v>
      </c>
      <c r="H492" s="41">
        <v>38605.86</v>
      </c>
      <c r="I492" s="31">
        <f t="shared" si="55"/>
        <v>38705.17</v>
      </c>
      <c r="J492" s="41">
        <v>46529</v>
      </c>
      <c r="K492" s="41">
        <v>40460</v>
      </c>
      <c r="L492" s="41">
        <v>50575</v>
      </c>
      <c r="M492" s="32">
        <f t="shared" si="49"/>
        <v>38705.17</v>
      </c>
      <c r="N492" s="32">
        <f t="shared" si="50"/>
        <v>44067.29</v>
      </c>
      <c r="O492" s="32">
        <f t="shared" si="51"/>
        <v>43814.07</v>
      </c>
      <c r="P492" s="32">
        <f t="shared" si="52"/>
        <v>5482.55</v>
      </c>
      <c r="Q492" s="33">
        <f t="shared" si="53"/>
        <v>0.12441314181108028</v>
      </c>
      <c r="R492" s="34" t="s">
        <v>559</v>
      </c>
      <c r="S492" s="34">
        <v>1</v>
      </c>
      <c r="T492" s="32">
        <f t="shared" si="54"/>
        <v>38705.17</v>
      </c>
    </row>
    <row r="493" spans="1:20" s="47" customFormat="1" ht="24" x14ac:dyDescent="0.25">
      <c r="A493" s="44">
        <v>8</v>
      </c>
      <c r="B493" s="46">
        <v>4815015</v>
      </c>
      <c r="C493" s="43">
        <v>42142600</v>
      </c>
      <c r="D493" s="45" t="s">
        <v>349</v>
      </c>
      <c r="E493" s="55" t="s">
        <v>354</v>
      </c>
      <c r="F493" s="45" t="s">
        <v>213</v>
      </c>
      <c r="G493" s="45">
        <v>1</v>
      </c>
      <c r="H493" s="41">
        <v>31458.83</v>
      </c>
      <c r="I493" s="31">
        <f t="shared" si="55"/>
        <v>31539.75</v>
      </c>
      <c r="J493" s="41">
        <v>41055</v>
      </c>
      <c r="K493" s="41">
        <v>35700</v>
      </c>
      <c r="L493" s="41">
        <v>44625</v>
      </c>
      <c r="M493" s="32">
        <f t="shared" si="49"/>
        <v>31539.75</v>
      </c>
      <c r="N493" s="32">
        <f t="shared" si="50"/>
        <v>38229.94</v>
      </c>
      <c r="O493" s="32">
        <f t="shared" si="51"/>
        <v>37898.120000000003</v>
      </c>
      <c r="P493" s="32">
        <f t="shared" si="52"/>
        <v>5774.57</v>
      </c>
      <c r="Q493" s="33">
        <f t="shared" si="53"/>
        <v>0.15104836680360992</v>
      </c>
      <c r="R493" s="34" t="s">
        <v>559</v>
      </c>
      <c r="S493" s="34">
        <v>1</v>
      </c>
      <c r="T493" s="32">
        <f t="shared" si="54"/>
        <v>31539.75</v>
      </c>
    </row>
    <row r="494" spans="1:20" s="47" customFormat="1" x14ac:dyDescent="0.2">
      <c r="A494" s="44">
        <v>9</v>
      </c>
      <c r="B494" s="46">
        <v>4815007</v>
      </c>
      <c r="C494" s="43">
        <v>42142600</v>
      </c>
      <c r="D494" s="45" t="s">
        <v>355</v>
      </c>
      <c r="E494" s="55" t="s">
        <v>356</v>
      </c>
      <c r="F494" s="45" t="s">
        <v>213</v>
      </c>
      <c r="G494" s="45">
        <v>1</v>
      </c>
      <c r="H494" s="56">
        <v>4823.8100000000004</v>
      </c>
      <c r="I494" s="31">
        <f t="shared" si="55"/>
        <v>4836.22</v>
      </c>
      <c r="J494" s="41">
        <v>9200</v>
      </c>
      <c r="K494" s="41">
        <v>8000</v>
      </c>
      <c r="L494" s="41">
        <v>10000</v>
      </c>
      <c r="M494" s="32">
        <f t="shared" si="49"/>
        <v>4836.22</v>
      </c>
      <c r="N494" s="32">
        <f t="shared" si="50"/>
        <v>8009.06</v>
      </c>
      <c r="O494" s="32">
        <f t="shared" si="51"/>
        <v>7724.07</v>
      </c>
      <c r="P494" s="32">
        <f t="shared" si="52"/>
        <v>2269.3000000000002</v>
      </c>
      <c r="Q494" s="33">
        <f t="shared" si="53"/>
        <v>0.28334161562031002</v>
      </c>
      <c r="R494" s="34" t="s">
        <v>559</v>
      </c>
      <c r="S494" s="34">
        <v>1</v>
      </c>
      <c r="T494" s="32">
        <f t="shared" si="54"/>
        <v>4836.22</v>
      </c>
    </row>
    <row r="495" spans="1:20" s="47" customFormat="1" x14ac:dyDescent="0.2">
      <c r="A495" s="44">
        <v>10</v>
      </c>
      <c r="B495" s="46">
        <v>4815007</v>
      </c>
      <c r="C495" s="43">
        <v>42121500</v>
      </c>
      <c r="D495" s="45" t="s">
        <v>355</v>
      </c>
      <c r="E495" s="55" t="s">
        <v>357</v>
      </c>
      <c r="F495" s="45" t="s">
        <v>213</v>
      </c>
      <c r="G495" s="45">
        <v>1</v>
      </c>
      <c r="H495" s="56">
        <v>4802.54</v>
      </c>
      <c r="I495" s="31">
        <f t="shared" si="55"/>
        <v>4814.8900000000003</v>
      </c>
      <c r="J495" s="41">
        <v>9200</v>
      </c>
      <c r="K495" s="41">
        <v>8000</v>
      </c>
      <c r="L495" s="41">
        <v>10000</v>
      </c>
      <c r="M495" s="32">
        <f t="shared" si="49"/>
        <v>4814.8900000000003</v>
      </c>
      <c r="N495" s="32">
        <f t="shared" si="50"/>
        <v>8003.72</v>
      </c>
      <c r="O495" s="32">
        <f t="shared" si="51"/>
        <v>7715.54</v>
      </c>
      <c r="P495" s="32">
        <f t="shared" si="52"/>
        <v>2279.2399999999998</v>
      </c>
      <c r="Q495" s="33">
        <f t="shared" si="53"/>
        <v>0.28477258074995121</v>
      </c>
      <c r="R495" s="34" t="s">
        <v>559</v>
      </c>
      <c r="S495" s="34">
        <v>1</v>
      </c>
      <c r="T495" s="32">
        <f t="shared" si="54"/>
        <v>4814.8900000000003</v>
      </c>
    </row>
    <row r="496" spans="1:20" s="47" customFormat="1" ht="48" x14ac:dyDescent="0.25">
      <c r="A496" s="44">
        <v>11</v>
      </c>
      <c r="B496" s="46">
        <v>48150</v>
      </c>
      <c r="C496" s="43">
        <v>51101500</v>
      </c>
      <c r="D496" s="45" t="s">
        <v>358</v>
      </c>
      <c r="E496" s="55" t="s">
        <v>359</v>
      </c>
      <c r="F496" s="45" t="s">
        <v>213</v>
      </c>
      <c r="G496" s="45">
        <v>1</v>
      </c>
      <c r="H496" s="41">
        <v>4780.68</v>
      </c>
      <c r="I496" s="31">
        <f t="shared" si="55"/>
        <v>4792.9799999999996</v>
      </c>
      <c r="J496" s="41">
        <v>4600</v>
      </c>
      <c r="K496" s="41">
        <v>4000</v>
      </c>
      <c r="L496" s="41">
        <v>5000</v>
      </c>
      <c r="M496" s="32">
        <f t="shared" si="49"/>
        <v>4000</v>
      </c>
      <c r="N496" s="32">
        <f t="shared" si="50"/>
        <v>4598.25</v>
      </c>
      <c r="O496" s="32">
        <f t="shared" si="51"/>
        <v>4582.46</v>
      </c>
      <c r="P496" s="32">
        <f t="shared" si="52"/>
        <v>430.98</v>
      </c>
      <c r="Q496" s="33">
        <f t="shared" si="53"/>
        <v>9.372696134398957E-2</v>
      </c>
      <c r="R496" s="34" t="s">
        <v>559</v>
      </c>
      <c r="S496" s="34">
        <v>1</v>
      </c>
      <c r="T496" s="32">
        <f t="shared" si="54"/>
        <v>4000</v>
      </c>
    </row>
    <row r="497" spans="1:20" s="47" customFormat="1" ht="48" x14ac:dyDescent="0.25">
      <c r="A497" s="44">
        <v>12</v>
      </c>
      <c r="B497" s="46">
        <v>48150</v>
      </c>
      <c r="C497" s="43">
        <v>42121600</v>
      </c>
      <c r="D497" s="45" t="s">
        <v>358</v>
      </c>
      <c r="E497" s="55" t="s">
        <v>360</v>
      </c>
      <c r="F497" s="45" t="s">
        <v>213</v>
      </c>
      <c r="G497" s="45">
        <v>1</v>
      </c>
      <c r="H497" s="41">
        <v>4920.8</v>
      </c>
      <c r="I497" s="31">
        <f t="shared" si="55"/>
        <v>4933.46</v>
      </c>
      <c r="J497" s="41">
        <v>4600</v>
      </c>
      <c r="K497" s="41">
        <v>4000</v>
      </c>
      <c r="L497" s="41">
        <v>5000</v>
      </c>
      <c r="M497" s="32">
        <f t="shared" si="49"/>
        <v>4000</v>
      </c>
      <c r="N497" s="32">
        <f t="shared" si="50"/>
        <v>4633.37</v>
      </c>
      <c r="O497" s="32">
        <f t="shared" si="51"/>
        <v>4615.67</v>
      </c>
      <c r="P497" s="32">
        <f t="shared" si="52"/>
        <v>457.07</v>
      </c>
      <c r="Q497" s="33">
        <f t="shared" si="53"/>
        <v>9.8647420775806807E-2</v>
      </c>
      <c r="R497" s="34" t="s">
        <v>559</v>
      </c>
      <c r="S497" s="34">
        <v>1</v>
      </c>
      <c r="T497" s="32">
        <f t="shared" si="54"/>
        <v>4000</v>
      </c>
    </row>
    <row r="498" spans="1:20" s="47" customFormat="1" ht="48" x14ac:dyDescent="0.25">
      <c r="A498" s="44">
        <v>13</v>
      </c>
      <c r="B498" s="46">
        <v>48150</v>
      </c>
      <c r="C498" s="43">
        <v>42121600</v>
      </c>
      <c r="D498" s="45" t="s">
        <v>358</v>
      </c>
      <c r="E498" s="55" t="s">
        <v>361</v>
      </c>
      <c r="F498" s="45" t="s">
        <v>213</v>
      </c>
      <c r="G498" s="45">
        <v>1</v>
      </c>
      <c r="H498" s="41">
        <v>5070.92</v>
      </c>
      <c r="I498" s="31">
        <f t="shared" si="55"/>
        <v>5083.96</v>
      </c>
      <c r="J498" s="41">
        <v>4600</v>
      </c>
      <c r="K498" s="41">
        <v>4000</v>
      </c>
      <c r="L498" s="41">
        <v>5000</v>
      </c>
      <c r="M498" s="32">
        <f t="shared" si="49"/>
        <v>4000</v>
      </c>
      <c r="N498" s="32">
        <f t="shared" si="50"/>
        <v>4670.99</v>
      </c>
      <c r="O498" s="32">
        <f t="shared" si="51"/>
        <v>4650.4799999999996</v>
      </c>
      <c r="P498" s="32">
        <f t="shared" si="52"/>
        <v>494.66</v>
      </c>
      <c r="Q498" s="33">
        <f t="shared" si="53"/>
        <v>0.1059004622146483</v>
      </c>
      <c r="R498" s="34" t="s">
        <v>559</v>
      </c>
      <c r="S498" s="34">
        <v>1</v>
      </c>
      <c r="T498" s="32">
        <f t="shared" si="54"/>
        <v>4000</v>
      </c>
    </row>
    <row r="499" spans="1:20" s="47" customFormat="1" ht="60" x14ac:dyDescent="0.2">
      <c r="A499" s="44">
        <v>14</v>
      </c>
      <c r="B499" s="46">
        <v>3626004</v>
      </c>
      <c r="C499" s="43">
        <v>42121600</v>
      </c>
      <c r="D499" s="45" t="s">
        <v>362</v>
      </c>
      <c r="E499" s="55" t="s">
        <v>363</v>
      </c>
      <c r="F499" s="45" t="s">
        <v>213</v>
      </c>
      <c r="G499" s="45">
        <v>1</v>
      </c>
      <c r="H499" s="56">
        <v>41701.11</v>
      </c>
      <c r="I499" s="31">
        <f t="shared" si="55"/>
        <v>41808.379999999997</v>
      </c>
      <c r="J499" s="41">
        <v>47897.5</v>
      </c>
      <c r="K499" s="41">
        <v>41650</v>
      </c>
      <c r="L499" s="41">
        <v>52062.5</v>
      </c>
      <c r="M499" s="32">
        <f t="shared" si="49"/>
        <v>41650</v>
      </c>
      <c r="N499" s="32">
        <f t="shared" si="50"/>
        <v>45854.6</v>
      </c>
      <c r="O499" s="32">
        <f t="shared" si="51"/>
        <v>45648.77</v>
      </c>
      <c r="P499" s="32">
        <f t="shared" si="52"/>
        <v>5058.3900000000003</v>
      </c>
      <c r="Q499" s="33">
        <f t="shared" si="53"/>
        <v>0.11031368717642288</v>
      </c>
      <c r="R499" s="34" t="s">
        <v>559</v>
      </c>
      <c r="S499" s="34">
        <v>1</v>
      </c>
      <c r="T499" s="32">
        <f t="shared" si="54"/>
        <v>41650</v>
      </c>
    </row>
    <row r="500" spans="1:20" x14ac:dyDescent="0.25">
      <c r="A500" s="3" t="s">
        <v>520</v>
      </c>
      <c r="B500" s="3"/>
      <c r="C500" s="3"/>
      <c r="D500" s="3"/>
      <c r="E500" s="3"/>
      <c r="F500" s="3"/>
      <c r="G500" s="3"/>
      <c r="H500" s="78"/>
      <c r="I500" s="78"/>
      <c r="J500" s="78"/>
      <c r="K500" s="78"/>
      <c r="L500" s="78"/>
      <c r="M500" s="78"/>
      <c r="N500" s="78"/>
      <c r="O500" s="78"/>
      <c r="P500" s="78"/>
      <c r="Q500" s="78"/>
      <c r="R500" s="78"/>
      <c r="S500" s="78"/>
      <c r="T500" s="78"/>
    </row>
    <row r="501" spans="1:20" x14ac:dyDescent="0.25">
      <c r="A501" s="5" t="s">
        <v>1</v>
      </c>
      <c r="B501" s="5"/>
      <c r="C501" s="5"/>
      <c r="D501" s="5"/>
      <c r="E501" s="5"/>
      <c r="F501" s="5" t="s">
        <v>2</v>
      </c>
      <c r="G501" s="5"/>
      <c r="H501" s="78"/>
      <c r="I501" s="78"/>
      <c r="J501" s="78"/>
      <c r="K501" s="78"/>
      <c r="L501" s="78"/>
      <c r="M501" s="78"/>
      <c r="N501" s="78"/>
      <c r="O501" s="78"/>
      <c r="P501" s="78"/>
      <c r="Q501" s="78"/>
      <c r="R501" s="78"/>
      <c r="S501" s="78"/>
      <c r="T501" s="78"/>
    </row>
    <row r="502" spans="1:20" x14ac:dyDescent="0.25">
      <c r="A502" s="37" t="s">
        <v>3</v>
      </c>
      <c r="B502" s="37"/>
      <c r="C502" s="37"/>
      <c r="D502" s="37"/>
      <c r="E502" s="37"/>
      <c r="F502" s="38" t="s">
        <v>4</v>
      </c>
      <c r="G502" s="38"/>
      <c r="H502" s="78"/>
      <c r="I502" s="78"/>
      <c r="J502" s="78"/>
      <c r="K502" s="78"/>
      <c r="L502" s="78"/>
      <c r="M502" s="78"/>
      <c r="N502" s="78"/>
      <c r="O502" s="78"/>
      <c r="P502" s="78"/>
      <c r="Q502" s="78"/>
      <c r="R502" s="78"/>
      <c r="S502" s="78"/>
      <c r="T502" s="78"/>
    </row>
    <row r="503" spans="1:20" ht="60" x14ac:dyDescent="0.25">
      <c r="A503" s="19" t="s">
        <v>5</v>
      </c>
      <c r="B503" s="76" t="s">
        <v>6</v>
      </c>
      <c r="C503" s="21" t="s">
        <v>10</v>
      </c>
      <c r="D503" s="22" t="s">
        <v>22</v>
      </c>
      <c r="E503" s="22"/>
      <c r="F503" s="20" t="s">
        <v>8</v>
      </c>
      <c r="G503" s="21" t="s">
        <v>9</v>
      </c>
      <c r="H503" s="23" t="s">
        <v>539</v>
      </c>
      <c r="I503" s="23" t="s">
        <v>549</v>
      </c>
      <c r="J503" s="24" t="s">
        <v>542</v>
      </c>
      <c r="K503" s="25" t="s">
        <v>542</v>
      </c>
      <c r="L503" s="26" t="s">
        <v>542</v>
      </c>
      <c r="M503" s="27" t="s">
        <v>552</v>
      </c>
      <c r="N503" s="27" t="s">
        <v>553</v>
      </c>
      <c r="O503" s="27" t="s">
        <v>554</v>
      </c>
      <c r="P503" s="27" t="s">
        <v>555</v>
      </c>
      <c r="Q503" s="27" t="s">
        <v>556</v>
      </c>
      <c r="R503" s="27" t="s">
        <v>557</v>
      </c>
      <c r="S503" s="24" t="s">
        <v>560</v>
      </c>
      <c r="T503" s="24" t="s">
        <v>558</v>
      </c>
    </row>
    <row r="504" spans="1:20" s="47" customFormat="1" ht="48" x14ac:dyDescent="0.25">
      <c r="A504" s="45">
        <v>1</v>
      </c>
      <c r="B504" s="45">
        <v>2331101</v>
      </c>
      <c r="C504" s="44">
        <v>42121600</v>
      </c>
      <c r="D504" s="45" t="s">
        <v>423</v>
      </c>
      <c r="E504" s="45" t="s">
        <v>521</v>
      </c>
      <c r="F504" s="45" t="s">
        <v>13</v>
      </c>
      <c r="G504" s="71">
        <v>1</v>
      </c>
      <c r="H504" s="41">
        <v>200000</v>
      </c>
      <c r="I504" s="31">
        <f t="shared" si="55"/>
        <v>200514.48</v>
      </c>
      <c r="J504" s="41">
        <v>229425</v>
      </c>
      <c r="K504" s="41">
        <v>199500</v>
      </c>
      <c r="L504" s="41">
        <v>249375</v>
      </c>
      <c r="M504" s="32">
        <f t="shared" si="49"/>
        <v>199500</v>
      </c>
      <c r="N504" s="32">
        <f t="shared" si="50"/>
        <v>219703.62</v>
      </c>
      <c r="O504" s="32">
        <f t="shared" si="51"/>
        <v>218723.56</v>
      </c>
      <c r="P504" s="32">
        <f t="shared" si="52"/>
        <v>24161.3</v>
      </c>
      <c r="Q504" s="33">
        <f t="shared" si="53"/>
        <v>0.10997224351606041</v>
      </c>
      <c r="R504" s="34" t="s">
        <v>559</v>
      </c>
      <c r="S504" s="34">
        <v>1</v>
      </c>
      <c r="T504" s="32">
        <f t="shared" si="54"/>
        <v>199500</v>
      </c>
    </row>
    <row r="505" spans="1:20" s="47" customFormat="1" ht="48" x14ac:dyDescent="0.25">
      <c r="A505" s="45">
        <v>2</v>
      </c>
      <c r="B505" s="45">
        <v>2331101</v>
      </c>
      <c r="C505" s="44">
        <v>42121600</v>
      </c>
      <c r="D505" s="45" t="s">
        <v>425</v>
      </c>
      <c r="E505" s="45" t="s">
        <v>522</v>
      </c>
      <c r="F505" s="45" t="s">
        <v>426</v>
      </c>
      <c r="G505" s="71">
        <v>1</v>
      </c>
      <c r="H505" s="41">
        <v>15000</v>
      </c>
      <c r="I505" s="31">
        <f t="shared" si="55"/>
        <v>15038.59</v>
      </c>
      <c r="J505" s="41">
        <v>8935.5</v>
      </c>
      <c r="K505" s="41">
        <v>7770</v>
      </c>
      <c r="L505" s="41">
        <v>9712.5</v>
      </c>
      <c r="M505" s="32">
        <f t="shared" si="49"/>
        <v>7770</v>
      </c>
      <c r="N505" s="32">
        <f t="shared" si="50"/>
        <v>10364.15</v>
      </c>
      <c r="O505" s="32">
        <f t="shared" si="51"/>
        <v>10035.049999999999</v>
      </c>
      <c r="P505" s="32">
        <f t="shared" si="52"/>
        <v>3216.92</v>
      </c>
      <c r="Q505" s="33">
        <f t="shared" si="53"/>
        <v>0.31038917808020922</v>
      </c>
      <c r="R505" s="34" t="s">
        <v>559</v>
      </c>
      <c r="S505" s="34">
        <v>1</v>
      </c>
      <c r="T505" s="32">
        <f t="shared" si="54"/>
        <v>7770</v>
      </c>
    </row>
    <row r="506" spans="1:20" x14ac:dyDescent="0.25">
      <c r="A506" s="3" t="s">
        <v>523</v>
      </c>
      <c r="B506" s="3"/>
      <c r="C506" s="3"/>
      <c r="D506" s="3"/>
      <c r="E506" s="3"/>
      <c r="F506" s="3"/>
      <c r="G506" s="3"/>
      <c r="H506" s="78"/>
      <c r="I506" s="78"/>
      <c r="J506" s="78"/>
      <c r="K506" s="78"/>
      <c r="L506" s="78"/>
      <c r="M506" s="78"/>
      <c r="N506" s="78"/>
      <c r="O506" s="78"/>
      <c r="P506" s="78"/>
      <c r="Q506" s="78"/>
      <c r="R506" s="78"/>
      <c r="S506" s="78"/>
      <c r="T506" s="78"/>
    </row>
    <row r="507" spans="1:20" x14ac:dyDescent="0.25">
      <c r="A507" s="5" t="s">
        <v>1</v>
      </c>
      <c r="B507" s="5"/>
      <c r="C507" s="5"/>
      <c r="D507" s="5"/>
      <c r="E507" s="5"/>
      <c r="F507" s="5" t="s">
        <v>2</v>
      </c>
      <c r="G507" s="5"/>
      <c r="H507" s="78"/>
      <c r="I507" s="78"/>
      <c r="J507" s="78"/>
      <c r="K507" s="78"/>
      <c r="L507" s="78"/>
      <c r="M507" s="78"/>
      <c r="N507" s="78"/>
      <c r="O507" s="78"/>
      <c r="P507" s="78"/>
      <c r="Q507" s="78"/>
      <c r="R507" s="78"/>
      <c r="S507" s="78"/>
      <c r="T507" s="78"/>
    </row>
    <row r="508" spans="1:20" x14ac:dyDescent="0.25">
      <c r="A508" s="37" t="s">
        <v>75</v>
      </c>
      <c r="B508" s="37"/>
      <c r="C508" s="37"/>
      <c r="D508" s="37"/>
      <c r="E508" s="37"/>
      <c r="F508" s="38" t="s">
        <v>76</v>
      </c>
      <c r="G508" s="38"/>
      <c r="H508" s="78"/>
      <c r="I508" s="78"/>
      <c r="J508" s="78"/>
      <c r="K508" s="78"/>
      <c r="L508" s="78"/>
      <c r="M508" s="78"/>
      <c r="N508" s="78"/>
      <c r="O508" s="78"/>
      <c r="P508" s="78"/>
      <c r="Q508" s="78"/>
      <c r="R508" s="78"/>
      <c r="S508" s="78"/>
      <c r="T508" s="78"/>
    </row>
    <row r="509" spans="1:20" ht="60" x14ac:dyDescent="0.25">
      <c r="A509" s="19" t="s">
        <v>5</v>
      </c>
      <c r="B509" s="74" t="s">
        <v>6</v>
      </c>
      <c r="C509" s="21" t="s">
        <v>10</v>
      </c>
      <c r="D509" s="22" t="s">
        <v>22</v>
      </c>
      <c r="E509" s="22"/>
      <c r="F509" s="20" t="s">
        <v>8</v>
      </c>
      <c r="G509" s="21" t="s">
        <v>9</v>
      </c>
      <c r="H509" s="23" t="s">
        <v>539</v>
      </c>
      <c r="I509" s="23" t="s">
        <v>549</v>
      </c>
      <c r="J509" s="24" t="s">
        <v>542</v>
      </c>
      <c r="K509" s="25" t="s">
        <v>542</v>
      </c>
      <c r="L509" s="26" t="s">
        <v>542</v>
      </c>
      <c r="M509" s="27" t="s">
        <v>552</v>
      </c>
      <c r="N509" s="27" t="s">
        <v>553</v>
      </c>
      <c r="O509" s="27" t="s">
        <v>554</v>
      </c>
      <c r="P509" s="27" t="s">
        <v>555</v>
      </c>
      <c r="Q509" s="27" t="s">
        <v>556</v>
      </c>
      <c r="R509" s="27" t="s">
        <v>557</v>
      </c>
      <c r="S509" s="24" t="s">
        <v>560</v>
      </c>
      <c r="T509" s="24" t="s">
        <v>558</v>
      </c>
    </row>
    <row r="510" spans="1:20" ht="24" x14ac:dyDescent="0.25">
      <c r="A510" s="44">
        <v>1</v>
      </c>
      <c r="B510" s="53">
        <v>3526201</v>
      </c>
      <c r="C510" s="44">
        <v>42121600</v>
      </c>
      <c r="D510" s="45" t="s">
        <v>524</v>
      </c>
      <c r="E510" s="45" t="s">
        <v>525</v>
      </c>
      <c r="F510" s="45" t="s">
        <v>213</v>
      </c>
      <c r="G510" s="53">
        <v>1</v>
      </c>
      <c r="H510" s="31">
        <v>14810.38</v>
      </c>
      <c r="I510" s="31">
        <f t="shared" si="55"/>
        <v>14848.48</v>
      </c>
      <c r="J510" s="31">
        <v>20700</v>
      </c>
      <c r="K510" s="31">
        <v>18000</v>
      </c>
      <c r="L510" s="31">
        <v>22500</v>
      </c>
      <c r="M510" s="32">
        <f t="shared" si="49"/>
        <v>14848.48</v>
      </c>
      <c r="N510" s="32">
        <f t="shared" si="50"/>
        <v>19012.12</v>
      </c>
      <c r="O510" s="32">
        <f t="shared" si="51"/>
        <v>18783.509999999998</v>
      </c>
      <c r="P510" s="32">
        <f t="shared" si="52"/>
        <v>3335.39</v>
      </c>
      <c r="Q510" s="33">
        <f t="shared" si="53"/>
        <v>0.17543493308479013</v>
      </c>
      <c r="R510" s="34" t="s">
        <v>559</v>
      </c>
      <c r="S510" s="34">
        <v>1</v>
      </c>
      <c r="T510" s="32">
        <f t="shared" si="54"/>
        <v>14848.48</v>
      </c>
    </row>
    <row r="511" spans="1:20" ht="24" x14ac:dyDescent="0.25">
      <c r="A511" s="44">
        <v>2</v>
      </c>
      <c r="B511" s="53">
        <v>3526201</v>
      </c>
      <c r="C511" s="44">
        <v>42121600</v>
      </c>
      <c r="D511" s="45" t="s">
        <v>526</v>
      </c>
      <c r="E511" s="45" t="s">
        <v>527</v>
      </c>
      <c r="F511" s="45" t="s">
        <v>211</v>
      </c>
      <c r="G511" s="53">
        <v>1</v>
      </c>
      <c r="H511" s="31">
        <v>44243.31</v>
      </c>
      <c r="I511" s="31">
        <f t="shared" si="55"/>
        <v>44357.120000000003</v>
      </c>
      <c r="J511" s="31">
        <v>57500</v>
      </c>
      <c r="K511" s="31">
        <v>50000</v>
      </c>
      <c r="L511" s="31">
        <v>62500</v>
      </c>
      <c r="M511" s="32">
        <f t="shared" si="49"/>
        <v>44357.120000000003</v>
      </c>
      <c r="N511" s="32">
        <f t="shared" si="50"/>
        <v>53589.279999999999</v>
      </c>
      <c r="O511" s="32">
        <f t="shared" si="51"/>
        <v>53133.73</v>
      </c>
      <c r="P511" s="32">
        <f t="shared" si="52"/>
        <v>8016.86</v>
      </c>
      <c r="Q511" s="33">
        <f t="shared" si="53"/>
        <v>0.14959820322273409</v>
      </c>
      <c r="R511" s="34" t="s">
        <v>559</v>
      </c>
      <c r="S511" s="34">
        <v>1</v>
      </c>
      <c r="T511" s="32">
        <f t="shared" si="54"/>
        <v>44357.120000000003</v>
      </c>
    </row>
    <row r="512" spans="1:20" ht="24" x14ac:dyDescent="0.25">
      <c r="A512" s="44">
        <v>3</v>
      </c>
      <c r="B512" s="53">
        <v>3526201</v>
      </c>
      <c r="C512" s="44">
        <v>42121600</v>
      </c>
      <c r="D512" s="45" t="s">
        <v>430</v>
      </c>
      <c r="E512" s="45" t="s">
        <v>431</v>
      </c>
      <c r="F512" s="45" t="s">
        <v>211</v>
      </c>
      <c r="G512" s="53">
        <v>1</v>
      </c>
      <c r="H512" s="31">
        <v>46923.75</v>
      </c>
      <c r="I512" s="31">
        <f t="shared" si="55"/>
        <v>47044.46</v>
      </c>
      <c r="J512" s="31">
        <v>46000</v>
      </c>
      <c r="K512" s="31">
        <v>40000</v>
      </c>
      <c r="L512" s="31">
        <v>50000</v>
      </c>
      <c r="M512" s="32">
        <f t="shared" si="49"/>
        <v>40000</v>
      </c>
      <c r="N512" s="32">
        <f t="shared" si="50"/>
        <v>45761.120000000003</v>
      </c>
      <c r="O512" s="32">
        <f t="shared" si="51"/>
        <v>45611.47</v>
      </c>
      <c r="P512" s="32">
        <f t="shared" si="52"/>
        <v>4197.72</v>
      </c>
      <c r="Q512" s="33">
        <f t="shared" si="53"/>
        <v>9.1731146440471742E-2</v>
      </c>
      <c r="R512" s="34" t="s">
        <v>559</v>
      </c>
      <c r="S512" s="34">
        <v>1</v>
      </c>
      <c r="T512" s="32">
        <f t="shared" si="54"/>
        <v>40000</v>
      </c>
    </row>
    <row r="513" spans="1:20" ht="36" x14ac:dyDescent="0.25">
      <c r="A513" s="44">
        <v>4</v>
      </c>
      <c r="B513" s="44">
        <v>3529204</v>
      </c>
      <c r="C513" s="44">
        <v>42121600</v>
      </c>
      <c r="D513" s="45" t="s">
        <v>528</v>
      </c>
      <c r="E513" s="45" t="s">
        <v>529</v>
      </c>
      <c r="F513" s="45" t="s">
        <v>15</v>
      </c>
      <c r="G513" s="53">
        <v>1</v>
      </c>
      <c r="H513" s="31">
        <v>21883.17</v>
      </c>
      <c r="I513" s="31">
        <f t="shared" si="55"/>
        <v>21939.46</v>
      </c>
      <c r="J513" s="31">
        <v>33350</v>
      </c>
      <c r="K513" s="31">
        <v>29000</v>
      </c>
      <c r="L513" s="31">
        <v>36250</v>
      </c>
      <c r="M513" s="32">
        <f t="shared" si="49"/>
        <v>21939.46</v>
      </c>
      <c r="N513" s="32">
        <f t="shared" si="50"/>
        <v>30134.87</v>
      </c>
      <c r="O513" s="32">
        <f t="shared" si="51"/>
        <v>29614.67</v>
      </c>
      <c r="P513" s="32">
        <f t="shared" si="52"/>
        <v>6223.2</v>
      </c>
      <c r="Q513" s="33">
        <f t="shared" si="53"/>
        <v>0.20651159271634489</v>
      </c>
      <c r="R513" s="34" t="s">
        <v>559</v>
      </c>
      <c r="S513" s="34">
        <v>1</v>
      </c>
      <c r="T513" s="32">
        <f t="shared" si="54"/>
        <v>21939.46</v>
      </c>
    </row>
    <row r="514" spans="1:20" s="47" customFormat="1" ht="48" x14ac:dyDescent="0.2">
      <c r="A514" s="44">
        <v>5</v>
      </c>
      <c r="B514" s="44">
        <v>3526005</v>
      </c>
      <c r="C514" s="44">
        <v>42121600</v>
      </c>
      <c r="D514" s="45" t="s">
        <v>432</v>
      </c>
      <c r="E514" s="45" t="s">
        <v>433</v>
      </c>
      <c r="F514" s="45" t="s">
        <v>63</v>
      </c>
      <c r="G514" s="55">
        <v>1</v>
      </c>
      <c r="H514" s="56">
        <v>83808.350000000006</v>
      </c>
      <c r="I514" s="31">
        <f t="shared" si="55"/>
        <v>84023.94</v>
      </c>
      <c r="J514" s="41">
        <v>100050</v>
      </c>
      <c r="K514" s="41">
        <v>87000</v>
      </c>
      <c r="L514" s="41">
        <v>108750</v>
      </c>
      <c r="M514" s="32">
        <f t="shared" si="49"/>
        <v>84023.94</v>
      </c>
      <c r="N514" s="32">
        <f t="shared" si="50"/>
        <v>94955.99</v>
      </c>
      <c r="O514" s="32">
        <f t="shared" si="51"/>
        <v>94437</v>
      </c>
      <c r="P514" s="32">
        <f t="shared" si="52"/>
        <v>11533.01</v>
      </c>
      <c r="Q514" s="33">
        <f t="shared" si="53"/>
        <v>0.12145637152537718</v>
      </c>
      <c r="R514" s="34" t="s">
        <v>559</v>
      </c>
      <c r="S514" s="34">
        <v>1</v>
      </c>
      <c r="T514" s="32">
        <f t="shared" si="54"/>
        <v>84023.94</v>
      </c>
    </row>
    <row r="515" spans="1:20" s="47" customFormat="1" ht="48" x14ac:dyDescent="0.2">
      <c r="A515" s="44">
        <v>6</v>
      </c>
      <c r="B515" s="44">
        <v>3526005</v>
      </c>
      <c r="C515" s="44">
        <v>42121600</v>
      </c>
      <c r="D515" s="45" t="s">
        <v>434</v>
      </c>
      <c r="E515" s="45" t="s">
        <v>477</v>
      </c>
      <c r="F515" s="45" t="s">
        <v>435</v>
      </c>
      <c r="G515" s="55">
        <v>1</v>
      </c>
      <c r="H515" s="56">
        <v>59955.72</v>
      </c>
      <c r="I515" s="31">
        <f t="shared" si="55"/>
        <v>60109.95</v>
      </c>
      <c r="J515" s="41">
        <v>70150</v>
      </c>
      <c r="K515" s="41">
        <v>61000</v>
      </c>
      <c r="L515" s="41">
        <v>76250</v>
      </c>
      <c r="M515" s="32">
        <f t="shared" si="49"/>
        <v>60109.95</v>
      </c>
      <c r="N515" s="32">
        <f t="shared" si="50"/>
        <v>66877.490000000005</v>
      </c>
      <c r="O515" s="32">
        <f t="shared" si="51"/>
        <v>66548.14</v>
      </c>
      <c r="P515" s="32">
        <f t="shared" si="52"/>
        <v>7722.21</v>
      </c>
      <c r="Q515" s="33">
        <f t="shared" si="53"/>
        <v>0.11546799977092441</v>
      </c>
      <c r="R515" s="34" t="s">
        <v>559</v>
      </c>
      <c r="S515" s="34">
        <v>1</v>
      </c>
      <c r="T515" s="32">
        <f t="shared" si="54"/>
        <v>60109.95</v>
      </c>
    </row>
    <row r="516" spans="1:20" s="47" customFormat="1" ht="36" x14ac:dyDescent="0.2">
      <c r="A516" s="44">
        <v>7</v>
      </c>
      <c r="B516" s="44">
        <v>3526005</v>
      </c>
      <c r="C516" s="44">
        <v>42121600</v>
      </c>
      <c r="D516" s="45" t="s">
        <v>478</v>
      </c>
      <c r="E516" s="45" t="s">
        <v>479</v>
      </c>
      <c r="F516" s="45" t="s">
        <v>79</v>
      </c>
      <c r="G516" s="55">
        <v>1</v>
      </c>
      <c r="H516" s="56">
        <v>39454.1</v>
      </c>
      <c r="I516" s="31">
        <f t="shared" si="55"/>
        <v>39555.589999999997</v>
      </c>
      <c r="J516" s="41">
        <v>36800</v>
      </c>
      <c r="K516" s="41">
        <v>32000</v>
      </c>
      <c r="L516" s="41">
        <v>40000</v>
      </c>
      <c r="M516" s="32">
        <f t="shared" si="49"/>
        <v>32000</v>
      </c>
      <c r="N516" s="32">
        <f t="shared" si="50"/>
        <v>37088.9</v>
      </c>
      <c r="O516" s="32">
        <f t="shared" si="51"/>
        <v>36945.910000000003</v>
      </c>
      <c r="P516" s="32">
        <f t="shared" si="52"/>
        <v>3676.02</v>
      </c>
      <c r="Q516" s="33">
        <f t="shared" si="53"/>
        <v>9.9113751014454451E-2</v>
      </c>
      <c r="R516" s="34" t="s">
        <v>559</v>
      </c>
      <c r="S516" s="34">
        <v>1</v>
      </c>
      <c r="T516" s="32">
        <f t="shared" si="54"/>
        <v>32000</v>
      </c>
    </row>
    <row r="517" spans="1:20" s="47" customFormat="1" ht="72" x14ac:dyDescent="0.2">
      <c r="A517" s="44">
        <v>8</v>
      </c>
      <c r="B517" s="44">
        <v>3526005</v>
      </c>
      <c r="C517" s="44">
        <v>42121600</v>
      </c>
      <c r="D517" s="45" t="s">
        <v>482</v>
      </c>
      <c r="E517" s="45" t="s">
        <v>483</v>
      </c>
      <c r="F517" s="45" t="s">
        <v>79</v>
      </c>
      <c r="G517" s="55">
        <v>1</v>
      </c>
      <c r="H517" s="56">
        <v>29439.03</v>
      </c>
      <c r="I517" s="31">
        <f t="shared" ref="I517:I539" si="56">ROUND(H517*(105.23/104.96),2)</f>
        <v>29514.76</v>
      </c>
      <c r="J517" s="41">
        <v>40250</v>
      </c>
      <c r="K517" s="41">
        <v>35000</v>
      </c>
      <c r="L517" s="41">
        <v>43750</v>
      </c>
      <c r="M517" s="32">
        <f t="shared" ref="M517:M539" si="57">ROUND(MIN(I517,J517,K517,L517),2)</f>
        <v>29514.76</v>
      </c>
      <c r="N517" s="32">
        <f t="shared" ref="N517:N539" si="58">ROUND(AVERAGE(I517,J517,K517,L517),2)</f>
        <v>37128.69</v>
      </c>
      <c r="O517" s="32">
        <f t="shared" ref="O517:O539" si="59">ROUND(GEOMEAN(I517,J517,K517,L517),2)</f>
        <v>36725.089999999997</v>
      </c>
      <c r="P517" s="32">
        <f t="shared" ref="P517:P539" si="60">ROUND(STDEVA(I517,J517,K517,L517),2)</f>
        <v>6220.6</v>
      </c>
      <c r="Q517" s="33">
        <f t="shared" ref="Q517:Q539" si="61">P517/N517</f>
        <v>0.16754159653895681</v>
      </c>
      <c r="R517" s="34" t="s">
        <v>559</v>
      </c>
      <c r="S517" s="34">
        <v>1</v>
      </c>
      <c r="T517" s="32">
        <f t="shared" ref="T517:T539" si="62">M517</f>
        <v>29514.76</v>
      </c>
    </row>
    <row r="518" spans="1:20" s="47" customFormat="1" ht="48" x14ac:dyDescent="0.2">
      <c r="A518" s="44">
        <v>9</v>
      </c>
      <c r="B518" s="44">
        <v>3526005</v>
      </c>
      <c r="C518" s="44">
        <v>42121600</v>
      </c>
      <c r="D518" s="45" t="s">
        <v>484</v>
      </c>
      <c r="E518" s="45" t="s">
        <v>485</v>
      </c>
      <c r="F518" s="45" t="s">
        <v>91</v>
      </c>
      <c r="G518" s="55">
        <v>1</v>
      </c>
      <c r="H518" s="56">
        <v>38358.85</v>
      </c>
      <c r="I518" s="31">
        <f t="shared" si="56"/>
        <v>38457.519999999997</v>
      </c>
      <c r="J518" s="41">
        <v>50600</v>
      </c>
      <c r="K518" s="41">
        <v>44000</v>
      </c>
      <c r="L518" s="41">
        <v>55000</v>
      </c>
      <c r="M518" s="32">
        <f t="shared" si="57"/>
        <v>38457.519999999997</v>
      </c>
      <c r="N518" s="32">
        <f t="shared" si="58"/>
        <v>47014.38</v>
      </c>
      <c r="O518" s="32">
        <f t="shared" si="59"/>
        <v>46584</v>
      </c>
      <c r="P518" s="32">
        <f t="shared" si="60"/>
        <v>7278.58</v>
      </c>
      <c r="Q518" s="33">
        <f t="shared" si="61"/>
        <v>0.15481603713587205</v>
      </c>
      <c r="R518" s="34" t="s">
        <v>559</v>
      </c>
      <c r="S518" s="34">
        <v>1</v>
      </c>
      <c r="T518" s="32">
        <f t="shared" si="62"/>
        <v>38457.519999999997</v>
      </c>
    </row>
    <row r="519" spans="1:20" ht="36" x14ac:dyDescent="0.25">
      <c r="A519" s="44">
        <v>10</v>
      </c>
      <c r="B519" s="44">
        <v>3526005</v>
      </c>
      <c r="C519" s="44">
        <v>42121600</v>
      </c>
      <c r="D519" s="45" t="s">
        <v>530</v>
      </c>
      <c r="E519" s="45" t="s">
        <v>531</v>
      </c>
      <c r="F519" s="45" t="s">
        <v>79</v>
      </c>
      <c r="G519" s="53">
        <v>1</v>
      </c>
      <c r="H519" s="31">
        <v>57189.35</v>
      </c>
      <c r="I519" s="31">
        <f t="shared" si="56"/>
        <v>57336.46</v>
      </c>
      <c r="J519" s="31">
        <v>69000</v>
      </c>
      <c r="K519" s="31">
        <v>60000</v>
      </c>
      <c r="L519" s="31">
        <v>75000</v>
      </c>
      <c r="M519" s="32">
        <f t="shared" si="57"/>
        <v>57336.46</v>
      </c>
      <c r="N519" s="32">
        <f t="shared" si="58"/>
        <v>65334.12</v>
      </c>
      <c r="O519" s="32">
        <f t="shared" si="59"/>
        <v>64956.58</v>
      </c>
      <c r="P519" s="32">
        <f t="shared" si="60"/>
        <v>8150.32</v>
      </c>
      <c r="Q519" s="33">
        <f t="shared" si="61"/>
        <v>0.12474829384707407</v>
      </c>
      <c r="R519" s="34" t="s">
        <v>559</v>
      </c>
      <c r="S519" s="34">
        <v>1</v>
      </c>
      <c r="T519" s="32">
        <f t="shared" si="62"/>
        <v>57336.46</v>
      </c>
    </row>
    <row r="520" spans="1:20" ht="36" x14ac:dyDescent="0.25">
      <c r="A520" s="44">
        <v>11</v>
      </c>
      <c r="B520" s="53">
        <v>3526201</v>
      </c>
      <c r="C520" s="44">
        <v>42121600</v>
      </c>
      <c r="D520" s="45" t="s">
        <v>532</v>
      </c>
      <c r="E520" s="45" t="s">
        <v>533</v>
      </c>
      <c r="F520" s="45" t="s">
        <v>447</v>
      </c>
      <c r="G520" s="53">
        <v>1</v>
      </c>
      <c r="H520" s="31">
        <v>28035.68</v>
      </c>
      <c r="I520" s="31">
        <f t="shared" si="56"/>
        <v>28107.8</v>
      </c>
      <c r="J520" s="31">
        <v>46000</v>
      </c>
      <c r="K520" s="31">
        <v>40000</v>
      </c>
      <c r="L520" s="31">
        <v>50000</v>
      </c>
      <c r="M520" s="32">
        <f t="shared" si="57"/>
        <v>28107.8</v>
      </c>
      <c r="N520" s="32">
        <f t="shared" si="58"/>
        <v>41026.949999999997</v>
      </c>
      <c r="O520" s="32">
        <f t="shared" si="59"/>
        <v>40100.86</v>
      </c>
      <c r="P520" s="32">
        <f t="shared" si="60"/>
        <v>9542.99</v>
      </c>
      <c r="Q520" s="33">
        <f t="shared" si="61"/>
        <v>0.23260295976181511</v>
      </c>
      <c r="R520" s="34" t="s">
        <v>559</v>
      </c>
      <c r="S520" s="34">
        <v>1</v>
      </c>
      <c r="T520" s="32">
        <f t="shared" si="62"/>
        <v>28107.8</v>
      </c>
    </row>
    <row r="521" spans="1:20" s="47" customFormat="1" ht="24" x14ac:dyDescent="0.2">
      <c r="A521" s="44">
        <v>12</v>
      </c>
      <c r="B521" s="55">
        <v>3526201</v>
      </c>
      <c r="C521" s="44">
        <v>42121600</v>
      </c>
      <c r="D521" s="45" t="s">
        <v>448</v>
      </c>
      <c r="E521" s="45" t="s">
        <v>449</v>
      </c>
      <c r="F521" s="45" t="s">
        <v>447</v>
      </c>
      <c r="G521" s="55">
        <v>1</v>
      </c>
      <c r="H521" s="56">
        <v>18596.52</v>
      </c>
      <c r="I521" s="31">
        <f t="shared" si="56"/>
        <v>18644.36</v>
      </c>
      <c r="J521" s="41">
        <v>20700</v>
      </c>
      <c r="K521" s="41">
        <v>18000</v>
      </c>
      <c r="L521" s="41">
        <v>22500</v>
      </c>
      <c r="M521" s="32">
        <f t="shared" si="57"/>
        <v>18000</v>
      </c>
      <c r="N521" s="32">
        <f t="shared" si="58"/>
        <v>19961.09</v>
      </c>
      <c r="O521" s="32">
        <f t="shared" si="59"/>
        <v>19883.52</v>
      </c>
      <c r="P521" s="32">
        <f t="shared" si="60"/>
        <v>2047.09</v>
      </c>
      <c r="Q521" s="33">
        <f t="shared" si="61"/>
        <v>0.10255401884366033</v>
      </c>
      <c r="R521" s="34" t="s">
        <v>559</v>
      </c>
      <c r="S521" s="34">
        <v>1</v>
      </c>
      <c r="T521" s="32">
        <f t="shared" si="62"/>
        <v>18000</v>
      </c>
    </row>
    <row r="522" spans="1:20" s="47" customFormat="1" ht="24" x14ac:dyDescent="0.2">
      <c r="A522" s="44">
        <v>13</v>
      </c>
      <c r="B522" s="44">
        <v>3526005</v>
      </c>
      <c r="C522" s="44">
        <v>42121600</v>
      </c>
      <c r="D522" s="45" t="s">
        <v>492</v>
      </c>
      <c r="E522" s="45" t="s">
        <v>493</v>
      </c>
      <c r="F522" s="45" t="s">
        <v>494</v>
      </c>
      <c r="G522" s="55">
        <v>1</v>
      </c>
      <c r="H522" s="56">
        <v>15937.04</v>
      </c>
      <c r="I522" s="31">
        <f t="shared" si="56"/>
        <v>15978.04</v>
      </c>
      <c r="J522" s="41">
        <v>18975</v>
      </c>
      <c r="K522" s="41">
        <v>16500</v>
      </c>
      <c r="L522" s="41">
        <v>20625</v>
      </c>
      <c r="M522" s="32">
        <f t="shared" si="57"/>
        <v>15978.04</v>
      </c>
      <c r="N522" s="32">
        <f t="shared" si="58"/>
        <v>18019.509999999998</v>
      </c>
      <c r="O522" s="32">
        <f t="shared" si="59"/>
        <v>17922.38</v>
      </c>
      <c r="P522" s="32">
        <f t="shared" si="60"/>
        <v>2173.94</v>
      </c>
      <c r="Q522" s="33">
        <f t="shared" si="61"/>
        <v>0.12064368010006933</v>
      </c>
      <c r="R522" s="34" t="s">
        <v>559</v>
      </c>
      <c r="S522" s="34">
        <v>1</v>
      </c>
      <c r="T522" s="32">
        <f t="shared" si="62"/>
        <v>15978.04</v>
      </c>
    </row>
    <row r="523" spans="1:20" s="47" customFormat="1" ht="48" x14ac:dyDescent="0.2">
      <c r="A523" s="44">
        <v>14</v>
      </c>
      <c r="B523" s="55">
        <v>3526201</v>
      </c>
      <c r="C523" s="44">
        <v>42121600</v>
      </c>
      <c r="D523" s="45" t="s">
        <v>450</v>
      </c>
      <c r="E523" s="45" t="s">
        <v>451</v>
      </c>
      <c r="F523" s="45" t="s">
        <v>213</v>
      </c>
      <c r="G523" s="55">
        <v>1</v>
      </c>
      <c r="H523" s="56">
        <v>29819.32</v>
      </c>
      <c r="I523" s="31">
        <f t="shared" si="56"/>
        <v>29896.03</v>
      </c>
      <c r="J523" s="41">
        <v>34500</v>
      </c>
      <c r="K523" s="41">
        <v>30000</v>
      </c>
      <c r="L523" s="41">
        <v>37500</v>
      </c>
      <c r="M523" s="32">
        <f t="shared" si="57"/>
        <v>29896.03</v>
      </c>
      <c r="N523" s="32">
        <f t="shared" si="58"/>
        <v>32974.01</v>
      </c>
      <c r="O523" s="32">
        <f t="shared" si="59"/>
        <v>32820.58</v>
      </c>
      <c r="P523" s="32">
        <f t="shared" si="60"/>
        <v>3702.79</v>
      </c>
      <c r="Q523" s="33">
        <f t="shared" si="61"/>
        <v>0.11229419776363263</v>
      </c>
      <c r="R523" s="34" t="s">
        <v>559</v>
      </c>
      <c r="S523" s="34">
        <v>1</v>
      </c>
      <c r="T523" s="32">
        <f t="shared" si="62"/>
        <v>29896.03</v>
      </c>
    </row>
    <row r="524" spans="1:20" s="47" customFormat="1" ht="84" x14ac:dyDescent="0.2">
      <c r="A524" s="44">
        <v>15</v>
      </c>
      <c r="B524" s="44">
        <v>3526005</v>
      </c>
      <c r="C524" s="44">
        <v>42121600</v>
      </c>
      <c r="D524" s="45" t="s">
        <v>495</v>
      </c>
      <c r="E524" s="45" t="s">
        <v>496</v>
      </c>
      <c r="F524" s="45" t="s">
        <v>213</v>
      </c>
      <c r="G524" s="55">
        <v>1</v>
      </c>
      <c r="H524" s="56">
        <v>57287.75</v>
      </c>
      <c r="I524" s="31">
        <f t="shared" si="56"/>
        <v>57435.12</v>
      </c>
      <c r="J524" s="41">
        <v>70035</v>
      </c>
      <c r="K524" s="41">
        <v>60900</v>
      </c>
      <c r="L524" s="41">
        <v>76125</v>
      </c>
      <c r="M524" s="32">
        <f t="shared" si="57"/>
        <v>57435.12</v>
      </c>
      <c r="N524" s="32">
        <f t="shared" si="58"/>
        <v>66123.78</v>
      </c>
      <c r="O524" s="32">
        <f t="shared" si="59"/>
        <v>65714.210000000006</v>
      </c>
      <c r="P524" s="32">
        <f t="shared" si="60"/>
        <v>8526.48</v>
      </c>
      <c r="Q524" s="33">
        <f t="shared" si="61"/>
        <v>0.12894725619134295</v>
      </c>
      <c r="R524" s="34" t="s">
        <v>559</v>
      </c>
      <c r="S524" s="34">
        <v>1</v>
      </c>
      <c r="T524" s="32">
        <f t="shared" si="62"/>
        <v>57435.12</v>
      </c>
    </row>
    <row r="525" spans="1:20" s="47" customFormat="1" ht="36" x14ac:dyDescent="0.2">
      <c r="A525" s="44">
        <v>16</v>
      </c>
      <c r="B525" s="44">
        <v>3532108</v>
      </c>
      <c r="C525" s="44">
        <v>42121600</v>
      </c>
      <c r="D525" s="45" t="s">
        <v>455</v>
      </c>
      <c r="E525" s="45" t="s">
        <v>456</v>
      </c>
      <c r="F525" s="45" t="s">
        <v>79</v>
      </c>
      <c r="G525" s="55">
        <v>1</v>
      </c>
      <c r="H525" s="56">
        <v>29964.21</v>
      </c>
      <c r="I525" s="31">
        <f t="shared" si="56"/>
        <v>30041.29</v>
      </c>
      <c r="J525" s="41">
        <v>40250</v>
      </c>
      <c r="K525" s="41">
        <v>35000</v>
      </c>
      <c r="L525" s="41">
        <v>43750</v>
      </c>
      <c r="M525" s="32">
        <f t="shared" si="57"/>
        <v>30041.29</v>
      </c>
      <c r="N525" s="32">
        <f t="shared" si="58"/>
        <v>37260.32</v>
      </c>
      <c r="O525" s="32">
        <f t="shared" si="59"/>
        <v>36887.79</v>
      </c>
      <c r="P525" s="32">
        <f t="shared" si="60"/>
        <v>6007.71</v>
      </c>
      <c r="Q525" s="33">
        <f t="shared" si="61"/>
        <v>0.16123613538477394</v>
      </c>
      <c r="R525" s="34" t="s">
        <v>559</v>
      </c>
      <c r="S525" s="34">
        <v>1</v>
      </c>
      <c r="T525" s="32">
        <f t="shared" si="62"/>
        <v>30041.29</v>
      </c>
    </row>
    <row r="526" spans="1:20" ht="120" x14ac:dyDescent="0.25">
      <c r="A526" s="44">
        <v>17</v>
      </c>
      <c r="B526" s="44">
        <v>3526005</v>
      </c>
      <c r="C526" s="44">
        <v>42121600</v>
      </c>
      <c r="D526" s="45" t="s">
        <v>534</v>
      </c>
      <c r="E526" s="45" t="s">
        <v>535</v>
      </c>
      <c r="F526" s="45" t="s">
        <v>91</v>
      </c>
      <c r="G526" s="53">
        <v>1</v>
      </c>
      <c r="H526" s="31">
        <v>71941.97</v>
      </c>
      <c r="I526" s="31">
        <f t="shared" si="56"/>
        <v>72127.03</v>
      </c>
      <c r="J526" s="31">
        <v>120750</v>
      </c>
      <c r="K526" s="31">
        <v>105000</v>
      </c>
      <c r="L526" s="31">
        <v>131250</v>
      </c>
      <c r="M526" s="32">
        <f t="shared" si="57"/>
        <v>72127.03</v>
      </c>
      <c r="N526" s="32">
        <f t="shared" si="58"/>
        <v>107281.76</v>
      </c>
      <c r="O526" s="32">
        <f t="shared" si="59"/>
        <v>104669.09</v>
      </c>
      <c r="P526" s="32">
        <f t="shared" si="60"/>
        <v>25800.07</v>
      </c>
      <c r="Q526" s="33">
        <f t="shared" si="61"/>
        <v>0.24048887713997236</v>
      </c>
      <c r="R526" s="34" t="s">
        <v>559</v>
      </c>
      <c r="S526" s="34">
        <v>1</v>
      </c>
      <c r="T526" s="32">
        <f t="shared" si="62"/>
        <v>72127.03</v>
      </c>
    </row>
    <row r="527" spans="1:20" s="47" customFormat="1" ht="24" x14ac:dyDescent="0.2">
      <c r="A527" s="44">
        <v>18</v>
      </c>
      <c r="B527" s="55">
        <v>3526201</v>
      </c>
      <c r="C527" s="44">
        <v>42121600</v>
      </c>
      <c r="D527" s="45" t="s">
        <v>501</v>
      </c>
      <c r="E527" s="45" t="s">
        <v>502</v>
      </c>
      <c r="F527" s="45" t="s">
        <v>211</v>
      </c>
      <c r="G527" s="55">
        <v>1</v>
      </c>
      <c r="H527" s="56">
        <v>151765.99</v>
      </c>
      <c r="I527" s="31">
        <f t="shared" si="56"/>
        <v>152156.39000000001</v>
      </c>
      <c r="J527" s="41">
        <v>207000</v>
      </c>
      <c r="K527" s="41">
        <v>180000</v>
      </c>
      <c r="L527" s="41">
        <v>225000</v>
      </c>
      <c r="M527" s="32">
        <f t="shared" si="57"/>
        <v>152156.39000000001</v>
      </c>
      <c r="N527" s="32">
        <f t="shared" si="58"/>
        <v>191039.1</v>
      </c>
      <c r="O527" s="32">
        <f t="shared" si="59"/>
        <v>188985.68</v>
      </c>
      <c r="P527" s="32">
        <f t="shared" si="60"/>
        <v>31842.42</v>
      </c>
      <c r="Q527" s="33">
        <f t="shared" si="61"/>
        <v>0.16668011941011027</v>
      </c>
      <c r="R527" s="34" t="s">
        <v>559</v>
      </c>
      <c r="S527" s="34">
        <v>1</v>
      </c>
      <c r="T527" s="32">
        <f t="shared" si="62"/>
        <v>152156.39000000001</v>
      </c>
    </row>
    <row r="528" spans="1:20" x14ac:dyDescent="0.25">
      <c r="A528" s="3" t="s">
        <v>536</v>
      </c>
      <c r="B528" s="3"/>
      <c r="C528" s="3"/>
      <c r="D528" s="3"/>
      <c r="E528" s="3"/>
      <c r="F528" s="3"/>
      <c r="G528" s="3"/>
      <c r="H528" s="36"/>
      <c r="I528" s="36"/>
      <c r="J528" s="36"/>
      <c r="K528" s="36"/>
      <c r="L528" s="36"/>
      <c r="M528" s="36"/>
      <c r="N528" s="36"/>
      <c r="O528" s="36"/>
      <c r="P528" s="36"/>
      <c r="Q528" s="36"/>
      <c r="R528" s="36"/>
      <c r="S528" s="36"/>
      <c r="T528" s="36"/>
    </row>
    <row r="529" spans="1:20" x14ac:dyDescent="0.25">
      <c r="A529" s="5" t="s">
        <v>1</v>
      </c>
      <c r="B529" s="5"/>
      <c r="C529" s="5"/>
      <c r="D529" s="5"/>
      <c r="E529" s="5"/>
      <c r="F529" s="5" t="s">
        <v>2</v>
      </c>
      <c r="G529" s="5"/>
      <c r="H529" s="36"/>
      <c r="I529" s="36"/>
      <c r="J529" s="36"/>
      <c r="K529" s="36"/>
      <c r="L529" s="36"/>
      <c r="M529" s="36"/>
      <c r="N529" s="36"/>
      <c r="O529" s="36"/>
      <c r="P529" s="36"/>
      <c r="Q529" s="36"/>
      <c r="R529" s="36"/>
      <c r="S529" s="36"/>
      <c r="T529" s="36"/>
    </row>
    <row r="530" spans="1:20" x14ac:dyDescent="0.25">
      <c r="A530" s="37" t="s">
        <v>341</v>
      </c>
      <c r="B530" s="37"/>
      <c r="C530" s="37"/>
      <c r="D530" s="37"/>
      <c r="E530" s="37"/>
      <c r="F530" s="38" t="s">
        <v>342</v>
      </c>
      <c r="G530" s="38"/>
      <c r="H530" s="36"/>
      <c r="I530" s="36"/>
      <c r="J530" s="36"/>
      <c r="K530" s="36"/>
      <c r="L530" s="36"/>
      <c r="M530" s="36"/>
      <c r="N530" s="36"/>
      <c r="O530" s="36"/>
      <c r="P530" s="36"/>
      <c r="Q530" s="36"/>
      <c r="R530" s="36"/>
      <c r="S530" s="36"/>
      <c r="T530" s="36"/>
    </row>
    <row r="531" spans="1:20" ht="60" x14ac:dyDescent="0.25">
      <c r="A531" s="19" t="s">
        <v>5</v>
      </c>
      <c r="B531" s="74" t="s">
        <v>6</v>
      </c>
      <c r="C531" s="21" t="s">
        <v>10</v>
      </c>
      <c r="D531" s="22" t="s">
        <v>22</v>
      </c>
      <c r="E531" s="22"/>
      <c r="F531" s="20" t="s">
        <v>8</v>
      </c>
      <c r="G531" s="21" t="s">
        <v>9</v>
      </c>
      <c r="H531" s="23" t="s">
        <v>539</v>
      </c>
      <c r="I531" s="23" t="s">
        <v>549</v>
      </c>
      <c r="J531" s="24" t="s">
        <v>542</v>
      </c>
      <c r="K531" s="25" t="s">
        <v>542</v>
      </c>
      <c r="L531" s="26" t="s">
        <v>542</v>
      </c>
      <c r="M531" s="27" t="s">
        <v>552</v>
      </c>
      <c r="N531" s="27" t="s">
        <v>553</v>
      </c>
      <c r="O531" s="27" t="s">
        <v>554</v>
      </c>
      <c r="P531" s="27" t="s">
        <v>555</v>
      </c>
      <c r="Q531" s="27" t="s">
        <v>556</v>
      </c>
      <c r="R531" s="27" t="s">
        <v>557</v>
      </c>
      <c r="S531" s="24" t="s">
        <v>560</v>
      </c>
      <c r="T531" s="24" t="s">
        <v>558</v>
      </c>
    </row>
    <row r="532" spans="1:20" s="47" customFormat="1" ht="24" x14ac:dyDescent="0.25">
      <c r="A532" s="44">
        <v>1</v>
      </c>
      <c r="B532" s="44">
        <v>4815006</v>
      </c>
      <c r="C532" s="44">
        <v>42121600</v>
      </c>
      <c r="D532" s="45" t="s">
        <v>504</v>
      </c>
      <c r="E532" s="45" t="s">
        <v>505</v>
      </c>
      <c r="F532" s="45" t="s">
        <v>63</v>
      </c>
      <c r="G532" s="45">
        <v>1</v>
      </c>
      <c r="H532" s="41">
        <v>12674.83</v>
      </c>
      <c r="I532" s="31">
        <f t="shared" si="56"/>
        <v>12707.43</v>
      </c>
      <c r="J532" s="41">
        <v>14950</v>
      </c>
      <c r="K532" s="41">
        <v>13000</v>
      </c>
      <c r="L532" s="41">
        <v>16250</v>
      </c>
      <c r="M532" s="32">
        <f t="shared" si="57"/>
        <v>12707.43</v>
      </c>
      <c r="N532" s="32">
        <f t="shared" si="58"/>
        <v>14226.86</v>
      </c>
      <c r="O532" s="32">
        <f t="shared" si="59"/>
        <v>14153.83</v>
      </c>
      <c r="P532" s="32">
        <f t="shared" si="60"/>
        <v>1676.29</v>
      </c>
      <c r="Q532" s="33">
        <f t="shared" si="61"/>
        <v>0.11782571839464225</v>
      </c>
      <c r="R532" s="34" t="s">
        <v>559</v>
      </c>
      <c r="S532" s="34">
        <v>1</v>
      </c>
      <c r="T532" s="32">
        <f t="shared" si="62"/>
        <v>12707.43</v>
      </c>
    </row>
    <row r="533" spans="1:20" s="47" customFormat="1" ht="24" x14ac:dyDescent="0.25">
      <c r="A533" s="44">
        <f>+A532+1</f>
        <v>2</v>
      </c>
      <c r="B533" s="44">
        <v>4815006</v>
      </c>
      <c r="C533" s="44">
        <v>42121600</v>
      </c>
      <c r="D533" s="45" t="s">
        <v>506</v>
      </c>
      <c r="E533" s="45" t="s">
        <v>507</v>
      </c>
      <c r="F533" s="45" t="s">
        <v>63</v>
      </c>
      <c r="G533" s="45">
        <v>1</v>
      </c>
      <c r="H533" s="41">
        <v>12674.83</v>
      </c>
      <c r="I533" s="31">
        <f t="shared" si="56"/>
        <v>12707.43</v>
      </c>
      <c r="J533" s="41">
        <v>14950</v>
      </c>
      <c r="K533" s="41">
        <v>13000</v>
      </c>
      <c r="L533" s="41">
        <v>16250</v>
      </c>
      <c r="M533" s="32">
        <f t="shared" si="57"/>
        <v>12707.43</v>
      </c>
      <c r="N533" s="32">
        <f t="shared" si="58"/>
        <v>14226.86</v>
      </c>
      <c r="O533" s="32">
        <f t="shared" si="59"/>
        <v>14153.83</v>
      </c>
      <c r="P533" s="32">
        <f t="shared" si="60"/>
        <v>1676.29</v>
      </c>
      <c r="Q533" s="33">
        <f t="shared" si="61"/>
        <v>0.11782571839464225</v>
      </c>
      <c r="R533" s="34" t="s">
        <v>559</v>
      </c>
      <c r="S533" s="34">
        <v>1</v>
      </c>
      <c r="T533" s="32">
        <f t="shared" si="62"/>
        <v>12707.43</v>
      </c>
    </row>
    <row r="534" spans="1:20" s="47" customFormat="1" ht="36" x14ac:dyDescent="0.2">
      <c r="A534" s="44">
        <v>3</v>
      </c>
      <c r="B534" s="44">
        <v>4815003</v>
      </c>
      <c r="C534" s="44">
        <v>42121600</v>
      </c>
      <c r="D534" s="45" t="s">
        <v>508</v>
      </c>
      <c r="E534" s="45" t="s">
        <v>509</v>
      </c>
      <c r="F534" s="45" t="s">
        <v>213</v>
      </c>
      <c r="G534" s="45">
        <v>1</v>
      </c>
      <c r="H534" s="41">
        <v>12341.12</v>
      </c>
      <c r="I534" s="31">
        <f t="shared" si="56"/>
        <v>12372.87</v>
      </c>
      <c r="J534" s="66">
        <v>4600</v>
      </c>
      <c r="K534" s="56">
        <v>4000</v>
      </c>
      <c r="L534" s="56">
        <v>5000</v>
      </c>
      <c r="M534" s="32">
        <f t="shared" si="57"/>
        <v>4000</v>
      </c>
      <c r="N534" s="32">
        <f t="shared" si="58"/>
        <v>6493.22</v>
      </c>
      <c r="O534" s="32">
        <f t="shared" si="59"/>
        <v>5808.51</v>
      </c>
      <c r="P534" s="32">
        <f t="shared" si="60"/>
        <v>3941.25</v>
      </c>
      <c r="Q534" s="33">
        <f t="shared" si="61"/>
        <v>0.60697927992583034</v>
      </c>
      <c r="R534" s="34" t="s">
        <v>559</v>
      </c>
      <c r="S534" s="34">
        <v>1</v>
      </c>
      <c r="T534" s="32">
        <f t="shared" si="62"/>
        <v>4000</v>
      </c>
    </row>
    <row r="535" spans="1:20" s="47" customFormat="1" ht="36" x14ac:dyDescent="0.25">
      <c r="A535" s="44">
        <v>4</v>
      </c>
      <c r="B535" s="44">
        <v>4815003</v>
      </c>
      <c r="C535" s="44">
        <v>42121600</v>
      </c>
      <c r="D535" s="45" t="s">
        <v>465</v>
      </c>
      <c r="E535" s="45" t="s">
        <v>510</v>
      </c>
      <c r="F535" s="45" t="s">
        <v>213</v>
      </c>
      <c r="G535" s="45">
        <v>1</v>
      </c>
      <c r="H535" s="41">
        <v>8567.6299999999992</v>
      </c>
      <c r="I535" s="31">
        <f t="shared" si="56"/>
        <v>8589.67</v>
      </c>
      <c r="J535" s="41">
        <v>4600</v>
      </c>
      <c r="K535" s="41">
        <v>4000</v>
      </c>
      <c r="L535" s="41">
        <v>5000</v>
      </c>
      <c r="M535" s="32">
        <f t="shared" si="57"/>
        <v>4000</v>
      </c>
      <c r="N535" s="32">
        <f t="shared" si="58"/>
        <v>5547.42</v>
      </c>
      <c r="O535" s="32">
        <f t="shared" si="59"/>
        <v>5302.02</v>
      </c>
      <c r="P535" s="32">
        <f t="shared" si="60"/>
        <v>2069.39</v>
      </c>
      <c r="Q535" s="33">
        <f t="shared" si="61"/>
        <v>0.37303647461342387</v>
      </c>
      <c r="R535" s="34" t="s">
        <v>559</v>
      </c>
      <c r="S535" s="34">
        <v>1</v>
      </c>
      <c r="T535" s="32">
        <f t="shared" si="62"/>
        <v>4000</v>
      </c>
    </row>
    <row r="536" spans="1:20" s="47" customFormat="1" ht="36" x14ac:dyDescent="0.25">
      <c r="A536" s="44">
        <v>5</v>
      </c>
      <c r="B536" s="44">
        <v>4815005</v>
      </c>
      <c r="C536" s="44">
        <v>42121600</v>
      </c>
      <c r="D536" s="45" t="s">
        <v>467</v>
      </c>
      <c r="E536" s="45" t="s">
        <v>468</v>
      </c>
      <c r="F536" s="45" t="s">
        <v>213</v>
      </c>
      <c r="G536" s="45">
        <v>1</v>
      </c>
      <c r="H536" s="41">
        <v>853.77</v>
      </c>
      <c r="I536" s="31">
        <f t="shared" si="56"/>
        <v>855.97</v>
      </c>
      <c r="J536" s="57">
        <v>1272.71</v>
      </c>
      <c r="K536" s="57">
        <v>1106.7</v>
      </c>
      <c r="L536" s="57">
        <v>1383.38</v>
      </c>
      <c r="M536" s="32">
        <f t="shared" si="57"/>
        <v>855.97</v>
      </c>
      <c r="N536" s="32">
        <f t="shared" si="58"/>
        <v>1154.69</v>
      </c>
      <c r="O536" s="32">
        <f t="shared" si="59"/>
        <v>1136.42</v>
      </c>
      <c r="P536" s="32">
        <f t="shared" si="60"/>
        <v>229.32</v>
      </c>
      <c r="Q536" s="33">
        <f t="shared" si="61"/>
        <v>0.19859875810823682</v>
      </c>
      <c r="R536" s="34" t="s">
        <v>559</v>
      </c>
      <c r="S536" s="34">
        <v>1</v>
      </c>
      <c r="T536" s="32">
        <f t="shared" si="62"/>
        <v>855.97</v>
      </c>
    </row>
    <row r="537" spans="1:20" s="47" customFormat="1" ht="36" x14ac:dyDescent="0.25">
      <c r="A537" s="44">
        <v>6</v>
      </c>
      <c r="B537" s="44">
        <v>4815005</v>
      </c>
      <c r="C537" s="44">
        <v>42121600</v>
      </c>
      <c r="D537" s="45" t="s">
        <v>511</v>
      </c>
      <c r="E537" s="45" t="s">
        <v>537</v>
      </c>
      <c r="F537" s="45" t="s">
        <v>213</v>
      </c>
      <c r="G537" s="45">
        <v>1</v>
      </c>
      <c r="H537" s="41">
        <v>1110.1300000000001</v>
      </c>
      <c r="I537" s="31">
        <f t="shared" si="56"/>
        <v>1112.99</v>
      </c>
      <c r="J537" s="41">
        <v>2052.75</v>
      </c>
      <c r="K537" s="41">
        <v>1785</v>
      </c>
      <c r="L537" s="41">
        <v>2231.25</v>
      </c>
      <c r="M537" s="32">
        <f t="shared" si="57"/>
        <v>1112.99</v>
      </c>
      <c r="N537" s="32">
        <f t="shared" si="58"/>
        <v>1795.5</v>
      </c>
      <c r="O537" s="32">
        <f t="shared" si="59"/>
        <v>1736.81</v>
      </c>
      <c r="P537" s="32">
        <f t="shared" si="60"/>
        <v>490.57</v>
      </c>
      <c r="Q537" s="33">
        <f t="shared" si="61"/>
        <v>0.27322194374825953</v>
      </c>
      <c r="R537" s="34" t="s">
        <v>559</v>
      </c>
      <c r="S537" s="34">
        <v>1</v>
      </c>
      <c r="T537" s="32">
        <f t="shared" si="62"/>
        <v>1112.99</v>
      </c>
    </row>
    <row r="538" spans="1:20" s="47" customFormat="1" ht="36" x14ac:dyDescent="0.2">
      <c r="A538" s="44">
        <v>7</v>
      </c>
      <c r="B538" s="44">
        <v>4815005</v>
      </c>
      <c r="C538" s="44">
        <v>42121600</v>
      </c>
      <c r="D538" s="45" t="s">
        <v>469</v>
      </c>
      <c r="E538" s="45" t="s">
        <v>470</v>
      </c>
      <c r="F538" s="45" t="s">
        <v>213</v>
      </c>
      <c r="G538" s="45">
        <v>1</v>
      </c>
      <c r="H538" s="41">
        <v>680.92</v>
      </c>
      <c r="I538" s="31">
        <f t="shared" si="56"/>
        <v>682.67</v>
      </c>
      <c r="J538" s="66">
        <v>957.95</v>
      </c>
      <c r="K538" s="56">
        <v>833</v>
      </c>
      <c r="L538" s="56">
        <v>1041.25</v>
      </c>
      <c r="M538" s="32">
        <f t="shared" si="57"/>
        <v>682.67</v>
      </c>
      <c r="N538" s="32">
        <f t="shared" si="58"/>
        <v>878.72</v>
      </c>
      <c r="O538" s="32">
        <f t="shared" si="59"/>
        <v>867.84</v>
      </c>
      <c r="P538" s="32">
        <f t="shared" si="60"/>
        <v>156.22999999999999</v>
      </c>
      <c r="Q538" s="33">
        <f t="shared" si="61"/>
        <v>0.17779269847050252</v>
      </c>
      <c r="R538" s="34" t="s">
        <v>559</v>
      </c>
      <c r="S538" s="34">
        <v>1</v>
      </c>
      <c r="T538" s="32">
        <f t="shared" si="62"/>
        <v>682.67</v>
      </c>
    </row>
    <row r="539" spans="1:20" s="47" customFormat="1" ht="36" x14ac:dyDescent="0.25">
      <c r="A539" s="44">
        <v>8</v>
      </c>
      <c r="B539" s="44">
        <v>4815007</v>
      </c>
      <c r="C539" s="44">
        <v>42121600</v>
      </c>
      <c r="D539" s="45" t="s">
        <v>471</v>
      </c>
      <c r="E539" s="55" t="s">
        <v>538</v>
      </c>
      <c r="F539" s="45" t="s">
        <v>213</v>
      </c>
      <c r="G539" s="45">
        <v>1</v>
      </c>
      <c r="H539" s="41">
        <v>7417.31</v>
      </c>
      <c r="I539" s="31">
        <f t="shared" si="56"/>
        <v>7436.39</v>
      </c>
      <c r="J539" s="41">
        <v>9200</v>
      </c>
      <c r="K539" s="41">
        <v>8000</v>
      </c>
      <c r="L539" s="41">
        <v>10000</v>
      </c>
      <c r="M539" s="32">
        <f t="shared" si="57"/>
        <v>7436.39</v>
      </c>
      <c r="N539" s="32">
        <f t="shared" si="58"/>
        <v>8659.1</v>
      </c>
      <c r="O539" s="32">
        <f t="shared" si="59"/>
        <v>8601.2199999999993</v>
      </c>
      <c r="P539" s="32">
        <f t="shared" si="60"/>
        <v>1157.5899999999999</v>
      </c>
      <c r="Q539" s="33">
        <f t="shared" si="61"/>
        <v>0.1336847940317123</v>
      </c>
      <c r="R539" s="34" t="s">
        <v>559</v>
      </c>
      <c r="S539" s="34">
        <v>1</v>
      </c>
      <c r="T539" s="32">
        <f t="shared" si="62"/>
        <v>7436.39</v>
      </c>
    </row>
    <row r="540" spans="1:20" x14ac:dyDescent="0.25">
      <c r="J540" s="4">
        <f>SUM(J2:J539)</f>
        <v>41877661.260000005</v>
      </c>
      <c r="K540" s="4">
        <f>SUM(K2:K539)</f>
        <v>36415357.600000001</v>
      </c>
      <c r="L540" s="4">
        <f>SUM(L2:L539)</f>
        <v>45519197.020000003</v>
      </c>
    </row>
  </sheetData>
  <sheetProtection algorithmName="SHA-512" hashValue="RrRGyQ9NFlf6aX1RvIbAZpWYerS15TAaYM5SRsLF/8MWxVjrM6F01sugTt++WJMFQjr5+hFbu1472hmFW4i3Bg==" saltValue="PCATDxoi0CfgBlEldIhO2g==" spinCount="100000" sheet="1" objects="1" scenarios="1"/>
  <autoFilter ref="A5:Z540">
    <filterColumn colId="3" showButton="0"/>
  </autoFilter>
  <mergeCells count="117">
    <mergeCell ref="D531:E531"/>
    <mergeCell ref="D509:E509"/>
    <mergeCell ref="A528:G528"/>
    <mergeCell ref="A529:E529"/>
    <mergeCell ref="A530:E530"/>
    <mergeCell ref="F530:G530"/>
    <mergeCell ref="F529:G529"/>
    <mergeCell ref="A1:T1"/>
    <mergeCell ref="A506:G506"/>
    <mergeCell ref="A507:E507"/>
    <mergeCell ref="A508:E508"/>
    <mergeCell ref="A501:E501"/>
    <mergeCell ref="A502:E502"/>
    <mergeCell ref="F502:G502"/>
    <mergeCell ref="F508:G508"/>
    <mergeCell ref="F501:G501"/>
    <mergeCell ref="F507:G507"/>
    <mergeCell ref="A500:G500"/>
    <mergeCell ref="D485:E485"/>
    <mergeCell ref="D393:E393"/>
    <mergeCell ref="A482:G482"/>
    <mergeCell ref="A483:E483"/>
    <mergeCell ref="A484:E484"/>
    <mergeCell ref="F484:G484"/>
    <mergeCell ref="F483:G483"/>
    <mergeCell ref="D503:E503"/>
    <mergeCell ref="D382:E382"/>
    <mergeCell ref="A390:G390"/>
    <mergeCell ref="A391:E391"/>
    <mergeCell ref="A392:E392"/>
    <mergeCell ref="A380:E380"/>
    <mergeCell ref="A381:E381"/>
    <mergeCell ref="F381:G381"/>
    <mergeCell ref="F392:G392"/>
    <mergeCell ref="F380:G380"/>
    <mergeCell ref="F391:G391"/>
    <mergeCell ref="A339:E339"/>
    <mergeCell ref="F339:G339"/>
    <mergeCell ref="D340:E340"/>
    <mergeCell ref="A343:G343"/>
    <mergeCell ref="A344:E344"/>
    <mergeCell ref="F344:G344"/>
    <mergeCell ref="A379:G379"/>
    <mergeCell ref="A369:E369"/>
    <mergeCell ref="F369:G369"/>
    <mergeCell ref="D370:E370"/>
    <mergeCell ref="A345:E345"/>
    <mergeCell ref="F345:G345"/>
    <mergeCell ref="D346:E346"/>
    <mergeCell ref="A367:G367"/>
    <mergeCell ref="A368:E368"/>
    <mergeCell ref="F368:G368"/>
    <mergeCell ref="A338:E338"/>
    <mergeCell ref="F338:G338"/>
    <mergeCell ref="D331:E331"/>
    <mergeCell ref="D312:E312"/>
    <mergeCell ref="A328:G328"/>
    <mergeCell ref="A329:E329"/>
    <mergeCell ref="F329:G329"/>
    <mergeCell ref="A330:E330"/>
    <mergeCell ref="F330:G330"/>
    <mergeCell ref="A305:E305"/>
    <mergeCell ref="F305:G305"/>
    <mergeCell ref="D306:E306"/>
    <mergeCell ref="A309:G309"/>
    <mergeCell ref="A310:E310"/>
    <mergeCell ref="F310:G310"/>
    <mergeCell ref="A311:E311"/>
    <mergeCell ref="F311:G311"/>
    <mergeCell ref="A337:G337"/>
    <mergeCell ref="D262:E262"/>
    <mergeCell ref="D244:E244"/>
    <mergeCell ref="A259:G259"/>
    <mergeCell ref="A260:E260"/>
    <mergeCell ref="A261:E261"/>
    <mergeCell ref="F261:G261"/>
    <mergeCell ref="F260:G260"/>
    <mergeCell ref="A303:G303"/>
    <mergeCell ref="A304:E304"/>
    <mergeCell ref="F304:G304"/>
    <mergeCell ref="D154:E154"/>
    <mergeCell ref="A241:G241"/>
    <mergeCell ref="A242:E242"/>
    <mergeCell ref="A243:E243"/>
    <mergeCell ref="D65:E65"/>
    <mergeCell ref="A151:G151"/>
    <mergeCell ref="A152:E152"/>
    <mergeCell ref="A153:E153"/>
    <mergeCell ref="F153:G153"/>
    <mergeCell ref="F243:G243"/>
    <mergeCell ref="F152:G152"/>
    <mergeCell ref="F242:G242"/>
    <mergeCell ref="D46:E46"/>
    <mergeCell ref="A62:G62"/>
    <mergeCell ref="A63:E63"/>
    <mergeCell ref="A64:E64"/>
    <mergeCell ref="D16:E16"/>
    <mergeCell ref="A43:G43"/>
    <mergeCell ref="A44:E44"/>
    <mergeCell ref="A45:E45"/>
    <mergeCell ref="F45:G45"/>
    <mergeCell ref="F44:G44"/>
    <mergeCell ref="F64:G64"/>
    <mergeCell ref="F63:G63"/>
    <mergeCell ref="M4:R4"/>
    <mergeCell ref="S4:T4"/>
    <mergeCell ref="D5:E5"/>
    <mergeCell ref="A13:G13"/>
    <mergeCell ref="A14:E14"/>
    <mergeCell ref="A15:E15"/>
    <mergeCell ref="A2:G2"/>
    <mergeCell ref="A3:E3"/>
    <mergeCell ref="A4:E4"/>
    <mergeCell ref="F3:G3"/>
    <mergeCell ref="F4:G4"/>
    <mergeCell ref="F14:G14"/>
    <mergeCell ref="F15:G15"/>
  </mergeCells>
  <pageMargins left="0.7" right="0.7" top="0.75" bottom="0.75" header="0.3" footer="0.3"/>
  <pageSetup paperSize="5"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2020-11-23T03:00:52Z</dcterms:created>
  <dcterms:modified xsi:type="dcterms:W3CDTF">2020-11-26T19:28:56Z</dcterms:modified>
</cp:coreProperties>
</file>