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22"/>
  <workbookPr defaultThemeVersion="202300"/>
  <mc:AlternateContent xmlns:mc="http://schemas.openxmlformats.org/markup-compatibility/2006">
    <mc:Choice Requires="x15">
      <x15ac:absPath xmlns:x15ac="http://schemas.microsoft.com/office/spreadsheetml/2010/11/ac" url="/Users/joseernestoortegonsanchez/Downloads/"/>
    </mc:Choice>
  </mc:AlternateContent>
  <xr:revisionPtr revIDLastSave="0" documentId="13_ncr:1_{C4F3258B-1787-7743-B8F4-3688F7688CFA}" xr6:coauthVersionLast="47" xr6:coauthVersionMax="47" xr10:uidLastSave="{00000000-0000-0000-0000-000000000000}"/>
  <bookViews>
    <workbookView xWindow="0" yWindow="620" windowWidth="33600" windowHeight="19040" xr2:uid="{00000000-000D-0000-FFFF-FFFF00000000}"/>
  </bookViews>
  <sheets>
    <sheet name="Resumen de artículos y servi..." sheetId="1" r:id="rId1"/>
    <sheet name="Elementos y servicios" sheetId="2" r:id="rId2"/>
    <sheet name="Ahorros de artículos" sheetId="3" r:id="rId3"/>
    <sheet name="Ahorros totales" sheetId="4" r:id="rId4"/>
    <sheet name="Formularios de línea de artí..." sheetId="5" r:id="rId5"/>
    <sheet name="Archivos adjuntos" sheetId="6" r:id="rId6"/>
  </sheets>
  <definedNames>
    <definedName name="_xlnm._FilterDatabase" localSheetId="2" hidden="1">'Ahorros de artículos'!$A$3:$Q$9</definedName>
    <definedName name="_xlnm._FilterDatabase" localSheetId="3" hidden="1">'Ahorros totales'!$A$3:$I$9</definedName>
    <definedName name="_xlnm._FilterDatabase" localSheetId="5" hidden="1">'Archivos adjuntos'!$A$3:$J$21</definedName>
    <definedName name="_xlnm._FilterDatabase" localSheetId="1" hidden="1">'Elementos y servicios'!$A$3:$AB$9</definedName>
    <definedName name="_xlnm._FilterDatabase" localSheetId="4" hidden="1">'Formularios de línea de artí...'!$A$3:$P$39</definedName>
    <definedName name="_xlnm._FilterDatabase" localSheetId="0" hidden="1">'Resumen de artículos y servi...'!$A$4:$J$22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I16" i="1"/>
  <c r="H16" i="1"/>
  <c r="G16" i="1"/>
  <c r="F16" i="1"/>
  <c r="E16" i="1"/>
  <c r="E18" i="1" s="1"/>
  <c r="J18" i="1"/>
  <c r="I18" i="1"/>
  <c r="H18" i="1"/>
  <c r="G18" i="1"/>
  <c r="F18" i="1"/>
  <c r="J17" i="1"/>
  <c r="I17" i="1"/>
  <c r="H17" i="1"/>
  <c r="G17" i="1"/>
  <c r="E17" i="1"/>
  <c r="F17" i="1"/>
  <c r="J5" i="1"/>
  <c r="I5" i="1"/>
  <c r="H5" i="1"/>
  <c r="G5" i="1"/>
  <c r="F5" i="1"/>
  <c r="E5" i="1"/>
  <c r="J7" i="1"/>
  <c r="I7" i="1"/>
  <c r="H7" i="1"/>
  <c r="G7" i="1"/>
  <c r="F7" i="1"/>
  <c r="E7" i="1"/>
  <c r="U9" i="2"/>
  <c r="U8" i="2"/>
  <c r="U7" i="2"/>
  <c r="U6" i="2"/>
  <c r="U5" i="2"/>
  <c r="U4" i="2"/>
</calcChain>
</file>

<file path=xl/sharedStrings.xml><?xml version="1.0" encoding="utf-8"?>
<sst xmlns="http://schemas.openxmlformats.org/spreadsheetml/2006/main" count="919" uniqueCount="215">
  <si>
    <t>{"start":true,"layout":"pivot","name":"buyer/response_lines_summary","locale":"es-MX"}</t>
  </si>
  <si>
    <t>{"row_column":true,"field_name":"item.name"}</t>
  </si>
  <si>
    <t>{"additional_field":true}</t>
  </si>
  <si>
    <t>Descripción del artículo (Texto)</t>
  </si>
  <si>
    <t>Categoría del campo</t>
  </si>
  <si>
    <t>Campo</t>
  </si>
  <si>
    <t>ARTILAB S A</t>
  </si>
  <si>
    <t>FILTRACION Y ANALISIS S.A.S.</t>
  </si>
  <si>
    <t>MERCK S.A</t>
  </si>
  <si>
    <t>QUALITYQUIM S.A.S</t>
  </si>
  <si>
    <t>QUIMICA M. G. S.A.S</t>
  </si>
  <si>
    <t>SCHMIDT SUCESORES S.A.S.</t>
  </si>
  <si>
    <t>ARTILAB S A - #635096</t>
  </si>
  <si>
    <t>FILTRACION Y ANALISIS S.A.S. - #635322</t>
  </si>
  <si>
    <t>MERCK S.A - #635266</t>
  </si>
  <si>
    <t>QUALITYQUIM S.A.S - #635328</t>
  </si>
  <si>
    <t>QUIMICA M. G. S.A.S - #635183</t>
  </si>
  <si>
    <t>SCHMIDT SUCESORES S.A.S. - #635224</t>
  </si>
  <si>
    <t>Respuesta del proveedor</t>
  </si>
  <si>
    <t>{"row":true,"field_name":"bid.price_amount","index":0,"values":{"lot.name":"","item.id":779269,"item.name":"TYROSINASE 50KU, T3824-50KU - SIGMA ALDRICH"}}</t>
  </si>
  <si>
    <t>TYROSINASE 50KU, T3824-50KU - SIGMA ALDRICH</t>
  </si>
  <si>
    <t>Campos de la respuesta del proveedor</t>
  </si>
  <si>
    <t>{"row":true,"field_name":"bid.price_currency","index":0,"values":{"lot.name":"","item.id":779269,"item.name":"TYROSINASE 50KU, T3824-50KU - SIGMA ALDRICH"}}</t>
  </si>
  <si>
    <t>Moneda del precio de licitación</t>
  </si>
  <si>
    <t>COP</t>
  </si>
  <si>
    <t>{"row":true,"field_name":"bid.cost_formula","index":0,"values":{"lot.name":"","item.id":779269,"item.name":"TYROSINASE 50KU, T3824-50KU - SIGMA ALDRICH"}}</t>
  </si>
  <si>
    <t>Coste total por unidad = Valor Unitario (Antes de Impuestos)</t>
  </si>
  <si>
    <t>{"row":true,"field_name":"bid.cost_elements.10040","index":0,"values":{"lot.name":"","item.id":779269,"item.name":"TYROSINASE 50KU, T3824-50KU - SIGMA ALDRICH"}}</t>
  </si>
  <si>
    <t>Valor Unitario (Antes de Impuestos)</t>
  </si>
  <si>
    <t>{"row":true,"field_name":"bid.capacity","index":0,"values":{"lot.name":"","item.id":779269,"item.name":"TYROSINASE 50KU, T3824-50KU - SIGMA ALDRICH"}}</t>
  </si>
  <si>
    <t>Capacidad</t>
  </si>
  <si>
    <t>{"row":true,"field_name":"bid.lead_time","index":0,"values":{"lot.name":"","item.id":779269,"item.name":"TYROSINASE 50KU, T3824-50KU - SIGMA ALDRICH"}}</t>
  </si>
  <si>
    <t>Tiempo de entrega</t>
  </si>
  <si>
    <t>{"row":true,"field_name":"bid.supplier_item_name","index":0,"values":{"lot.name":"","item.id":779269,"item.name":"TYROSINASE 50KU, T3824-50KU - SIGMA ALDRICH"}}</t>
  </si>
  <si>
    <t>Nombre del artículo del proveedor</t>
  </si>
  <si>
    <t xml:space="preserve"> Tyrosinase From Mushroom</t>
  </si>
  <si>
    <t>TYROSINASE - ITEM DE REFRIGERACIÓN</t>
  </si>
  <si>
    <t>Tyrosinase from mushroomlyophilized powder, ≥1000 unit/mg solid*producto refrigerado °T - 20 °C*</t>
  </si>
  <si>
    <t>Tyrosinase from mushroom</t>
  </si>
  <si>
    <t>{"row":true,"field_name":"bid.item_part_number","index":0,"values":{"lot.name":"","item.id":779269,"item.name":"TYROSINASE 50KU, T3824-50KU - SIGMA ALDRICH"}}</t>
  </si>
  <si>
    <t>Número de pieza del artículo</t>
  </si>
  <si>
    <t>T3824-50KU</t>
  </si>
  <si>
    <t>{"row":true,"field_name":"bid.item_description","index":0,"values":{"lot.name":"","item.id":779269,"item.name":"TYROSINASE 50KU, T3824-50KU - SIGMA ALDRICH"}}</t>
  </si>
  <si>
    <t>Descripción del artículo</t>
  </si>
  <si>
    <t>Capacidad: 50KU
sigma - merck</t>
  </si>
  <si>
    <t xml:space="preserve">Tyrosinase from mushroom
Presentación: 50 KU Marca: sigma
aldrich
</t>
  </si>
  <si>
    <t xml:space="preserve">TYROSINASE RE. T3824-50KU MARCA SIGMA </t>
  </si>
  <si>
    <t>{"row":true,"field_name":"item.quantity","index":0,"values":{"lot.name":"","item.id":779269,"item.name":"TYROSINASE 50KU, T3824-50KU - SIGMA ALDRICH"}}</t>
  </si>
  <si>
    <t>Campos de artículo / servicio</t>
  </si>
  <si>
    <t>Cantidad esperada</t>
  </si>
  <si>
    <t>{"row":true,"field_name":"item.uom","index":0,"values":{"lot.name":"","item.id":779269,"item.name":"TYROSINASE 50KU, T3824-50KU - SIGMA ALDRICH"}}</t>
  </si>
  <si>
    <t>Unidad de medida</t>
  </si>
  <si>
    <t>UNDX50</t>
  </si>
  <si>
    <t>{"row":true,"field_name":"item.base_price","index":0,"values":{"lot.name":"","item.id":779269,"item.name":"TYROSINASE 50KU, T3824-50KU - SIGMA ALDRICH"}}</t>
  </si>
  <si>
    <t>{"row":true,"field_name":"item.base_price_currency","index":0,"values":{"lot.name":"","item.id":779269,"item.name":"TYROSINASE 50KU, T3824-50KU - SIGMA ALDRICH"}}</t>
  </si>
  <si>
    <t>{"row":true,"field_name":"item.need_by_date","index":0,"values":{"lot.name":"","item.id":779269,"item.name":"TYROSINASE 50KU, T3824-50KU - SIGMA ALDRICH"}}</t>
  </si>
  <si>
    <t>{"row":true,"field_name":"easy_form_widget.33.176","index":0,"values":{"lot.name":"","item.id":779269,"item.name":"TYROSINASE 50KU, T3824-50KU - SIGMA ALDRICH"}}</t>
  </si>
  <si>
    <t xml:space="preserve">ESPECIFICACIONES BIENES Y/O SERVICIOS. </t>
  </si>
  <si>
    <t>IVA %</t>
  </si>
  <si>
    <t>19%</t>
  </si>
  <si>
    <t>{"row":true,"field_name":"easy_form_widget.33.177","index":0,"values":{"lot.name":"","item.id":779269,"item.name":"TYROSINASE 50KU, T3824-50KU - SIGMA ALDRICH"}}</t>
  </si>
  <si>
    <t>Forma de pago</t>
  </si>
  <si>
    <t>30 DIAS</t>
  </si>
  <si>
    <t xml:space="preserve">60 días </t>
  </si>
  <si>
    <t>30 dias</t>
  </si>
  <si>
    <t xml:space="preserve">30 Dias </t>
  </si>
  <si>
    <t>{"row":true,"field_name":"easy_form_widget.33.178","index":0,"values":{"lot.name":"","item.id":779269,"item.name":"TYROSINASE 50KU, T3824-50KU - SIGMA ALDRICH"}}</t>
  </si>
  <si>
    <t>¿Tiempo de entrega?</t>
  </si>
  <si>
    <t>90 Días calendario</t>
  </si>
  <si>
    <t>120 Días calendario</t>
  </si>
  <si>
    <t>Días calendario</t>
  </si>
  <si>
    <t>45-60</t>
  </si>
  <si>
    <t>90-120 Dias</t>
  </si>
  <si>
    <t>{"row":true,"field_name":"easy_form_widget.33.179","index":0,"values":{"lot.name":"","item.id":779269,"item.name":"TYROSINASE 50KU, T3824-50KU - SIGMA ALDRICH"}}</t>
  </si>
  <si>
    <t>¿Validez de la oferta?</t>
  </si>
  <si>
    <t xml:space="preserve"> 30 Días calendario </t>
  </si>
  <si>
    <t xml:space="preserve">60 Días calendario </t>
  </si>
  <si>
    <t xml:space="preserve"> Días calendario </t>
  </si>
  <si>
    <t>30 DÍAS</t>
  </si>
  <si>
    <t>30 Dias</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</si>
  <si>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</si>
  <si>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</si>
  <si>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</si>
  <si>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</si>
  <si>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</si>
  <si>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</si>
  <si>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</si>
  <si>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</si>
  <si>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</si>
  <si>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</si>
  <si>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</si>
  <si>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</si>
  <si>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</si>
  <si>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</si>
  <si>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</si>
  <si>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</si>
  <si>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</si>
  <si>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</si>
  <si>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</si>
  <si>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</si>
  <si>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</si>
  <si>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</si>
  <si>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{"field_name":"bid.cost_formula","offset":3}</t>
  </si>
  <si>
    <t>{"field_name":"bid.cost_elements.10040","offset":3}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</si>
  <si>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</si>
  <si>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</si>
  <si>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</si>
  <si>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</si>
  <si>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</si>
  <si>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</si>
  <si>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</si>
  <si>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</si>
  <si>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</si>
  <si>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</si>
  <si>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</si>
  <si>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</si>
  <si>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</si>
  <si>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</si>
  <si>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</si>
  <si>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</si>
  <si>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</si>
  <si>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</si>
  <si>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</si>
  <si>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</si>
  <si>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</si>
  <si>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</si>
  <si>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</si>
  <si>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</si>
  <si>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</si>
  <si>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</si>
  <si>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</si>
  <si>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</si>
  <si>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</si>
  <si>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Fórmula del coste (Texto)</t>
  </si>
  <si>
    <t>Valor Unitario (Antes de Impuestos) (Número)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</si>
  <si>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</si>
  <si>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</si>
  <si>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</si>
  <si>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</si>
  <si>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</si>
  <si>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</si>
  <si>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</si>
  <si>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</si>
  <si>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</si>
  <si>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</si>
  <si>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</si>
  <si>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</si>
  <si>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</si>
  <si>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</si>
  <si>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</si>
  <si>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</si>
  <si>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</si>
  <si>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</si>
  <si>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</si>
  <si>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</si>
  <si>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</si>
  <si>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</si>
  <si>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{"start":true,"layout":"table","name":"buyer/response_line_widget_responses","locale":"es-MX"}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</si>
  <si>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</si>
  <si>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</si>
  <si>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</si>
  <si>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</si>
  <si>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</si>
  <si>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</si>
  <si>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</si>
  <si>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</si>
  <si>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</si>
  <si>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</si>
  <si>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Nombre del formulario (Texto)</t>
  </si>
  <si>
    <t>ID de widget de formulario (Texto)</t>
  </si>
  <si>
    <t>Etiqueta (Texto)</t>
  </si>
  <si>
    <t>Tipo (Texto)</t>
  </si>
  <si>
    <t>obligatorio (Texto)</t>
  </si>
  <si>
    <t>Id. de respuesta del widget del formulario (Número)</t>
  </si>
  <si>
    <t>Salto de sección</t>
  </si>
  <si>
    <t>No</t>
  </si>
  <si>
    <t>No se puede agregar o editar en Excel.</t>
  </si>
  <si>
    <t>Botones de opción</t>
  </si>
  <si>
    <t>Sí</t>
  </si>
  <si>
    <t>Campo de texto</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</si>
  <si>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</si>
  <si>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</si>
  <si>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</si>
  <si>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</si>
  <si>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</si>
  <si>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</si>
  <si>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</si>
  <si>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</si>
  <si>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</si>
  <si>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</si>
  <si>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</si>
  <si>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</si>
  <si>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</si>
  <si>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</si>
  <si>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COTIZACIÓN Y/O PROPUESTA COMERCIAL:</t>
  </si>
  <si>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El(los) artículo(s) que no cumpla(n) con las especificaciones técnicas del Evento RFQ, obtendrá(n) cero (0) en su puntuación.</t>
  </si>
  <si>
    <t>139902_AGROSAVIA.pdf</t>
  </si>
  <si>
    <t>FICHA TÉCNICA DEL(LOS) ARTÍCULO(S):</t>
  </si>
  <si>
    <t>Por favor adjuntar la ficha técnica del(los) artículo(s) ofertado(s) en formato PDF, indicando claramente las especificaciones y demás información relevante para facilitar la verificación técnica.</t>
  </si>
  <si>
    <t>T3824-BULK________SIGMA____.pdf</t>
  </si>
  <si>
    <t>¡INFORMACIÓN IMPORTANTE!</t>
  </si>
  <si>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</si>
  <si>
    <t>Fechas_Cierre_Recepción_Facturas_2026_AGROSAVIA.png</t>
  </si>
  <si>
    <t>CT_152785.pdf</t>
  </si>
  <si>
    <t>R-12171796.1.pdf</t>
  </si>
  <si>
    <t>COTIZACION_034-2026.pdf</t>
  </si>
  <si>
    <t>CO6958_-_Cotización_agrosavia_Tyrosinase_from_mushroom.pdf</t>
  </si>
  <si>
    <t>Tyrosinase__from_mushroom.pdf</t>
  </si>
  <si>
    <t>COT-0406-2026.pdf</t>
  </si>
  <si>
    <t>T3824-BULK________SIGMA____.pdf y t3824.pdf</t>
  </si>
  <si>
    <t>Subtotal del artículo</t>
  </si>
  <si>
    <t>Total del artículo</t>
  </si>
  <si>
    <t>Puntuación tiempo de entrega</t>
  </si>
  <si>
    <t>Puntuación menor precio</t>
  </si>
  <si>
    <t>Total puntuación artículo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</si>
</sst>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5" formatCode="yyyy/mm/dd\ hh:mm:ss"/>
    <numFmt numFmtId="174" formatCode="0.0"/>
  </numFmts>
  <fonts count="15"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
      <b/>
      <sz val="11"/>
      <color rgb="FF333333"/>
      <name val="Arial"/>
      <family val="2"/>
    </font>
    <font>
      <b/>
      <sz val="11"/>
      <name val="Arial"/>
      <family val="2"/>
    </font>
    <font>
      <b/>
      <sz val="12"/>
      <color rgb="FF333333"/>
      <name val="Arial"/>
      <family val="2"/>
    </font>
    <font>
      <b/>
      <sz val="12"/>
      <name val="Arial"/>
      <family val="2"/>
    </font>
    <font>
      <b/>
      <sz val="14"/>
      <color rgb="FF333333"/>
      <name val="Arial"/>
      <family val="2"/>
    </font>
    <font>
      <b/>
      <sz val="14"/>
      <name val="Arial"/>
      <family val="2"/>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theme="6" tint="0.79998168889431442"/>
        <bgColor indexed="64"/>
      </patternFill>
    </fill>
  </fills>
  <borders count="10">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FFFFFF"/>
      </left>
      <right style="thin">
        <color rgb="FFFFFFFF"/>
      </right>
      <top style="thin">
        <color rgb="FFFFFFFF"/>
      </top>
      <bottom style="thin">
        <color rgb="FFFFFFFF"/>
      </bottom>
      <diagonal/>
    </border>
  </borders>
  <cellStyleXfs count="2">
    <xf numFmtId="0" fontId="0" fillId="0" borderId="0"/>
    <xf numFmtId="42" fontId="8" fillId="0" borderId="0" applyFont="0" applyFill="0" applyBorder="0" applyAlignment="0" applyProtection="0"/>
  </cellStyleXfs>
  <cellXfs count="35">
    <xf numFmtId="0" fontId="0" fillId="0" borderId="0" xfId="0"/>
    <xf numFmtId="0" fontId="2" fillId="3" borderId="2" xfId="0" applyFont="1" applyFill="1" applyBorder="1" applyAlignment="1">
      <alignment wrapText="1"/>
    </xf>
    <xf numFmtId="0" fontId="0" fillId="0" borderId="5" xfId="0" applyBorder="1" applyAlignment="1">
      <alignment horizontal="left" wrapText="1"/>
    </xf>
    <xf numFmtId="0" fontId="5" fillId="7" borderId="0" xfId="0" applyFont="1" applyFill="1" applyAlignment="1">
      <alignment wrapText="1"/>
    </xf>
    <xf numFmtId="0" fontId="6" fillId="8" borderId="7" xfId="0" applyFont="1" applyFill="1" applyBorder="1" applyAlignment="1">
      <alignment wrapText="1"/>
    </xf>
    <xf numFmtId="0" fontId="7" fillId="9" borderId="9" xfId="0" applyFont="1" applyFill="1" applyBorder="1" applyAlignment="1">
      <alignment wrapText="1"/>
    </xf>
    <xf numFmtId="0" fontId="0" fillId="0" borderId="0" xfId="0" applyAlignment="1">
      <alignment horizontal="left" wrapText="1"/>
    </xf>
    <xf numFmtId="165" fontId="0" fillId="0" borderId="0" xfId="0" applyNumberFormat="1"/>
    <xf numFmtId="1" fontId="0" fillId="0" borderId="0" xfId="0" applyNumberFormat="1"/>
    <xf numFmtId="9" fontId="0" fillId="0" borderId="0" xfId="0" applyNumberFormat="1"/>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7" fillId="9" borderId="9" xfId="0" applyFont="1" applyFill="1" applyBorder="1" applyAlignment="1">
      <alignment wrapText="1"/>
    </xf>
    <xf numFmtId="0" fontId="3" fillId="7" borderId="0" xfId="0" applyFont="1" applyFill="1" applyAlignment="1">
      <alignment wrapText="1"/>
    </xf>
    <xf numFmtId="0" fontId="9" fillId="7" borderId="0" xfId="0" applyFont="1" applyFill="1" applyAlignment="1">
      <alignment wrapText="1"/>
    </xf>
    <xf numFmtId="0" fontId="10" fillId="0" borderId="5" xfId="0" applyFont="1" applyBorder="1" applyAlignment="1">
      <alignment horizontal="left" wrapText="1"/>
    </xf>
    <xf numFmtId="0" fontId="11" fillId="7" borderId="0" xfId="0" applyFont="1" applyFill="1" applyAlignment="1">
      <alignment wrapText="1"/>
    </xf>
    <xf numFmtId="0" fontId="13" fillId="6" borderId="0" xfId="0" applyFont="1" applyFill="1" applyAlignment="1">
      <alignment wrapText="1"/>
    </xf>
    <xf numFmtId="42" fontId="14" fillId="0" borderId="5" xfId="1" applyFont="1" applyBorder="1" applyAlignment="1">
      <alignment horizontal="left" wrapText="1"/>
    </xf>
    <xf numFmtId="42" fontId="12" fillId="0" borderId="5" xfId="1" applyFont="1" applyBorder="1" applyAlignment="1">
      <alignment horizontal="left" wrapText="1"/>
    </xf>
    <xf numFmtId="42" fontId="0" fillId="0" borderId="5" xfId="1" applyFont="1" applyBorder="1" applyAlignment="1">
      <alignment horizontal="left" wrapText="1"/>
    </xf>
    <xf numFmtId="1" fontId="10" fillId="0" borderId="6" xfId="0" applyNumberFormat="1" applyFont="1" applyBorder="1" applyAlignment="1">
      <alignment horizontal="left" wrapText="1"/>
    </xf>
    <xf numFmtId="174" fontId="0" fillId="0" borderId="5" xfId="0" applyNumberFormat="1" applyBorder="1" applyAlignment="1">
      <alignment horizontal="left" wrapText="1"/>
    </xf>
    <xf numFmtId="0" fontId="9" fillId="8" borderId="7" xfId="0" applyFont="1" applyFill="1" applyBorder="1" applyAlignment="1">
      <alignment wrapText="1"/>
    </xf>
    <xf numFmtId="174" fontId="10" fillId="0" borderId="8" xfId="0" applyNumberFormat="1" applyFont="1" applyBorder="1" applyAlignment="1">
      <alignment horizontal="left" wrapText="1"/>
    </xf>
    <xf numFmtId="42" fontId="14" fillId="10" borderId="5" xfId="1" applyFont="1" applyFill="1" applyBorder="1" applyAlignment="1">
      <alignment horizontal="left" wrapText="1"/>
    </xf>
    <xf numFmtId="0" fontId="0" fillId="10" borderId="5" xfId="0" applyFill="1" applyBorder="1" applyAlignment="1">
      <alignment horizontal="left" wrapText="1"/>
    </xf>
    <xf numFmtId="42" fontId="12" fillId="10" borderId="5" xfId="1" applyFont="1" applyFill="1" applyBorder="1" applyAlignment="1">
      <alignment horizontal="left" wrapText="1"/>
    </xf>
    <xf numFmtId="42" fontId="0" fillId="10" borderId="5" xfId="1" applyFont="1" applyFill="1" applyBorder="1" applyAlignment="1">
      <alignment horizontal="left" wrapText="1"/>
    </xf>
    <xf numFmtId="1" fontId="10" fillId="10" borderId="6" xfId="0" applyNumberFormat="1" applyFont="1" applyFill="1" applyBorder="1" applyAlignment="1">
      <alignment horizontal="left" wrapText="1"/>
    </xf>
    <xf numFmtId="174" fontId="0" fillId="10" borderId="5" xfId="0" applyNumberFormat="1" applyFill="1" applyBorder="1" applyAlignment="1">
      <alignment horizontal="left" wrapText="1"/>
    </xf>
    <xf numFmtId="174" fontId="10" fillId="10" borderId="8" xfId="0" applyNumberFormat="1" applyFont="1" applyFill="1" applyBorder="1" applyAlignment="1">
      <alignment horizontal="left" wrapText="1"/>
    </xf>
    <xf numFmtId="0" fontId="10" fillId="10" borderId="5" xfId="0" applyFont="1" applyFill="1" applyBorder="1" applyAlignment="1">
      <alignment horizontal="left" wrapText="1"/>
    </xf>
  </cellXfs>
  <cellStyles count="2">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showGridLines="0" tabSelected="1" showWhiteSpace="0" topLeftCell="B2" workbookViewId="0">
      <selection activeCell="B2" sqref="B2:B4"/>
    </sheetView>
  </sheetViews>
  <sheetFormatPr baseColWidth="10" defaultColWidth="8.83203125" defaultRowHeight="14" x14ac:dyDescent="0.15"/>
  <cols>
    <col min="1" max="1" width="181.5" hidden="1" bestFit="1" customWidth="1"/>
    <col min="2" max="2" width="46.1640625" bestFit="1" customWidth="1"/>
    <col min="3" max="3" width="41.1640625" hidden="1" customWidth="1"/>
    <col min="4" max="4" width="30.5" bestFit="1" customWidth="1"/>
    <col min="5" max="7" width="69.33203125" bestFit="1" customWidth="1"/>
    <col min="8" max="8" width="108.83203125" bestFit="1" customWidth="1"/>
    <col min="9" max="10" width="69.33203125" bestFit="1" customWidth="1"/>
    <col min="11" max="16" width="30.83203125" bestFit="1" customWidth="1"/>
  </cols>
  <sheetData>
    <row r="1" spans="1:16" hidden="1" x14ac:dyDescent="0.15">
      <c r="A1" t="s">
        <v>0</v>
      </c>
      <c r="B1" t="s">
        <v>1</v>
      </c>
      <c r="E1" t="s">
        <v>2</v>
      </c>
      <c r="F1" t="s">
        <v>2</v>
      </c>
      <c r="G1" t="s">
        <v>2</v>
      </c>
      <c r="H1" t="s">
        <v>2</v>
      </c>
      <c r="I1" t="s">
        <v>2</v>
      </c>
      <c r="J1" t="s">
        <v>2</v>
      </c>
      <c r="K1" t="s">
        <v>2</v>
      </c>
      <c r="L1" t="s">
        <v>2</v>
      </c>
      <c r="M1" t="s">
        <v>2</v>
      </c>
      <c r="N1" t="s">
        <v>2</v>
      </c>
      <c r="O1" t="s">
        <v>2</v>
      </c>
      <c r="P1" t="s">
        <v>2</v>
      </c>
    </row>
    <row r="2" spans="1:16" ht="15" x14ac:dyDescent="0.15">
      <c r="A2" s="10"/>
      <c r="B2" s="11" t="s">
        <v>3</v>
      </c>
      <c r="C2" s="11" t="s">
        <v>4</v>
      </c>
      <c r="D2" s="11" t="s">
        <v>5</v>
      </c>
      <c r="E2" s="1" t="s">
        <v>6</v>
      </c>
      <c r="F2" s="1" t="s">
        <v>7</v>
      </c>
      <c r="G2" s="1" t="s">
        <v>8</v>
      </c>
      <c r="H2" s="1" t="s">
        <v>9</v>
      </c>
      <c r="I2" s="1" t="s">
        <v>10</v>
      </c>
      <c r="J2" s="1" t="s">
        <v>11</v>
      </c>
    </row>
    <row r="3" spans="1:16" ht="15" x14ac:dyDescent="0.15">
      <c r="A3" s="10"/>
      <c r="B3" s="11" t="s">
        <v>3</v>
      </c>
      <c r="C3" s="11" t="s">
        <v>4</v>
      </c>
      <c r="D3" s="11" t="s">
        <v>5</v>
      </c>
      <c r="E3" s="1" t="s">
        <v>12</v>
      </c>
      <c r="F3" s="1" t="s">
        <v>13</v>
      </c>
      <c r="G3" s="1" t="s">
        <v>14</v>
      </c>
      <c r="H3" s="1" t="s">
        <v>15</v>
      </c>
      <c r="I3" s="1" t="s">
        <v>16</v>
      </c>
      <c r="J3" s="1" t="s">
        <v>17</v>
      </c>
    </row>
    <row r="4" spans="1:16" ht="15" x14ac:dyDescent="0.15">
      <c r="A4" s="10"/>
      <c r="B4" s="11" t="s">
        <v>3</v>
      </c>
      <c r="C4" s="11" t="s">
        <v>4</v>
      </c>
      <c r="D4" s="11" t="s">
        <v>5</v>
      </c>
      <c r="E4" s="1" t="s">
        <v>18</v>
      </c>
      <c r="F4" s="1" t="s">
        <v>18</v>
      </c>
      <c r="G4" s="1" t="s">
        <v>18</v>
      </c>
      <c r="H4" s="1" t="s">
        <v>18</v>
      </c>
      <c r="I4" s="1" t="s">
        <v>18</v>
      </c>
      <c r="J4" s="1" t="s">
        <v>18</v>
      </c>
    </row>
    <row r="5" spans="1:16" ht="19" x14ac:dyDescent="0.2">
      <c r="A5" t="s">
        <v>19</v>
      </c>
      <c r="B5" s="12" t="s">
        <v>20</v>
      </c>
      <c r="C5" s="13" t="s">
        <v>21</v>
      </c>
      <c r="D5" s="19" t="s">
        <v>211</v>
      </c>
      <c r="E5" s="20">
        <f>(E7*E19)+E7</f>
        <v>1178278.5</v>
      </c>
      <c r="F5" s="20">
        <f t="shared" ref="F5:J5" si="0">(F7*F19)+F7</f>
        <v>1094800</v>
      </c>
      <c r="G5" s="20">
        <f t="shared" si="0"/>
        <v>1110948.3</v>
      </c>
      <c r="H5" s="20">
        <f t="shared" si="0"/>
        <v>1740613</v>
      </c>
      <c r="I5" s="27">
        <f t="shared" si="0"/>
        <v>1378020</v>
      </c>
      <c r="J5" s="20">
        <f t="shared" si="0"/>
        <v>1351840</v>
      </c>
    </row>
    <row r="6" spans="1:16" ht="15" x14ac:dyDescent="0.15">
      <c r="A6" t="s">
        <v>22</v>
      </c>
      <c r="B6" s="12" t="s">
        <v>20</v>
      </c>
      <c r="C6" s="13" t="s">
        <v>21</v>
      </c>
      <c r="D6" s="3" t="s">
        <v>23</v>
      </c>
      <c r="E6" s="2" t="s">
        <v>24</v>
      </c>
      <c r="F6" s="2" t="s">
        <v>24</v>
      </c>
      <c r="G6" s="2" t="s">
        <v>24</v>
      </c>
      <c r="H6" s="2" t="s">
        <v>24</v>
      </c>
      <c r="I6" s="28" t="s">
        <v>24</v>
      </c>
      <c r="J6" s="2" t="s">
        <v>24</v>
      </c>
    </row>
    <row r="7" spans="1:16" ht="17" x14ac:dyDescent="0.2">
      <c r="A7" t="s">
        <v>25</v>
      </c>
      <c r="B7" s="12" t="s">
        <v>20</v>
      </c>
      <c r="C7" s="13" t="s">
        <v>21</v>
      </c>
      <c r="D7" s="18" t="s">
        <v>210</v>
      </c>
      <c r="E7" s="21">
        <f>E8*E14</f>
        <v>990150</v>
      </c>
      <c r="F7" s="21">
        <f t="shared" ref="F7:J7" si="1">F8*F14</f>
        <v>920000</v>
      </c>
      <c r="G7" s="21">
        <f t="shared" si="1"/>
        <v>933570</v>
      </c>
      <c r="H7" s="21">
        <f t="shared" si="1"/>
        <v>1462700</v>
      </c>
      <c r="I7" s="29">
        <f t="shared" si="1"/>
        <v>1158000</v>
      </c>
      <c r="J7" s="21">
        <f t="shared" si="1"/>
        <v>1136000</v>
      </c>
    </row>
    <row r="8" spans="1:16" ht="15" x14ac:dyDescent="0.15">
      <c r="A8" t="s">
        <v>27</v>
      </c>
      <c r="B8" s="12" t="s">
        <v>20</v>
      </c>
      <c r="C8" s="13" t="s">
        <v>21</v>
      </c>
      <c r="D8" s="3" t="s">
        <v>28</v>
      </c>
      <c r="E8" s="22">
        <v>990150</v>
      </c>
      <c r="F8" s="22">
        <v>920000</v>
      </c>
      <c r="G8" s="22">
        <v>933570</v>
      </c>
      <c r="H8" s="22">
        <v>1462700</v>
      </c>
      <c r="I8" s="30">
        <v>1158000</v>
      </c>
      <c r="J8" s="22">
        <v>1136000</v>
      </c>
    </row>
    <row r="9" spans="1:16" ht="15" x14ac:dyDescent="0.15">
      <c r="A9" t="s">
        <v>29</v>
      </c>
      <c r="B9" s="12" t="s">
        <v>20</v>
      </c>
      <c r="C9" s="13" t="s">
        <v>21</v>
      </c>
      <c r="D9" s="3" t="s">
        <v>30</v>
      </c>
      <c r="E9" s="2">
        <v>1</v>
      </c>
      <c r="F9" s="2">
        <v>1</v>
      </c>
      <c r="G9" s="2">
        <v>1</v>
      </c>
      <c r="H9" s="2">
        <v>1</v>
      </c>
      <c r="I9" s="28">
        <v>1</v>
      </c>
      <c r="J9" s="2">
        <v>1</v>
      </c>
    </row>
    <row r="10" spans="1:16" ht="15" x14ac:dyDescent="0.15">
      <c r="A10" t="s">
        <v>31</v>
      </c>
      <c r="B10" s="12" t="s">
        <v>20</v>
      </c>
      <c r="C10" s="13" t="s">
        <v>21</v>
      </c>
      <c r="D10" s="16" t="s">
        <v>32</v>
      </c>
      <c r="E10" s="23">
        <v>90</v>
      </c>
      <c r="F10" s="23">
        <v>120</v>
      </c>
      <c r="G10" s="23">
        <v>120</v>
      </c>
      <c r="H10" s="23">
        <v>90</v>
      </c>
      <c r="I10" s="31">
        <v>60</v>
      </c>
      <c r="J10" s="23">
        <v>120</v>
      </c>
    </row>
    <row r="11" spans="1:16" ht="15" x14ac:dyDescent="0.15">
      <c r="A11" t="s">
        <v>33</v>
      </c>
      <c r="B11" s="12" t="s">
        <v>20</v>
      </c>
      <c r="C11" s="13" t="s">
        <v>21</v>
      </c>
      <c r="D11" s="3" t="s">
        <v>34</v>
      </c>
      <c r="E11" s="2"/>
      <c r="F11" s="2" t="s">
        <v>35</v>
      </c>
      <c r="G11" s="2" t="s">
        <v>36</v>
      </c>
      <c r="H11" s="2" t="s">
        <v>37</v>
      </c>
      <c r="I11" s="28" t="s">
        <v>38</v>
      </c>
      <c r="J11" s="2"/>
    </row>
    <row r="12" spans="1:16" ht="15" x14ac:dyDescent="0.15">
      <c r="A12" t="s">
        <v>39</v>
      </c>
      <c r="B12" s="12" t="s">
        <v>20</v>
      </c>
      <c r="C12" s="13" t="s">
        <v>21</v>
      </c>
      <c r="D12" s="3" t="s">
        <v>40</v>
      </c>
      <c r="E12" s="2"/>
      <c r="F12" s="2" t="s">
        <v>41</v>
      </c>
      <c r="G12" s="2" t="s">
        <v>41</v>
      </c>
      <c r="H12" s="2" t="s">
        <v>41</v>
      </c>
      <c r="I12" s="28" t="s">
        <v>41</v>
      </c>
      <c r="J12" s="2"/>
    </row>
    <row r="13" spans="1:16" ht="60" x14ac:dyDescent="0.15">
      <c r="A13" t="s">
        <v>42</v>
      </c>
      <c r="B13" s="12" t="s">
        <v>20</v>
      </c>
      <c r="C13" s="13" t="s">
        <v>21</v>
      </c>
      <c r="D13" s="4" t="s">
        <v>43</v>
      </c>
      <c r="E13" s="2"/>
      <c r="F13" s="2"/>
      <c r="G13" s="2" t="s">
        <v>36</v>
      </c>
      <c r="H13" s="2" t="s">
        <v>44</v>
      </c>
      <c r="I13" s="28" t="s">
        <v>45</v>
      </c>
      <c r="J13" s="2" t="s">
        <v>46</v>
      </c>
    </row>
    <row r="14" spans="1:16" ht="15" x14ac:dyDescent="0.15">
      <c r="A14" t="s">
        <v>47</v>
      </c>
      <c r="B14" s="12" t="s">
        <v>20</v>
      </c>
      <c r="C14" s="13" t="s">
        <v>48</v>
      </c>
      <c r="D14" s="3" t="s">
        <v>49</v>
      </c>
      <c r="E14" s="2">
        <v>1</v>
      </c>
      <c r="F14" s="2">
        <v>1</v>
      </c>
      <c r="G14" s="2">
        <v>1</v>
      </c>
      <c r="H14" s="2">
        <v>1</v>
      </c>
      <c r="I14" s="28">
        <v>1</v>
      </c>
      <c r="J14" s="2">
        <v>1</v>
      </c>
    </row>
    <row r="15" spans="1:16" ht="15" x14ac:dyDescent="0.15">
      <c r="A15" t="s">
        <v>50</v>
      </c>
      <c r="B15" s="12" t="s">
        <v>20</v>
      </c>
      <c r="C15" s="13" t="s">
        <v>48</v>
      </c>
      <c r="D15" s="3" t="s">
        <v>51</v>
      </c>
      <c r="E15" s="2" t="s">
        <v>52</v>
      </c>
      <c r="F15" s="2" t="s">
        <v>52</v>
      </c>
      <c r="G15" s="2" t="s">
        <v>52</v>
      </c>
      <c r="H15" s="2" t="s">
        <v>52</v>
      </c>
      <c r="I15" s="28" t="s">
        <v>52</v>
      </c>
      <c r="J15" s="2" t="s">
        <v>52</v>
      </c>
    </row>
    <row r="16" spans="1:16" ht="15" x14ac:dyDescent="0.15">
      <c r="A16" t="s">
        <v>53</v>
      </c>
      <c r="B16" s="12" t="s">
        <v>20</v>
      </c>
      <c r="C16" s="13" t="s">
        <v>48</v>
      </c>
      <c r="D16" s="15" t="s">
        <v>212</v>
      </c>
      <c r="E16" s="24">
        <f>($I$10*5)/E10</f>
        <v>3.3333333333333335</v>
      </c>
      <c r="F16" s="24">
        <f t="shared" ref="F16:J16" si="2">($I$10*5)/F10</f>
        <v>2.5</v>
      </c>
      <c r="G16" s="24">
        <f t="shared" si="2"/>
        <v>2.5</v>
      </c>
      <c r="H16" s="24">
        <f t="shared" si="2"/>
        <v>3.3333333333333335</v>
      </c>
      <c r="I16" s="32">
        <f t="shared" si="2"/>
        <v>5</v>
      </c>
      <c r="J16" s="24">
        <f t="shared" si="2"/>
        <v>2.5</v>
      </c>
    </row>
    <row r="17" spans="1:10" ht="15" x14ac:dyDescent="0.15">
      <c r="A17" t="s">
        <v>54</v>
      </c>
      <c r="B17" s="12" t="s">
        <v>20</v>
      </c>
      <c r="C17" s="13" t="s">
        <v>48</v>
      </c>
      <c r="D17" s="15" t="s">
        <v>213</v>
      </c>
      <c r="E17" s="24">
        <f t="shared" ref="E17:J17" si="3">($F$7*10)/E7</f>
        <v>9.2915214866434379</v>
      </c>
      <c r="F17" s="24">
        <f>($F$7*10)/F7</f>
        <v>10</v>
      </c>
      <c r="G17" s="24">
        <f t="shared" ref="G17:J17" si="4">($F$7*10)/G7</f>
        <v>9.8546440009854646</v>
      </c>
      <c r="H17" s="24">
        <f t="shared" si="4"/>
        <v>6.2897381554659191</v>
      </c>
      <c r="I17" s="32">
        <f t="shared" si="4"/>
        <v>7.9447322970639034</v>
      </c>
      <c r="J17" s="24">
        <f t="shared" si="4"/>
        <v>8.0985915492957741</v>
      </c>
    </row>
    <row r="18" spans="1:10" ht="15" x14ac:dyDescent="0.15">
      <c r="A18" t="s">
        <v>55</v>
      </c>
      <c r="B18" s="12" t="s">
        <v>20</v>
      </c>
      <c r="C18" s="13" t="s">
        <v>48</v>
      </c>
      <c r="D18" s="25" t="s">
        <v>214</v>
      </c>
      <c r="E18" s="26">
        <f>E16+E17</f>
        <v>12.624854819976772</v>
      </c>
      <c r="F18" s="26">
        <f t="shared" ref="F18:J18" si="5">F16+F17</f>
        <v>12.5</v>
      </c>
      <c r="G18" s="26">
        <f t="shared" si="5"/>
        <v>12.354644000985465</v>
      </c>
      <c r="H18" s="26">
        <f t="shared" si="5"/>
        <v>9.623071488799253</v>
      </c>
      <c r="I18" s="33">
        <f t="shared" si="5"/>
        <v>12.944732297063904</v>
      </c>
      <c r="J18" s="26">
        <f t="shared" si="5"/>
        <v>10.598591549295774</v>
      </c>
    </row>
    <row r="19" spans="1:10" ht="15" x14ac:dyDescent="0.15">
      <c r="A19" t="s">
        <v>56</v>
      </c>
      <c r="B19" s="12" t="s">
        <v>20</v>
      </c>
      <c r="C19" s="13" t="s">
        <v>57</v>
      </c>
      <c r="D19" s="3" t="s">
        <v>58</v>
      </c>
      <c r="E19" s="2" t="s">
        <v>59</v>
      </c>
      <c r="F19" s="2" t="s">
        <v>59</v>
      </c>
      <c r="G19" s="2" t="s">
        <v>59</v>
      </c>
      <c r="H19" s="2" t="s">
        <v>59</v>
      </c>
      <c r="I19" s="28" t="s">
        <v>59</v>
      </c>
      <c r="J19" s="2" t="s">
        <v>59</v>
      </c>
    </row>
    <row r="20" spans="1:10" ht="15" x14ac:dyDescent="0.15">
      <c r="A20" t="s">
        <v>60</v>
      </c>
      <c r="B20" s="12" t="s">
        <v>20</v>
      </c>
      <c r="C20" s="13" t="s">
        <v>57</v>
      </c>
      <c r="D20" s="3" t="s">
        <v>61</v>
      </c>
      <c r="E20" s="2" t="s">
        <v>62</v>
      </c>
      <c r="F20" s="2">
        <v>30</v>
      </c>
      <c r="G20" s="2" t="s">
        <v>63</v>
      </c>
      <c r="H20" s="2" t="s">
        <v>64</v>
      </c>
      <c r="I20" s="28" t="s">
        <v>62</v>
      </c>
      <c r="J20" s="2" t="s">
        <v>65</v>
      </c>
    </row>
    <row r="21" spans="1:10" ht="15" x14ac:dyDescent="0.15">
      <c r="A21" t="s">
        <v>66</v>
      </c>
      <c r="B21" s="12" t="s">
        <v>20</v>
      </c>
      <c r="C21" s="13" t="s">
        <v>57</v>
      </c>
      <c r="D21" s="16" t="s">
        <v>67</v>
      </c>
      <c r="E21" s="17" t="s">
        <v>68</v>
      </c>
      <c r="F21" s="17">
        <v>120</v>
      </c>
      <c r="G21" s="17" t="s">
        <v>69</v>
      </c>
      <c r="H21" s="17" t="s">
        <v>68</v>
      </c>
      <c r="I21" s="34" t="s">
        <v>71</v>
      </c>
      <c r="J21" s="17" t="s">
        <v>72</v>
      </c>
    </row>
    <row r="22" spans="1:10" ht="15" x14ac:dyDescent="0.15">
      <c r="A22" t="s">
        <v>73</v>
      </c>
      <c r="B22" s="12" t="s">
        <v>20</v>
      </c>
      <c r="C22" s="13" t="s">
        <v>57</v>
      </c>
      <c r="D22" s="4" t="s">
        <v>74</v>
      </c>
      <c r="E22" s="2" t="s">
        <v>75</v>
      </c>
      <c r="F22" s="2">
        <v>30</v>
      </c>
      <c r="G22" s="2" t="s">
        <v>76</v>
      </c>
      <c r="H22" s="2" t="s">
        <v>77</v>
      </c>
      <c r="I22" s="28" t="s">
        <v>78</v>
      </c>
      <c r="J22" s="2" t="s">
        <v>79</v>
      </c>
    </row>
  </sheetData>
  <autoFilter ref="A4:J22" xr:uid="{00000000-0009-0000-0000-000000000000}"/>
  <mergeCells count="8">
    <mergeCell ref="A2:A4"/>
    <mergeCell ref="B2:B4"/>
    <mergeCell ref="C2:C4"/>
    <mergeCell ref="D2:D4"/>
    <mergeCell ref="B5:B22"/>
    <mergeCell ref="C5:C13"/>
    <mergeCell ref="C14:C18"/>
    <mergeCell ref="C19:C22"/>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9"/>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34.1640625" bestFit="1" customWidth="1"/>
    <col min="4" max="4" width="45.1640625" bestFit="1" customWidth="1"/>
    <col min="5" max="5" width="30.83203125" bestFit="1" customWidth="1"/>
    <col min="6" max="8" width="20" hidden="1" bestFit="1" customWidth="1"/>
    <col min="9" max="9" width="50.6640625" bestFit="1" customWidth="1"/>
    <col min="10" max="13" width="20" hidden="1" bestFit="1" customWidth="1"/>
    <col min="14" max="17" width="20" bestFit="1" customWidth="1"/>
    <col min="18" max="18" width="30.83203125" bestFit="1" customWidth="1"/>
    <col min="19" max="19" width="20" hidden="1" bestFit="1" customWidth="1"/>
    <col min="20" max="22" width="20" bestFit="1" customWidth="1"/>
    <col min="23" max="23" width="69.33203125" bestFit="1" customWidth="1"/>
    <col min="24" max="25" width="20" bestFit="1" customWidth="1"/>
    <col min="26" max="26" width="108.83203125" bestFit="1" customWidth="1"/>
    <col min="27" max="27" width="20" bestFit="1" customWidth="1"/>
    <col min="28" max="28" width="45.1640625" bestFit="1" customWidth="1"/>
  </cols>
  <sheetData>
    <row r="1" spans="1:28" hidden="1" x14ac:dyDescent="0.15">
      <c r="A1" t="s">
        <v>80</v>
      </c>
      <c r="B1" t="s">
        <v>81</v>
      </c>
      <c r="C1" t="s">
        <v>82</v>
      </c>
      <c r="D1" t="s">
        <v>83</v>
      </c>
      <c r="E1" t="s">
        <v>84</v>
      </c>
      <c r="F1" t="s">
        <v>85</v>
      </c>
      <c r="G1" t="s">
        <v>86</v>
      </c>
      <c r="H1" t="s">
        <v>87</v>
      </c>
      <c r="I1" t="s">
        <v>88</v>
      </c>
      <c r="J1" t="s">
        <v>89</v>
      </c>
      <c r="K1" t="s">
        <v>90</v>
      </c>
      <c r="L1" t="s">
        <v>91</v>
      </c>
      <c r="M1" t="s">
        <v>92</v>
      </c>
      <c r="N1" t="s">
        <v>93</v>
      </c>
      <c r="O1" t="s">
        <v>94</v>
      </c>
      <c r="P1" t="s">
        <v>95</v>
      </c>
      <c r="Q1" t="s">
        <v>96</v>
      </c>
      <c r="R1" t="s">
        <v>97</v>
      </c>
      <c r="S1" t="s">
        <v>98</v>
      </c>
      <c r="T1" t="s">
        <v>99</v>
      </c>
      <c r="U1" t="s">
        <v>100</v>
      </c>
      <c r="V1" t="s">
        <v>101</v>
      </c>
      <c r="W1" t="s">
        <v>102</v>
      </c>
      <c r="X1" t="s">
        <v>103</v>
      </c>
      <c r="Y1" t="s">
        <v>104</v>
      </c>
      <c r="Z1" t="s">
        <v>105</v>
      </c>
      <c r="AA1" t="s">
        <v>106</v>
      </c>
      <c r="AB1" t="s">
        <v>107</v>
      </c>
    </row>
    <row r="2" spans="1:28" ht="20" x14ac:dyDescent="0.2">
      <c r="A2" s="5"/>
      <c r="B2" s="14" t="s">
        <v>108</v>
      </c>
      <c r="C2" s="14" t="s">
        <v>108</v>
      </c>
      <c r="D2" s="14" t="s">
        <v>108</v>
      </c>
      <c r="E2" s="14" t="s">
        <v>108</v>
      </c>
      <c r="F2" s="14" t="s">
        <v>109</v>
      </c>
      <c r="G2" s="14" t="s">
        <v>109</v>
      </c>
      <c r="H2" s="14" t="s">
        <v>110</v>
      </c>
      <c r="I2" s="14" t="s">
        <v>110</v>
      </c>
      <c r="J2" s="14" t="s">
        <v>111</v>
      </c>
      <c r="K2" s="14" t="s">
        <v>111</v>
      </c>
      <c r="L2" s="14" t="s">
        <v>112</v>
      </c>
      <c r="M2" s="14" t="s">
        <v>112</v>
      </c>
      <c r="N2" s="14" t="s">
        <v>48</v>
      </c>
      <c r="O2" s="14" t="s">
        <v>48</v>
      </c>
      <c r="P2" s="14" t="s">
        <v>48</v>
      </c>
      <c r="Q2" s="14" t="s">
        <v>48</v>
      </c>
      <c r="R2" s="14" t="s">
        <v>48</v>
      </c>
      <c r="S2" s="14" t="s">
        <v>21</v>
      </c>
      <c r="T2" s="14" t="s">
        <v>21</v>
      </c>
      <c r="U2" s="14" t="s">
        <v>21</v>
      </c>
      <c r="V2" s="14" t="s">
        <v>21</v>
      </c>
      <c r="W2" s="14" t="s">
        <v>21</v>
      </c>
      <c r="X2" s="14" t="s">
        <v>21</v>
      </c>
      <c r="Y2" s="14" t="s">
        <v>21</v>
      </c>
      <c r="Z2" s="14" t="s">
        <v>21</v>
      </c>
      <c r="AA2" s="14" t="s">
        <v>21</v>
      </c>
      <c r="AB2" s="14" t="s">
        <v>21</v>
      </c>
    </row>
    <row r="3" spans="1:28" ht="45" x14ac:dyDescent="0.15">
      <c r="A3" s="1"/>
      <c r="B3" s="1" t="s">
        <v>113</v>
      </c>
      <c r="C3" s="1" t="s">
        <v>114</v>
      </c>
      <c r="D3" s="1" t="s">
        <v>115</v>
      </c>
      <c r="E3" s="1" t="s">
        <v>116</v>
      </c>
      <c r="F3" s="1" t="s">
        <v>117</v>
      </c>
      <c r="G3" s="1" t="s">
        <v>118</v>
      </c>
      <c r="H3" s="1" t="s">
        <v>119</v>
      </c>
      <c r="I3" s="1" t="s">
        <v>3</v>
      </c>
      <c r="J3" s="1" t="s">
        <v>120</v>
      </c>
      <c r="K3" s="1" t="s">
        <v>121</v>
      </c>
      <c r="L3" s="1" t="s">
        <v>122</v>
      </c>
      <c r="M3" s="1" t="s">
        <v>123</v>
      </c>
      <c r="N3" s="1" t="s">
        <v>124</v>
      </c>
      <c r="O3" s="1" t="s">
        <v>125</v>
      </c>
      <c r="P3" s="1" t="s">
        <v>126</v>
      </c>
      <c r="Q3" s="1" t="s">
        <v>127</v>
      </c>
      <c r="R3" s="1" t="s">
        <v>128</v>
      </c>
      <c r="S3" s="1" t="s">
        <v>129</v>
      </c>
      <c r="T3" s="1" t="s">
        <v>130</v>
      </c>
      <c r="U3" s="1" t="s">
        <v>131</v>
      </c>
      <c r="V3" s="1" t="s">
        <v>132</v>
      </c>
      <c r="W3" s="1" t="s">
        <v>133</v>
      </c>
      <c r="X3" s="1" t="s">
        <v>134</v>
      </c>
      <c r="Y3" s="1" t="s">
        <v>135</v>
      </c>
      <c r="Z3" s="1" t="s">
        <v>136</v>
      </c>
      <c r="AA3" s="1" t="s">
        <v>137</v>
      </c>
      <c r="AB3" s="1" t="s">
        <v>3</v>
      </c>
    </row>
    <row r="4" spans="1:28" ht="15" x14ac:dyDescent="0.15">
      <c r="B4" s="6">
        <v>635096</v>
      </c>
      <c r="C4" s="6" t="s">
        <v>6</v>
      </c>
      <c r="D4" s="6" t="s">
        <v>12</v>
      </c>
      <c r="E4" s="7">
        <v>46083.331365740742</v>
      </c>
      <c r="F4" s="6"/>
      <c r="G4" s="6" t="s">
        <v>138</v>
      </c>
      <c r="H4" s="6">
        <v>779269</v>
      </c>
      <c r="I4" s="6" t="s">
        <v>20</v>
      </c>
      <c r="J4" s="8"/>
      <c r="K4" s="6"/>
      <c r="L4" s="6"/>
      <c r="M4" s="8"/>
      <c r="N4">
        <v>1</v>
      </c>
      <c r="O4" s="6" t="s">
        <v>52</v>
      </c>
      <c r="P4">
        <v>1100070</v>
      </c>
      <c r="Q4" s="6" t="s">
        <v>24</v>
      </c>
      <c r="R4" s="7">
        <v>46106</v>
      </c>
      <c r="S4" s="6">
        <v>3494961</v>
      </c>
      <c r="T4">
        <v>1</v>
      </c>
      <c r="U4">
        <f t="shared" ref="U4:U9" ca="1" si="0">OFFSET($A$1, ROW() - 1, COLUMN() + 2)</f>
        <v>990150</v>
      </c>
      <c r="V4" s="6" t="s">
        <v>24</v>
      </c>
      <c r="W4" s="6" t="s">
        <v>26</v>
      </c>
      <c r="X4">
        <v>990150</v>
      </c>
      <c r="Y4" s="8">
        <v>90</v>
      </c>
      <c r="Z4" s="6"/>
      <c r="AA4" s="6"/>
      <c r="AB4" s="6"/>
    </row>
    <row r="5" spans="1:28" ht="15" x14ac:dyDescent="0.15">
      <c r="B5" s="6">
        <v>635322</v>
      </c>
      <c r="C5" s="6" t="s">
        <v>7</v>
      </c>
      <c r="D5" s="6" t="s">
        <v>13</v>
      </c>
      <c r="E5" s="7">
        <v>46083.683865740742</v>
      </c>
      <c r="F5" s="6"/>
      <c r="G5" s="6" t="s">
        <v>138</v>
      </c>
      <c r="H5" s="6">
        <v>779269</v>
      </c>
      <c r="I5" s="6" t="s">
        <v>20</v>
      </c>
      <c r="J5" s="8"/>
      <c r="K5" s="6"/>
      <c r="L5" s="6"/>
      <c r="M5" s="8"/>
      <c r="N5">
        <v>1</v>
      </c>
      <c r="O5" s="6" t="s">
        <v>52</v>
      </c>
      <c r="P5">
        <v>1100070</v>
      </c>
      <c r="Q5" s="6" t="s">
        <v>24</v>
      </c>
      <c r="R5" s="7">
        <v>46106</v>
      </c>
      <c r="S5" s="6">
        <v>3496062</v>
      </c>
      <c r="T5">
        <v>1</v>
      </c>
      <c r="U5">
        <f t="shared" ca="1" si="0"/>
        <v>920000</v>
      </c>
      <c r="V5" s="6" t="s">
        <v>24</v>
      </c>
      <c r="W5" s="6" t="s">
        <v>26</v>
      </c>
      <c r="X5">
        <v>920000</v>
      </c>
      <c r="Y5" s="8">
        <v>120</v>
      </c>
      <c r="Z5" s="6" t="s">
        <v>35</v>
      </c>
      <c r="AA5" s="6" t="s">
        <v>41</v>
      </c>
      <c r="AB5" s="6"/>
    </row>
    <row r="6" spans="1:28" ht="15" x14ac:dyDescent="0.15">
      <c r="B6" s="6">
        <v>635266</v>
      </c>
      <c r="C6" s="6" t="s">
        <v>8</v>
      </c>
      <c r="D6" s="6" t="s">
        <v>14</v>
      </c>
      <c r="E6" s="7">
        <v>46083.620625000003</v>
      </c>
      <c r="F6" s="6"/>
      <c r="G6" s="6" t="s">
        <v>138</v>
      </c>
      <c r="H6" s="6">
        <v>779269</v>
      </c>
      <c r="I6" s="6" t="s">
        <v>20</v>
      </c>
      <c r="J6" s="8"/>
      <c r="K6" s="6"/>
      <c r="L6" s="6"/>
      <c r="M6" s="8"/>
      <c r="N6">
        <v>1</v>
      </c>
      <c r="O6" s="6" t="s">
        <v>52</v>
      </c>
      <c r="P6">
        <v>1100070</v>
      </c>
      <c r="Q6" s="6" t="s">
        <v>24</v>
      </c>
      <c r="R6" s="7">
        <v>46106</v>
      </c>
      <c r="S6" s="6">
        <v>3495729</v>
      </c>
      <c r="T6">
        <v>1</v>
      </c>
      <c r="U6">
        <f t="shared" ca="1" si="0"/>
        <v>933570</v>
      </c>
      <c r="V6" s="6" t="s">
        <v>24</v>
      </c>
      <c r="W6" s="6" t="s">
        <v>26</v>
      </c>
      <c r="X6">
        <v>933570</v>
      </c>
      <c r="Y6" s="8"/>
      <c r="Z6" s="6" t="s">
        <v>36</v>
      </c>
      <c r="AA6" s="6" t="s">
        <v>41</v>
      </c>
      <c r="AB6" s="6" t="s">
        <v>36</v>
      </c>
    </row>
    <row r="7" spans="1:28" ht="30" x14ac:dyDescent="0.15">
      <c r="B7" s="6">
        <v>635328</v>
      </c>
      <c r="C7" s="6" t="s">
        <v>9</v>
      </c>
      <c r="D7" s="6" t="s">
        <v>15</v>
      </c>
      <c r="E7" s="7">
        <v>46083.701296296298</v>
      </c>
      <c r="F7" s="6"/>
      <c r="G7" s="6" t="s">
        <v>138</v>
      </c>
      <c r="H7" s="6">
        <v>779269</v>
      </c>
      <c r="I7" s="6" t="s">
        <v>20</v>
      </c>
      <c r="J7" s="8"/>
      <c r="K7" s="6"/>
      <c r="L7" s="6"/>
      <c r="M7" s="8"/>
      <c r="N7">
        <v>1</v>
      </c>
      <c r="O7" s="6" t="s">
        <v>52</v>
      </c>
      <c r="P7">
        <v>1100070</v>
      </c>
      <c r="Q7" s="6" t="s">
        <v>24</v>
      </c>
      <c r="R7" s="7">
        <v>46106</v>
      </c>
      <c r="S7" s="6">
        <v>3496105</v>
      </c>
      <c r="T7">
        <v>1</v>
      </c>
      <c r="U7">
        <f t="shared" ca="1" si="0"/>
        <v>1462700</v>
      </c>
      <c r="V7" s="6" t="s">
        <v>24</v>
      </c>
      <c r="W7" s="6" t="s">
        <v>26</v>
      </c>
      <c r="X7">
        <v>1462700</v>
      </c>
      <c r="Y7" s="8">
        <v>90</v>
      </c>
      <c r="Z7" s="6" t="s">
        <v>37</v>
      </c>
      <c r="AA7" s="6" t="s">
        <v>41</v>
      </c>
      <c r="AB7" s="6" t="s">
        <v>44</v>
      </c>
    </row>
    <row r="8" spans="1:28" ht="60" x14ac:dyDescent="0.15">
      <c r="B8" s="6">
        <v>635183</v>
      </c>
      <c r="C8" s="6" t="s">
        <v>10</v>
      </c>
      <c r="D8" s="6" t="s">
        <v>16</v>
      </c>
      <c r="E8" s="7">
        <v>46083.443136574075</v>
      </c>
      <c r="F8" s="6"/>
      <c r="G8" s="6" t="s">
        <v>138</v>
      </c>
      <c r="H8" s="6">
        <v>779269</v>
      </c>
      <c r="I8" s="6" t="s">
        <v>20</v>
      </c>
      <c r="J8" s="8"/>
      <c r="K8" s="6"/>
      <c r="L8" s="6"/>
      <c r="M8" s="8"/>
      <c r="N8">
        <v>1</v>
      </c>
      <c r="O8" s="6" t="s">
        <v>52</v>
      </c>
      <c r="P8">
        <v>1100070</v>
      </c>
      <c r="Q8" s="6" t="s">
        <v>24</v>
      </c>
      <c r="R8" s="7">
        <v>46106</v>
      </c>
      <c r="S8" s="6">
        <v>3495312</v>
      </c>
      <c r="T8">
        <v>1</v>
      </c>
      <c r="U8">
        <f t="shared" ca="1" si="0"/>
        <v>1158000</v>
      </c>
      <c r="V8" s="6" t="s">
        <v>24</v>
      </c>
      <c r="W8" s="6" t="s">
        <v>26</v>
      </c>
      <c r="X8">
        <v>1158000</v>
      </c>
      <c r="Y8" s="8">
        <v>45</v>
      </c>
      <c r="Z8" s="6" t="s">
        <v>38</v>
      </c>
      <c r="AA8" s="6" t="s">
        <v>41</v>
      </c>
      <c r="AB8" s="6" t="s">
        <v>45</v>
      </c>
    </row>
    <row r="9" spans="1:28" ht="15" x14ac:dyDescent="0.15">
      <c r="B9" s="6">
        <v>635224</v>
      </c>
      <c r="C9" s="6" t="s">
        <v>11</v>
      </c>
      <c r="D9" s="6" t="s">
        <v>17</v>
      </c>
      <c r="E9" s="7">
        <v>46083.536493055559</v>
      </c>
      <c r="F9" s="6"/>
      <c r="G9" s="6" t="s">
        <v>138</v>
      </c>
      <c r="H9" s="6">
        <v>779269</v>
      </c>
      <c r="I9" s="6" t="s">
        <v>20</v>
      </c>
      <c r="J9" s="8"/>
      <c r="K9" s="6"/>
      <c r="L9" s="6"/>
      <c r="M9" s="8"/>
      <c r="N9">
        <v>1</v>
      </c>
      <c r="O9" s="6" t="s">
        <v>52</v>
      </c>
      <c r="P9">
        <v>1100070</v>
      </c>
      <c r="Q9" s="6" t="s">
        <v>24</v>
      </c>
      <c r="R9" s="7">
        <v>46106</v>
      </c>
      <c r="S9" s="6">
        <v>3495502</v>
      </c>
      <c r="T9">
        <v>1</v>
      </c>
      <c r="U9">
        <f t="shared" ca="1" si="0"/>
        <v>1136000</v>
      </c>
      <c r="V9" s="6" t="s">
        <v>24</v>
      </c>
      <c r="W9" s="6" t="s">
        <v>26</v>
      </c>
      <c r="X9">
        <v>1136000</v>
      </c>
      <c r="Y9" s="8">
        <v>120</v>
      </c>
      <c r="Z9" s="6"/>
      <c r="AA9" s="6"/>
      <c r="AB9" s="6" t="s">
        <v>46</v>
      </c>
    </row>
  </sheetData>
  <autoFilter ref="A3:AB9" xr:uid="{00000000-0009-0000-0000-000001000000}"/>
  <mergeCells count="7">
    <mergeCell ref="N2:R2"/>
    <mergeCell ref="S2:AB2"/>
    <mergeCell ref="B2:E2"/>
    <mergeCell ref="F2:G2"/>
    <mergeCell ref="H2:I2"/>
    <mergeCell ref="J2:K2"/>
    <mergeCell ref="L2:M2"/>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34.1640625" bestFit="1" customWidth="1"/>
    <col min="4" max="4" width="45.1640625" bestFit="1" customWidth="1"/>
    <col min="5" max="5" width="30.83203125" bestFit="1" customWidth="1"/>
    <col min="6" max="8" width="20" hidden="1" bestFit="1" customWidth="1"/>
    <col min="9" max="9" width="50.6640625" bestFit="1" customWidth="1"/>
    <col min="10" max="11" width="20" hidden="1" bestFit="1" customWidth="1"/>
    <col min="12" max="16" width="20" bestFit="1" customWidth="1"/>
    <col min="17" max="17" width="25.33203125" bestFit="1" customWidth="1"/>
  </cols>
  <sheetData>
    <row r="1" spans="1:17" hidden="1" x14ac:dyDescent="0.15">
      <c r="A1" t="s">
        <v>139</v>
      </c>
      <c r="B1" t="s">
        <v>81</v>
      </c>
      <c r="C1" t="s">
        <v>82</v>
      </c>
      <c r="D1" t="s">
        <v>83</v>
      </c>
      <c r="E1" t="s">
        <v>84</v>
      </c>
      <c r="F1" t="s">
        <v>85</v>
      </c>
      <c r="G1" t="s">
        <v>86</v>
      </c>
      <c r="H1" t="s">
        <v>87</v>
      </c>
      <c r="I1" t="s">
        <v>88</v>
      </c>
      <c r="J1" t="s">
        <v>91</v>
      </c>
      <c r="K1" t="s">
        <v>92</v>
      </c>
      <c r="L1" t="s">
        <v>93</v>
      </c>
      <c r="M1" t="s">
        <v>94</v>
      </c>
      <c r="N1" t="s">
        <v>140</v>
      </c>
      <c r="O1" t="s">
        <v>141</v>
      </c>
      <c r="P1" t="s">
        <v>142</v>
      </c>
      <c r="Q1" t="s">
        <v>143</v>
      </c>
    </row>
    <row r="2" spans="1:17" ht="20" x14ac:dyDescent="0.2">
      <c r="A2" s="5"/>
      <c r="B2" s="14" t="s">
        <v>108</v>
      </c>
      <c r="C2" s="14" t="s">
        <v>108</v>
      </c>
      <c r="D2" s="14" t="s">
        <v>108</v>
      </c>
      <c r="E2" s="14" t="s">
        <v>108</v>
      </c>
      <c r="F2" s="14" t="s">
        <v>109</v>
      </c>
      <c r="G2" s="14" t="s">
        <v>109</v>
      </c>
      <c r="H2" s="14" t="s">
        <v>110</v>
      </c>
      <c r="I2" s="14" t="s">
        <v>110</v>
      </c>
      <c r="J2" s="14" t="s">
        <v>112</v>
      </c>
      <c r="K2" s="14" t="s">
        <v>112</v>
      </c>
      <c r="L2" s="14" t="s">
        <v>48</v>
      </c>
      <c r="M2" s="14" t="s">
        <v>48</v>
      </c>
      <c r="N2" s="14" t="s">
        <v>144</v>
      </c>
      <c r="O2" s="14" t="s">
        <v>144</v>
      </c>
      <c r="P2" s="14" t="s">
        <v>144</v>
      </c>
      <c r="Q2" s="14" t="s">
        <v>144</v>
      </c>
    </row>
    <row r="3" spans="1:17" ht="45" x14ac:dyDescent="0.15">
      <c r="A3" s="1"/>
      <c r="B3" s="1" t="s">
        <v>113</v>
      </c>
      <c r="C3" s="1" t="s">
        <v>114</v>
      </c>
      <c r="D3" s="1" t="s">
        <v>115</v>
      </c>
      <c r="E3" s="1" t="s">
        <v>116</v>
      </c>
      <c r="F3" s="1" t="s">
        <v>117</v>
      </c>
      <c r="G3" s="1" t="s">
        <v>118</v>
      </c>
      <c r="H3" s="1" t="s">
        <v>119</v>
      </c>
      <c r="I3" s="1" t="s">
        <v>3</v>
      </c>
      <c r="J3" s="1" t="s">
        <v>122</v>
      </c>
      <c r="K3" s="1" t="s">
        <v>123</v>
      </c>
      <c r="L3" s="1" t="s">
        <v>124</v>
      </c>
      <c r="M3" s="1" t="s">
        <v>125</v>
      </c>
      <c r="N3" s="1" t="s">
        <v>145</v>
      </c>
      <c r="O3" s="1" t="s">
        <v>146</v>
      </c>
      <c r="P3" s="1" t="s">
        <v>147</v>
      </c>
      <c r="Q3" s="1" t="s">
        <v>148</v>
      </c>
    </row>
    <row r="4" spans="1:17" ht="15" x14ac:dyDescent="0.15">
      <c r="B4" s="6">
        <v>635096</v>
      </c>
      <c r="C4" s="6" t="s">
        <v>6</v>
      </c>
      <c r="D4" s="6" t="s">
        <v>12</v>
      </c>
      <c r="E4" s="7">
        <v>46083.331365740742</v>
      </c>
      <c r="F4" s="6"/>
      <c r="G4" s="6" t="s">
        <v>138</v>
      </c>
      <c r="H4" s="6">
        <v>779269</v>
      </c>
      <c r="I4" s="6" t="s">
        <v>20</v>
      </c>
      <c r="J4" s="6"/>
      <c r="K4" s="8"/>
      <c r="L4">
        <v>1</v>
      </c>
      <c r="M4" s="6" t="s">
        <v>52</v>
      </c>
      <c r="N4">
        <v>1100070</v>
      </c>
      <c r="O4">
        <v>990150</v>
      </c>
      <c r="P4">
        <v>109920</v>
      </c>
      <c r="Q4" s="9">
        <v>9.9920914123646676E-2</v>
      </c>
    </row>
    <row r="5" spans="1:17" ht="15" x14ac:dyDescent="0.15">
      <c r="B5" s="6">
        <v>635322</v>
      </c>
      <c r="C5" s="6" t="s">
        <v>7</v>
      </c>
      <c r="D5" s="6" t="s">
        <v>13</v>
      </c>
      <c r="E5" s="7">
        <v>46083.683865740742</v>
      </c>
      <c r="F5" s="6"/>
      <c r="G5" s="6" t="s">
        <v>138</v>
      </c>
      <c r="H5" s="6">
        <v>779269</v>
      </c>
      <c r="I5" s="6" t="s">
        <v>20</v>
      </c>
      <c r="J5" s="6"/>
      <c r="K5" s="8"/>
      <c r="L5">
        <v>1</v>
      </c>
      <c r="M5" s="6" t="s">
        <v>52</v>
      </c>
      <c r="N5">
        <v>1100070</v>
      </c>
      <c r="O5">
        <v>920000</v>
      </c>
      <c r="P5">
        <v>180070</v>
      </c>
      <c r="Q5" s="9">
        <v>0.16368958339014789</v>
      </c>
    </row>
    <row r="6" spans="1:17" ht="15" x14ac:dyDescent="0.15">
      <c r="B6" s="6">
        <v>635266</v>
      </c>
      <c r="C6" s="6" t="s">
        <v>8</v>
      </c>
      <c r="D6" s="6" t="s">
        <v>14</v>
      </c>
      <c r="E6" s="7">
        <v>46083.620625000003</v>
      </c>
      <c r="F6" s="6"/>
      <c r="G6" s="6" t="s">
        <v>138</v>
      </c>
      <c r="H6" s="6">
        <v>779269</v>
      </c>
      <c r="I6" s="6" t="s">
        <v>20</v>
      </c>
      <c r="J6" s="6"/>
      <c r="K6" s="8"/>
      <c r="L6">
        <v>1</v>
      </c>
      <c r="M6" s="6" t="s">
        <v>52</v>
      </c>
      <c r="N6">
        <v>1100070</v>
      </c>
      <c r="O6">
        <v>933570</v>
      </c>
      <c r="P6">
        <v>166500</v>
      </c>
      <c r="Q6" s="9">
        <v>0.15135400474515259</v>
      </c>
    </row>
    <row r="7" spans="1:17" ht="15" x14ac:dyDescent="0.15">
      <c r="B7" s="6">
        <v>635328</v>
      </c>
      <c r="C7" s="6" t="s">
        <v>9</v>
      </c>
      <c r="D7" s="6" t="s">
        <v>15</v>
      </c>
      <c r="E7" s="7">
        <v>46083.701296296298</v>
      </c>
      <c r="F7" s="6"/>
      <c r="G7" s="6" t="s">
        <v>138</v>
      </c>
      <c r="H7" s="6">
        <v>779269</v>
      </c>
      <c r="I7" s="6" t="s">
        <v>20</v>
      </c>
      <c r="J7" s="6"/>
      <c r="K7" s="8"/>
      <c r="L7">
        <v>1</v>
      </c>
      <c r="M7" s="6" t="s">
        <v>52</v>
      </c>
      <c r="N7">
        <v>1100070</v>
      </c>
      <c r="O7">
        <v>1462700</v>
      </c>
      <c r="P7">
        <v>-362630</v>
      </c>
      <c r="Q7" s="9">
        <v>-0.32964265910351159</v>
      </c>
    </row>
    <row r="8" spans="1:17" ht="15" x14ac:dyDescent="0.15">
      <c r="B8" s="6">
        <v>635183</v>
      </c>
      <c r="C8" s="6" t="s">
        <v>10</v>
      </c>
      <c r="D8" s="6" t="s">
        <v>16</v>
      </c>
      <c r="E8" s="7">
        <v>46083.443136574075</v>
      </c>
      <c r="F8" s="6"/>
      <c r="G8" s="6" t="s">
        <v>138</v>
      </c>
      <c r="H8" s="6">
        <v>779269</v>
      </c>
      <c r="I8" s="6" t="s">
        <v>20</v>
      </c>
      <c r="J8" s="6"/>
      <c r="K8" s="8"/>
      <c r="L8">
        <v>1</v>
      </c>
      <c r="M8" s="6" t="s">
        <v>52</v>
      </c>
      <c r="N8">
        <v>1100070</v>
      </c>
      <c r="O8">
        <v>1158000</v>
      </c>
      <c r="P8">
        <v>-57930</v>
      </c>
      <c r="Q8" s="9">
        <v>-5.266028525457471E-2</v>
      </c>
    </row>
    <row r="9" spans="1:17" ht="15" x14ac:dyDescent="0.15">
      <c r="B9" s="6">
        <v>635224</v>
      </c>
      <c r="C9" s="6" t="s">
        <v>11</v>
      </c>
      <c r="D9" s="6" t="s">
        <v>17</v>
      </c>
      <c r="E9" s="7">
        <v>46083.536493055559</v>
      </c>
      <c r="F9" s="6"/>
      <c r="G9" s="6" t="s">
        <v>138</v>
      </c>
      <c r="H9" s="6">
        <v>779269</v>
      </c>
      <c r="I9" s="6" t="s">
        <v>20</v>
      </c>
      <c r="J9" s="6"/>
      <c r="K9" s="8"/>
      <c r="L9">
        <v>1</v>
      </c>
      <c r="M9" s="6" t="s">
        <v>52</v>
      </c>
      <c r="N9">
        <v>1100070</v>
      </c>
      <c r="O9">
        <v>1136000</v>
      </c>
      <c r="P9">
        <v>-35930</v>
      </c>
      <c r="Q9" s="9">
        <v>-3.2661557900860852E-2</v>
      </c>
    </row>
  </sheetData>
  <autoFilter ref="A3:Q9" xr:uid="{00000000-0009-0000-0000-000002000000}"/>
  <mergeCells count="6">
    <mergeCell ref="N2:Q2"/>
    <mergeCell ref="B2:E2"/>
    <mergeCell ref="F2:G2"/>
    <mergeCell ref="H2:I2"/>
    <mergeCell ref="J2:K2"/>
    <mergeCell ref="L2:M2"/>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9"/>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34.1640625" bestFit="1" customWidth="1"/>
    <col min="4" max="4" width="45.1640625" bestFit="1" customWidth="1"/>
    <col min="5" max="5" width="30.83203125" bestFit="1" customWidth="1"/>
    <col min="6" max="8" width="20" bestFit="1" customWidth="1"/>
    <col min="9" max="9" width="25.33203125" bestFit="1" customWidth="1"/>
  </cols>
  <sheetData>
    <row r="1" spans="1:9" hidden="1" x14ac:dyDescent="0.15">
      <c r="A1" t="s">
        <v>149</v>
      </c>
      <c r="B1" t="s">
        <v>81</v>
      </c>
      <c r="C1" t="s">
        <v>82</v>
      </c>
      <c r="D1" t="s">
        <v>83</v>
      </c>
      <c r="E1" t="s">
        <v>84</v>
      </c>
      <c r="F1" t="s">
        <v>150</v>
      </c>
      <c r="G1" t="s">
        <v>151</v>
      </c>
      <c r="H1" t="s">
        <v>152</v>
      </c>
      <c r="I1" t="s">
        <v>153</v>
      </c>
    </row>
    <row r="2" spans="1:9" ht="20" x14ac:dyDescent="0.2">
      <c r="A2" s="5"/>
      <c r="B2" s="14" t="s">
        <v>108</v>
      </c>
      <c r="C2" s="14" t="s">
        <v>108</v>
      </c>
      <c r="D2" s="14" t="s">
        <v>108</v>
      </c>
      <c r="E2" s="14" t="s">
        <v>108</v>
      </c>
      <c r="F2" s="14" t="s">
        <v>154</v>
      </c>
      <c r="G2" s="14" t="s">
        <v>154</v>
      </c>
      <c r="H2" s="14" t="s">
        <v>154</v>
      </c>
      <c r="I2" s="14" t="s">
        <v>154</v>
      </c>
    </row>
    <row r="3" spans="1:9" ht="45" x14ac:dyDescent="0.15">
      <c r="A3" s="1"/>
      <c r="B3" s="1" t="s">
        <v>113</v>
      </c>
      <c r="C3" s="1" t="s">
        <v>114</v>
      </c>
      <c r="D3" s="1" t="s">
        <v>115</v>
      </c>
      <c r="E3" s="1" t="s">
        <v>116</v>
      </c>
      <c r="F3" s="1" t="s">
        <v>155</v>
      </c>
      <c r="G3" s="1" t="s">
        <v>156</v>
      </c>
      <c r="H3" s="1" t="s">
        <v>147</v>
      </c>
      <c r="I3" s="1" t="s">
        <v>148</v>
      </c>
    </row>
    <row r="4" spans="1:9" ht="15" x14ac:dyDescent="0.15">
      <c r="B4" s="6">
        <v>635096</v>
      </c>
      <c r="C4" s="6" t="s">
        <v>6</v>
      </c>
      <c r="D4" s="6" t="s">
        <v>12</v>
      </c>
      <c r="E4" s="7">
        <v>46083.331365740742</v>
      </c>
      <c r="F4">
        <v>1100070</v>
      </c>
      <c r="G4">
        <v>990150</v>
      </c>
      <c r="H4">
        <v>109920</v>
      </c>
      <c r="I4" s="9">
        <v>9.9920914123646676E-2</v>
      </c>
    </row>
    <row r="5" spans="1:9" ht="15" x14ac:dyDescent="0.15">
      <c r="B5" s="6">
        <v>635183</v>
      </c>
      <c r="C5" s="6" t="s">
        <v>10</v>
      </c>
      <c r="D5" s="6" t="s">
        <v>16</v>
      </c>
      <c r="E5" s="7">
        <v>46083.443136574075</v>
      </c>
      <c r="F5">
        <v>1100070</v>
      </c>
      <c r="G5">
        <v>1158000</v>
      </c>
      <c r="H5">
        <v>-57930</v>
      </c>
      <c r="I5" s="9">
        <v>-5.266028525457471E-2</v>
      </c>
    </row>
    <row r="6" spans="1:9" ht="15" x14ac:dyDescent="0.15">
      <c r="B6" s="6">
        <v>635224</v>
      </c>
      <c r="C6" s="6" t="s">
        <v>11</v>
      </c>
      <c r="D6" s="6" t="s">
        <v>17</v>
      </c>
      <c r="E6" s="7">
        <v>46083.536493055559</v>
      </c>
      <c r="F6">
        <v>1100070</v>
      </c>
      <c r="G6">
        <v>1136000</v>
      </c>
      <c r="H6">
        <v>-35930</v>
      </c>
      <c r="I6" s="9">
        <v>-3.2661557900860852E-2</v>
      </c>
    </row>
    <row r="7" spans="1:9" ht="15" x14ac:dyDescent="0.15">
      <c r="B7" s="6">
        <v>635266</v>
      </c>
      <c r="C7" s="6" t="s">
        <v>8</v>
      </c>
      <c r="D7" s="6" t="s">
        <v>14</v>
      </c>
      <c r="E7" s="7">
        <v>46083.620625000003</v>
      </c>
      <c r="F7">
        <v>1100070</v>
      </c>
      <c r="G7">
        <v>933570</v>
      </c>
      <c r="H7">
        <v>166500</v>
      </c>
      <c r="I7" s="9">
        <v>0.15135400474515259</v>
      </c>
    </row>
    <row r="8" spans="1:9" ht="15" x14ac:dyDescent="0.15">
      <c r="B8" s="6">
        <v>635322</v>
      </c>
      <c r="C8" s="6" t="s">
        <v>7</v>
      </c>
      <c r="D8" s="6" t="s">
        <v>13</v>
      </c>
      <c r="E8" s="7">
        <v>46083.683865740742</v>
      </c>
      <c r="F8">
        <v>1100070</v>
      </c>
      <c r="G8">
        <v>920000</v>
      </c>
      <c r="H8">
        <v>180070</v>
      </c>
      <c r="I8" s="9">
        <v>0.16368958339014789</v>
      </c>
    </row>
    <row r="9" spans="1:9" ht="15" x14ac:dyDescent="0.15">
      <c r="B9" s="6">
        <v>635328</v>
      </c>
      <c r="C9" s="6" t="s">
        <v>9</v>
      </c>
      <c r="D9" s="6" t="s">
        <v>15</v>
      </c>
      <c r="E9" s="7">
        <v>46083.701296296298</v>
      </c>
      <c r="F9">
        <v>1100070</v>
      </c>
      <c r="G9">
        <v>1462700</v>
      </c>
      <c r="H9">
        <v>-362630</v>
      </c>
      <c r="I9" s="9">
        <v>-0.32964265910351159</v>
      </c>
    </row>
  </sheetData>
  <autoFilter ref="A3:I9" xr:uid="{00000000-0009-0000-0000-000003000000}"/>
  <mergeCells count="2">
    <mergeCell ref="B2:E2"/>
    <mergeCell ref="F2:I2"/>
  </mergeCells>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9"/>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34.1640625" bestFit="1" customWidth="1"/>
    <col min="4" max="4" width="45.1640625" bestFit="1" customWidth="1"/>
    <col min="5" max="5" width="30.83203125" bestFit="1" customWidth="1"/>
    <col min="6" max="8" width="20" hidden="1" bestFit="1" customWidth="1"/>
    <col min="9" max="9" width="50.6640625" bestFit="1" customWidth="1"/>
    <col min="10" max="10" width="46.1640625" bestFit="1" customWidth="1"/>
    <col min="11" max="11" width="20" hidden="1" bestFit="1" customWidth="1"/>
    <col min="12" max="12" width="27.5" bestFit="1" customWidth="1"/>
    <col min="13" max="13" width="22" bestFit="1" customWidth="1"/>
    <col min="14" max="14" width="20" bestFit="1" customWidth="1"/>
    <col min="15" max="15" width="20" hidden="1" bestFit="1" customWidth="1"/>
    <col min="16" max="16" width="45.1640625" bestFit="1" customWidth="1"/>
  </cols>
  <sheetData>
    <row r="1" spans="1:16" hidden="1" x14ac:dyDescent="0.15">
      <c r="A1" t="s">
        <v>157</v>
      </c>
      <c r="B1" t="s">
        <v>81</v>
      </c>
      <c r="C1" t="s">
        <v>82</v>
      </c>
      <c r="D1" t="s">
        <v>83</v>
      </c>
      <c r="E1" t="s">
        <v>84</v>
      </c>
      <c r="F1" t="s">
        <v>85</v>
      </c>
      <c r="G1" t="s">
        <v>86</v>
      </c>
      <c r="H1" t="s">
        <v>87</v>
      </c>
      <c r="I1" t="s">
        <v>88</v>
      </c>
      <c r="J1" t="s">
        <v>158</v>
      </c>
      <c r="K1" t="s">
        <v>159</v>
      </c>
      <c r="L1" t="s">
        <v>160</v>
      </c>
      <c r="M1" t="s">
        <v>161</v>
      </c>
      <c r="N1" t="s">
        <v>162</v>
      </c>
      <c r="O1" t="s">
        <v>163</v>
      </c>
      <c r="P1" t="s">
        <v>164</v>
      </c>
    </row>
    <row r="2" spans="1:16" ht="21" x14ac:dyDescent="0.2">
      <c r="A2" s="5"/>
      <c r="B2" s="14" t="s">
        <v>108</v>
      </c>
      <c r="C2" s="14" t="s">
        <v>108</v>
      </c>
      <c r="D2" s="14" t="s">
        <v>108</v>
      </c>
      <c r="E2" s="14" t="s">
        <v>108</v>
      </c>
      <c r="F2" s="14" t="s">
        <v>109</v>
      </c>
      <c r="G2" s="14" t="s">
        <v>109</v>
      </c>
      <c r="H2" s="14" t="s">
        <v>110</v>
      </c>
      <c r="I2" s="14" t="s">
        <v>110</v>
      </c>
      <c r="J2" s="5" t="s">
        <v>165</v>
      </c>
      <c r="K2" s="14" t="s">
        <v>166</v>
      </c>
      <c r="L2" s="14" t="s">
        <v>166</v>
      </c>
      <c r="M2" s="14" t="s">
        <v>166</v>
      </c>
      <c r="N2" s="14" t="s">
        <v>166</v>
      </c>
      <c r="O2" s="14" t="s">
        <v>167</v>
      </c>
      <c r="P2" s="14" t="s">
        <v>167</v>
      </c>
    </row>
    <row r="3" spans="1:16" ht="45" x14ac:dyDescent="0.15">
      <c r="A3" s="1"/>
      <c r="B3" s="1" t="s">
        <v>113</v>
      </c>
      <c r="C3" s="1" t="s">
        <v>114</v>
      </c>
      <c r="D3" s="1" t="s">
        <v>115</v>
      </c>
      <c r="E3" s="1" t="s">
        <v>116</v>
      </c>
      <c r="F3" s="1" t="s">
        <v>117</v>
      </c>
      <c r="G3" s="1" t="s">
        <v>118</v>
      </c>
      <c r="H3" s="1" t="s">
        <v>119</v>
      </c>
      <c r="I3" s="1" t="s">
        <v>3</v>
      </c>
      <c r="J3" s="1" t="s">
        <v>168</v>
      </c>
      <c r="K3" s="1" t="s">
        <v>169</v>
      </c>
      <c r="L3" s="1" t="s">
        <v>170</v>
      </c>
      <c r="M3" s="1" t="s">
        <v>171</v>
      </c>
      <c r="N3" s="1" t="s">
        <v>172</v>
      </c>
      <c r="O3" s="1" t="s">
        <v>173</v>
      </c>
      <c r="P3" s="1" t="s">
        <v>108</v>
      </c>
    </row>
    <row r="4" spans="1:16" ht="15" x14ac:dyDescent="0.15">
      <c r="B4" s="6">
        <v>635096</v>
      </c>
      <c r="C4" s="6" t="s">
        <v>6</v>
      </c>
      <c r="D4" s="6" t="s">
        <v>12</v>
      </c>
      <c r="E4" s="7">
        <v>46083.331365740742</v>
      </c>
      <c r="F4" s="6"/>
      <c r="G4" s="6" t="s">
        <v>138</v>
      </c>
      <c r="H4" s="6">
        <v>779269</v>
      </c>
      <c r="I4" s="6" t="s">
        <v>20</v>
      </c>
      <c r="J4" s="6" t="s">
        <v>57</v>
      </c>
      <c r="K4" s="6">
        <v>175</v>
      </c>
      <c r="L4" s="6" t="s">
        <v>174</v>
      </c>
      <c r="M4" s="6" t="s">
        <v>174</v>
      </c>
      <c r="N4" s="6" t="s">
        <v>175</v>
      </c>
      <c r="P4" s="6" t="s">
        <v>176</v>
      </c>
    </row>
    <row r="5" spans="1:16" ht="15" x14ac:dyDescent="0.15">
      <c r="B5" s="6">
        <v>635096</v>
      </c>
      <c r="C5" s="6" t="s">
        <v>6</v>
      </c>
      <c r="D5" s="6" t="s">
        <v>12</v>
      </c>
      <c r="E5" s="7">
        <v>46083.331365740742</v>
      </c>
      <c r="F5" s="6"/>
      <c r="G5" s="6" t="s">
        <v>138</v>
      </c>
      <c r="H5" s="6">
        <v>779269</v>
      </c>
      <c r="I5" s="6" t="s">
        <v>20</v>
      </c>
      <c r="J5" s="6" t="s">
        <v>57</v>
      </c>
      <c r="K5" s="6">
        <v>176</v>
      </c>
      <c r="L5" s="6" t="s">
        <v>58</v>
      </c>
      <c r="M5" s="6" t="s">
        <v>177</v>
      </c>
      <c r="N5" s="6" t="s">
        <v>178</v>
      </c>
      <c r="O5">
        <v>5593857</v>
      </c>
      <c r="P5" s="6" t="s">
        <v>59</v>
      </c>
    </row>
    <row r="6" spans="1:16" ht="15" x14ac:dyDescent="0.15">
      <c r="B6" s="6">
        <v>635096</v>
      </c>
      <c r="C6" s="6" t="s">
        <v>6</v>
      </c>
      <c r="D6" s="6" t="s">
        <v>12</v>
      </c>
      <c r="E6" s="7">
        <v>46083.331365740742</v>
      </c>
      <c r="F6" s="6"/>
      <c r="G6" s="6" t="s">
        <v>138</v>
      </c>
      <c r="H6" s="6">
        <v>779269</v>
      </c>
      <c r="I6" s="6" t="s">
        <v>20</v>
      </c>
      <c r="J6" s="6" t="s">
        <v>57</v>
      </c>
      <c r="K6" s="6">
        <v>177</v>
      </c>
      <c r="L6" s="6" t="s">
        <v>61</v>
      </c>
      <c r="M6" s="6" t="s">
        <v>179</v>
      </c>
      <c r="N6" s="6" t="s">
        <v>178</v>
      </c>
      <c r="O6">
        <v>5593858</v>
      </c>
      <c r="P6" s="6" t="s">
        <v>62</v>
      </c>
    </row>
    <row r="7" spans="1:16" ht="15" x14ac:dyDescent="0.15">
      <c r="B7" s="6">
        <v>635096</v>
      </c>
      <c r="C7" s="6" t="s">
        <v>6</v>
      </c>
      <c r="D7" s="6" t="s">
        <v>12</v>
      </c>
      <c r="E7" s="7">
        <v>46083.331365740742</v>
      </c>
      <c r="F7" s="6"/>
      <c r="G7" s="6" t="s">
        <v>138</v>
      </c>
      <c r="H7" s="6">
        <v>779269</v>
      </c>
      <c r="I7" s="6" t="s">
        <v>20</v>
      </c>
      <c r="J7" s="6" t="s">
        <v>57</v>
      </c>
      <c r="K7" s="6">
        <v>178</v>
      </c>
      <c r="L7" s="6" t="s">
        <v>67</v>
      </c>
      <c r="M7" s="6" t="s">
        <v>179</v>
      </c>
      <c r="N7" s="6" t="s">
        <v>178</v>
      </c>
      <c r="O7">
        <v>5593859</v>
      </c>
      <c r="P7" s="6" t="s">
        <v>68</v>
      </c>
    </row>
    <row r="8" spans="1:16" ht="15" x14ac:dyDescent="0.15">
      <c r="B8" s="6">
        <v>635096</v>
      </c>
      <c r="C8" s="6" t="s">
        <v>6</v>
      </c>
      <c r="D8" s="6" t="s">
        <v>12</v>
      </c>
      <c r="E8" s="7">
        <v>46083.331365740742</v>
      </c>
      <c r="F8" s="6"/>
      <c r="G8" s="6" t="s">
        <v>138</v>
      </c>
      <c r="H8" s="6">
        <v>779269</v>
      </c>
      <c r="I8" s="6" t="s">
        <v>20</v>
      </c>
      <c r="J8" s="6" t="s">
        <v>57</v>
      </c>
      <c r="K8" s="6">
        <v>179</v>
      </c>
      <c r="L8" s="6" t="s">
        <v>74</v>
      </c>
      <c r="M8" s="6" t="s">
        <v>179</v>
      </c>
      <c r="N8" s="6" t="s">
        <v>178</v>
      </c>
      <c r="O8">
        <v>5593860</v>
      </c>
      <c r="P8" s="6" t="s">
        <v>75</v>
      </c>
    </row>
    <row r="9" spans="1:16" ht="15" x14ac:dyDescent="0.15">
      <c r="B9" s="6">
        <v>635096</v>
      </c>
      <c r="C9" s="6" t="s">
        <v>6</v>
      </c>
      <c r="D9" s="6" t="s">
        <v>12</v>
      </c>
      <c r="E9" s="7">
        <v>46083.331365740742</v>
      </c>
      <c r="F9" s="6"/>
      <c r="G9" s="6" t="s">
        <v>138</v>
      </c>
      <c r="H9" s="6">
        <v>779269</v>
      </c>
      <c r="I9" s="6" t="s">
        <v>20</v>
      </c>
      <c r="J9" s="6" t="s">
        <v>57</v>
      </c>
      <c r="K9" s="6">
        <v>180</v>
      </c>
      <c r="L9" s="6" t="s">
        <v>174</v>
      </c>
      <c r="M9" s="6" t="s">
        <v>174</v>
      </c>
      <c r="N9" s="6" t="s">
        <v>175</v>
      </c>
      <c r="P9" s="6" t="s">
        <v>176</v>
      </c>
    </row>
    <row r="10" spans="1:16" ht="15" x14ac:dyDescent="0.15">
      <c r="B10" s="6">
        <v>635322</v>
      </c>
      <c r="C10" s="6" t="s">
        <v>7</v>
      </c>
      <c r="D10" s="6" t="s">
        <v>13</v>
      </c>
      <c r="E10" s="7">
        <v>46083.683865740742</v>
      </c>
      <c r="F10" s="6"/>
      <c r="G10" s="6" t="s">
        <v>138</v>
      </c>
      <c r="H10" s="6">
        <v>779269</v>
      </c>
      <c r="I10" s="6" t="s">
        <v>20</v>
      </c>
      <c r="J10" s="6" t="s">
        <v>57</v>
      </c>
      <c r="K10" s="6">
        <v>175</v>
      </c>
      <c r="L10" s="6" t="s">
        <v>174</v>
      </c>
      <c r="M10" s="6" t="s">
        <v>174</v>
      </c>
      <c r="N10" s="6" t="s">
        <v>175</v>
      </c>
      <c r="P10" s="6" t="s">
        <v>176</v>
      </c>
    </row>
    <row r="11" spans="1:16" ht="15" x14ac:dyDescent="0.15">
      <c r="B11" s="6">
        <v>635322</v>
      </c>
      <c r="C11" s="6" t="s">
        <v>7</v>
      </c>
      <c r="D11" s="6" t="s">
        <v>13</v>
      </c>
      <c r="E11" s="7">
        <v>46083.683865740742</v>
      </c>
      <c r="F11" s="6"/>
      <c r="G11" s="6" t="s">
        <v>138</v>
      </c>
      <c r="H11" s="6">
        <v>779269</v>
      </c>
      <c r="I11" s="6" t="s">
        <v>20</v>
      </c>
      <c r="J11" s="6" t="s">
        <v>57</v>
      </c>
      <c r="K11" s="6">
        <v>176</v>
      </c>
      <c r="L11" s="6" t="s">
        <v>58</v>
      </c>
      <c r="M11" s="6" t="s">
        <v>177</v>
      </c>
      <c r="N11" s="6" t="s">
        <v>178</v>
      </c>
      <c r="O11">
        <v>5595577</v>
      </c>
      <c r="P11" s="6" t="s">
        <v>59</v>
      </c>
    </row>
    <row r="12" spans="1:16" ht="15" x14ac:dyDescent="0.15">
      <c r="B12" s="6">
        <v>635322</v>
      </c>
      <c r="C12" s="6" t="s">
        <v>7</v>
      </c>
      <c r="D12" s="6" t="s">
        <v>13</v>
      </c>
      <c r="E12" s="7">
        <v>46083.683865740742</v>
      </c>
      <c r="F12" s="6"/>
      <c r="G12" s="6" t="s">
        <v>138</v>
      </c>
      <c r="H12" s="6">
        <v>779269</v>
      </c>
      <c r="I12" s="6" t="s">
        <v>20</v>
      </c>
      <c r="J12" s="6" t="s">
        <v>57</v>
      </c>
      <c r="K12" s="6">
        <v>177</v>
      </c>
      <c r="L12" s="6" t="s">
        <v>61</v>
      </c>
      <c r="M12" s="6" t="s">
        <v>179</v>
      </c>
      <c r="N12" s="6" t="s">
        <v>178</v>
      </c>
      <c r="O12">
        <v>5595578</v>
      </c>
      <c r="P12" s="6">
        <v>30</v>
      </c>
    </row>
    <row r="13" spans="1:16" ht="15" x14ac:dyDescent="0.15">
      <c r="B13" s="6">
        <v>635322</v>
      </c>
      <c r="C13" s="6" t="s">
        <v>7</v>
      </c>
      <c r="D13" s="6" t="s">
        <v>13</v>
      </c>
      <c r="E13" s="7">
        <v>46083.683865740742</v>
      </c>
      <c r="F13" s="6"/>
      <c r="G13" s="6" t="s">
        <v>138</v>
      </c>
      <c r="H13" s="6">
        <v>779269</v>
      </c>
      <c r="I13" s="6" t="s">
        <v>20</v>
      </c>
      <c r="J13" s="6" t="s">
        <v>57</v>
      </c>
      <c r="K13" s="6">
        <v>178</v>
      </c>
      <c r="L13" s="6" t="s">
        <v>67</v>
      </c>
      <c r="M13" s="6" t="s">
        <v>179</v>
      </c>
      <c r="N13" s="6" t="s">
        <v>178</v>
      </c>
      <c r="O13">
        <v>5595579</v>
      </c>
      <c r="P13" s="6">
        <v>120</v>
      </c>
    </row>
    <row r="14" spans="1:16" ht="15" x14ac:dyDescent="0.15">
      <c r="B14" s="6">
        <v>635322</v>
      </c>
      <c r="C14" s="6" t="s">
        <v>7</v>
      </c>
      <c r="D14" s="6" t="s">
        <v>13</v>
      </c>
      <c r="E14" s="7">
        <v>46083.683865740742</v>
      </c>
      <c r="F14" s="6"/>
      <c r="G14" s="6" t="s">
        <v>138</v>
      </c>
      <c r="H14" s="6">
        <v>779269</v>
      </c>
      <c r="I14" s="6" t="s">
        <v>20</v>
      </c>
      <c r="J14" s="6" t="s">
        <v>57</v>
      </c>
      <c r="K14" s="6">
        <v>179</v>
      </c>
      <c r="L14" s="6" t="s">
        <v>74</v>
      </c>
      <c r="M14" s="6" t="s">
        <v>179</v>
      </c>
      <c r="N14" s="6" t="s">
        <v>178</v>
      </c>
      <c r="O14">
        <v>5595580</v>
      </c>
      <c r="P14" s="6">
        <v>30</v>
      </c>
    </row>
    <row r="15" spans="1:16" ht="15" x14ac:dyDescent="0.15">
      <c r="B15" s="6">
        <v>635322</v>
      </c>
      <c r="C15" s="6" t="s">
        <v>7</v>
      </c>
      <c r="D15" s="6" t="s">
        <v>13</v>
      </c>
      <c r="E15" s="7">
        <v>46083.683865740742</v>
      </c>
      <c r="F15" s="6"/>
      <c r="G15" s="6" t="s">
        <v>138</v>
      </c>
      <c r="H15" s="6">
        <v>779269</v>
      </c>
      <c r="I15" s="6" t="s">
        <v>20</v>
      </c>
      <c r="J15" s="6" t="s">
        <v>57</v>
      </c>
      <c r="K15" s="6">
        <v>180</v>
      </c>
      <c r="L15" s="6" t="s">
        <v>174</v>
      </c>
      <c r="M15" s="6" t="s">
        <v>174</v>
      </c>
      <c r="N15" s="6" t="s">
        <v>175</v>
      </c>
      <c r="P15" s="6" t="s">
        <v>176</v>
      </c>
    </row>
    <row r="16" spans="1:16" ht="15" x14ac:dyDescent="0.15">
      <c r="B16" s="6">
        <v>635266</v>
      </c>
      <c r="C16" s="6" t="s">
        <v>8</v>
      </c>
      <c r="D16" s="6" t="s">
        <v>14</v>
      </c>
      <c r="E16" s="7">
        <v>46083.620625000003</v>
      </c>
      <c r="F16" s="6"/>
      <c r="G16" s="6" t="s">
        <v>138</v>
      </c>
      <c r="H16" s="6">
        <v>779269</v>
      </c>
      <c r="I16" s="6" t="s">
        <v>20</v>
      </c>
      <c r="J16" s="6" t="s">
        <v>57</v>
      </c>
      <c r="K16" s="6">
        <v>175</v>
      </c>
      <c r="L16" s="6" t="s">
        <v>174</v>
      </c>
      <c r="M16" s="6" t="s">
        <v>174</v>
      </c>
      <c r="N16" s="6" t="s">
        <v>175</v>
      </c>
      <c r="P16" s="6" t="s">
        <v>176</v>
      </c>
    </row>
    <row r="17" spans="2:16" ht="15" x14ac:dyDescent="0.15">
      <c r="B17" s="6">
        <v>635266</v>
      </c>
      <c r="C17" s="6" t="s">
        <v>8</v>
      </c>
      <c r="D17" s="6" t="s">
        <v>14</v>
      </c>
      <c r="E17" s="7">
        <v>46083.620625000003</v>
      </c>
      <c r="F17" s="6"/>
      <c r="G17" s="6" t="s">
        <v>138</v>
      </c>
      <c r="H17" s="6">
        <v>779269</v>
      </c>
      <c r="I17" s="6" t="s">
        <v>20</v>
      </c>
      <c r="J17" s="6" t="s">
        <v>57</v>
      </c>
      <c r="K17" s="6">
        <v>176</v>
      </c>
      <c r="L17" s="6" t="s">
        <v>58</v>
      </c>
      <c r="M17" s="6" t="s">
        <v>177</v>
      </c>
      <c r="N17" s="6" t="s">
        <v>178</v>
      </c>
      <c r="O17">
        <v>5595183</v>
      </c>
      <c r="P17" s="6" t="s">
        <v>59</v>
      </c>
    </row>
    <row r="18" spans="2:16" ht="15" x14ac:dyDescent="0.15">
      <c r="B18" s="6">
        <v>635266</v>
      </c>
      <c r="C18" s="6" t="s">
        <v>8</v>
      </c>
      <c r="D18" s="6" t="s">
        <v>14</v>
      </c>
      <c r="E18" s="7">
        <v>46083.620625000003</v>
      </c>
      <c r="F18" s="6"/>
      <c r="G18" s="6" t="s">
        <v>138</v>
      </c>
      <c r="H18" s="6">
        <v>779269</v>
      </c>
      <c r="I18" s="6" t="s">
        <v>20</v>
      </c>
      <c r="J18" s="6" t="s">
        <v>57</v>
      </c>
      <c r="K18" s="6">
        <v>177</v>
      </c>
      <c r="L18" s="6" t="s">
        <v>61</v>
      </c>
      <c r="M18" s="6" t="s">
        <v>179</v>
      </c>
      <c r="N18" s="6" t="s">
        <v>178</v>
      </c>
      <c r="O18">
        <v>5595184</v>
      </c>
      <c r="P18" s="6" t="s">
        <v>63</v>
      </c>
    </row>
    <row r="19" spans="2:16" ht="15" x14ac:dyDescent="0.15">
      <c r="B19" s="6">
        <v>635266</v>
      </c>
      <c r="C19" s="6" t="s">
        <v>8</v>
      </c>
      <c r="D19" s="6" t="s">
        <v>14</v>
      </c>
      <c r="E19" s="7">
        <v>46083.620625000003</v>
      </c>
      <c r="F19" s="6"/>
      <c r="G19" s="6" t="s">
        <v>138</v>
      </c>
      <c r="H19" s="6">
        <v>779269</v>
      </c>
      <c r="I19" s="6" t="s">
        <v>20</v>
      </c>
      <c r="J19" s="6" t="s">
        <v>57</v>
      </c>
      <c r="K19" s="6">
        <v>178</v>
      </c>
      <c r="L19" s="6" t="s">
        <v>67</v>
      </c>
      <c r="M19" s="6" t="s">
        <v>179</v>
      </c>
      <c r="N19" s="6" t="s">
        <v>178</v>
      </c>
      <c r="O19">
        <v>5595185</v>
      </c>
      <c r="P19" s="6" t="s">
        <v>69</v>
      </c>
    </row>
    <row r="20" spans="2:16" ht="15" x14ac:dyDescent="0.15">
      <c r="B20" s="6">
        <v>635266</v>
      </c>
      <c r="C20" s="6" t="s">
        <v>8</v>
      </c>
      <c r="D20" s="6" t="s">
        <v>14</v>
      </c>
      <c r="E20" s="7">
        <v>46083.620625000003</v>
      </c>
      <c r="F20" s="6"/>
      <c r="G20" s="6" t="s">
        <v>138</v>
      </c>
      <c r="H20" s="6">
        <v>779269</v>
      </c>
      <c r="I20" s="6" t="s">
        <v>20</v>
      </c>
      <c r="J20" s="6" t="s">
        <v>57</v>
      </c>
      <c r="K20" s="6">
        <v>179</v>
      </c>
      <c r="L20" s="6" t="s">
        <v>74</v>
      </c>
      <c r="M20" s="6" t="s">
        <v>179</v>
      </c>
      <c r="N20" s="6" t="s">
        <v>178</v>
      </c>
      <c r="O20">
        <v>5595186</v>
      </c>
      <c r="P20" s="6" t="s">
        <v>76</v>
      </c>
    </row>
    <row r="21" spans="2:16" ht="15" x14ac:dyDescent="0.15">
      <c r="B21" s="6">
        <v>635266</v>
      </c>
      <c r="C21" s="6" t="s">
        <v>8</v>
      </c>
      <c r="D21" s="6" t="s">
        <v>14</v>
      </c>
      <c r="E21" s="7">
        <v>46083.620625000003</v>
      </c>
      <c r="F21" s="6"/>
      <c r="G21" s="6" t="s">
        <v>138</v>
      </c>
      <c r="H21" s="6">
        <v>779269</v>
      </c>
      <c r="I21" s="6" t="s">
        <v>20</v>
      </c>
      <c r="J21" s="6" t="s">
        <v>57</v>
      </c>
      <c r="K21" s="6">
        <v>180</v>
      </c>
      <c r="L21" s="6" t="s">
        <v>174</v>
      </c>
      <c r="M21" s="6" t="s">
        <v>174</v>
      </c>
      <c r="N21" s="6" t="s">
        <v>175</v>
      </c>
      <c r="P21" s="6" t="s">
        <v>176</v>
      </c>
    </row>
    <row r="22" spans="2:16" ht="15" x14ac:dyDescent="0.15">
      <c r="B22" s="6">
        <v>635328</v>
      </c>
      <c r="C22" s="6" t="s">
        <v>9</v>
      </c>
      <c r="D22" s="6" t="s">
        <v>15</v>
      </c>
      <c r="E22" s="7">
        <v>46083.701296296298</v>
      </c>
      <c r="F22" s="6"/>
      <c r="G22" s="6" t="s">
        <v>138</v>
      </c>
      <c r="H22" s="6">
        <v>779269</v>
      </c>
      <c r="I22" s="6" t="s">
        <v>20</v>
      </c>
      <c r="J22" s="6" t="s">
        <v>57</v>
      </c>
      <c r="K22" s="6">
        <v>175</v>
      </c>
      <c r="L22" s="6" t="s">
        <v>174</v>
      </c>
      <c r="M22" s="6" t="s">
        <v>174</v>
      </c>
      <c r="N22" s="6" t="s">
        <v>175</v>
      </c>
      <c r="P22" s="6" t="s">
        <v>176</v>
      </c>
    </row>
    <row r="23" spans="2:16" ht="15" x14ac:dyDescent="0.15">
      <c r="B23" s="6">
        <v>635328</v>
      </c>
      <c r="C23" s="6" t="s">
        <v>9</v>
      </c>
      <c r="D23" s="6" t="s">
        <v>15</v>
      </c>
      <c r="E23" s="7">
        <v>46083.701296296298</v>
      </c>
      <c r="F23" s="6"/>
      <c r="G23" s="6" t="s">
        <v>138</v>
      </c>
      <c r="H23" s="6">
        <v>779269</v>
      </c>
      <c r="I23" s="6" t="s">
        <v>20</v>
      </c>
      <c r="J23" s="6" t="s">
        <v>57</v>
      </c>
      <c r="K23" s="6">
        <v>176</v>
      </c>
      <c r="L23" s="6" t="s">
        <v>58</v>
      </c>
      <c r="M23" s="6" t="s">
        <v>177</v>
      </c>
      <c r="N23" s="6" t="s">
        <v>178</v>
      </c>
      <c r="O23">
        <v>5595696</v>
      </c>
      <c r="P23" s="6" t="s">
        <v>59</v>
      </c>
    </row>
    <row r="24" spans="2:16" ht="15" x14ac:dyDescent="0.15">
      <c r="B24" s="6">
        <v>635328</v>
      </c>
      <c r="C24" s="6" t="s">
        <v>9</v>
      </c>
      <c r="D24" s="6" t="s">
        <v>15</v>
      </c>
      <c r="E24" s="7">
        <v>46083.701296296298</v>
      </c>
      <c r="F24" s="6"/>
      <c r="G24" s="6" t="s">
        <v>138</v>
      </c>
      <c r="H24" s="6">
        <v>779269</v>
      </c>
      <c r="I24" s="6" t="s">
        <v>20</v>
      </c>
      <c r="J24" s="6" t="s">
        <v>57</v>
      </c>
      <c r="K24" s="6">
        <v>177</v>
      </c>
      <c r="L24" s="6" t="s">
        <v>61</v>
      </c>
      <c r="M24" s="6" t="s">
        <v>179</v>
      </c>
      <c r="N24" s="6" t="s">
        <v>178</v>
      </c>
      <c r="O24">
        <v>5595697</v>
      </c>
      <c r="P24" s="6" t="s">
        <v>64</v>
      </c>
    </row>
    <row r="25" spans="2:16" ht="15" x14ac:dyDescent="0.15">
      <c r="B25" s="6">
        <v>635328</v>
      </c>
      <c r="C25" s="6" t="s">
        <v>9</v>
      </c>
      <c r="D25" s="6" t="s">
        <v>15</v>
      </c>
      <c r="E25" s="7">
        <v>46083.701296296298</v>
      </c>
      <c r="F25" s="6"/>
      <c r="G25" s="6" t="s">
        <v>138</v>
      </c>
      <c r="H25" s="6">
        <v>779269</v>
      </c>
      <c r="I25" s="6" t="s">
        <v>20</v>
      </c>
      <c r="J25" s="6" t="s">
        <v>57</v>
      </c>
      <c r="K25" s="6">
        <v>178</v>
      </c>
      <c r="L25" s="6" t="s">
        <v>67</v>
      </c>
      <c r="M25" s="6" t="s">
        <v>179</v>
      </c>
      <c r="N25" s="6" t="s">
        <v>178</v>
      </c>
      <c r="O25">
        <v>5595698</v>
      </c>
      <c r="P25" s="6" t="s">
        <v>70</v>
      </c>
    </row>
    <row r="26" spans="2:16" ht="15" x14ac:dyDescent="0.15">
      <c r="B26" s="6">
        <v>635328</v>
      </c>
      <c r="C26" s="6" t="s">
        <v>9</v>
      </c>
      <c r="D26" s="6" t="s">
        <v>15</v>
      </c>
      <c r="E26" s="7">
        <v>46083.701296296298</v>
      </c>
      <c r="F26" s="6"/>
      <c r="G26" s="6" t="s">
        <v>138</v>
      </c>
      <c r="H26" s="6">
        <v>779269</v>
      </c>
      <c r="I26" s="6" t="s">
        <v>20</v>
      </c>
      <c r="J26" s="6" t="s">
        <v>57</v>
      </c>
      <c r="K26" s="6">
        <v>179</v>
      </c>
      <c r="L26" s="6" t="s">
        <v>74</v>
      </c>
      <c r="M26" s="6" t="s">
        <v>179</v>
      </c>
      <c r="N26" s="6" t="s">
        <v>178</v>
      </c>
      <c r="O26">
        <v>5595699</v>
      </c>
      <c r="P26" s="6" t="s">
        <v>77</v>
      </c>
    </row>
    <row r="27" spans="2:16" ht="15" x14ac:dyDescent="0.15">
      <c r="B27" s="6">
        <v>635328</v>
      </c>
      <c r="C27" s="6" t="s">
        <v>9</v>
      </c>
      <c r="D27" s="6" t="s">
        <v>15</v>
      </c>
      <c r="E27" s="7">
        <v>46083.701296296298</v>
      </c>
      <c r="F27" s="6"/>
      <c r="G27" s="6" t="s">
        <v>138</v>
      </c>
      <c r="H27" s="6">
        <v>779269</v>
      </c>
      <c r="I27" s="6" t="s">
        <v>20</v>
      </c>
      <c r="J27" s="6" t="s">
        <v>57</v>
      </c>
      <c r="K27" s="6">
        <v>180</v>
      </c>
      <c r="L27" s="6" t="s">
        <v>174</v>
      </c>
      <c r="M27" s="6" t="s">
        <v>174</v>
      </c>
      <c r="N27" s="6" t="s">
        <v>175</v>
      </c>
      <c r="P27" s="6" t="s">
        <v>176</v>
      </c>
    </row>
    <row r="28" spans="2:16" ht="15" x14ac:dyDescent="0.15">
      <c r="B28" s="6">
        <v>635183</v>
      </c>
      <c r="C28" s="6" t="s">
        <v>10</v>
      </c>
      <c r="D28" s="6" t="s">
        <v>16</v>
      </c>
      <c r="E28" s="7">
        <v>46083.443136574075</v>
      </c>
      <c r="F28" s="6"/>
      <c r="G28" s="6" t="s">
        <v>138</v>
      </c>
      <c r="H28" s="6">
        <v>779269</v>
      </c>
      <c r="I28" s="6" t="s">
        <v>20</v>
      </c>
      <c r="J28" s="6" t="s">
        <v>57</v>
      </c>
      <c r="K28" s="6">
        <v>175</v>
      </c>
      <c r="L28" s="6" t="s">
        <v>174</v>
      </c>
      <c r="M28" s="6" t="s">
        <v>174</v>
      </c>
      <c r="N28" s="6" t="s">
        <v>175</v>
      </c>
      <c r="P28" s="6" t="s">
        <v>176</v>
      </c>
    </row>
    <row r="29" spans="2:16" ht="15" x14ac:dyDescent="0.15">
      <c r="B29" s="6">
        <v>635183</v>
      </c>
      <c r="C29" s="6" t="s">
        <v>10</v>
      </c>
      <c r="D29" s="6" t="s">
        <v>16</v>
      </c>
      <c r="E29" s="7">
        <v>46083.443136574075</v>
      </c>
      <c r="F29" s="6"/>
      <c r="G29" s="6" t="s">
        <v>138</v>
      </c>
      <c r="H29" s="6">
        <v>779269</v>
      </c>
      <c r="I29" s="6" t="s">
        <v>20</v>
      </c>
      <c r="J29" s="6" t="s">
        <v>57</v>
      </c>
      <c r="K29" s="6">
        <v>176</v>
      </c>
      <c r="L29" s="6" t="s">
        <v>58</v>
      </c>
      <c r="M29" s="6" t="s">
        <v>177</v>
      </c>
      <c r="N29" s="6" t="s">
        <v>178</v>
      </c>
      <c r="O29">
        <v>5594357</v>
      </c>
      <c r="P29" s="6" t="s">
        <v>59</v>
      </c>
    </row>
    <row r="30" spans="2:16" ht="15" x14ac:dyDescent="0.15">
      <c r="B30" s="6">
        <v>635183</v>
      </c>
      <c r="C30" s="6" t="s">
        <v>10</v>
      </c>
      <c r="D30" s="6" t="s">
        <v>16</v>
      </c>
      <c r="E30" s="7">
        <v>46083.443136574075</v>
      </c>
      <c r="F30" s="6"/>
      <c r="G30" s="6" t="s">
        <v>138</v>
      </c>
      <c r="H30" s="6">
        <v>779269</v>
      </c>
      <c r="I30" s="6" t="s">
        <v>20</v>
      </c>
      <c r="J30" s="6" t="s">
        <v>57</v>
      </c>
      <c r="K30" s="6">
        <v>177</v>
      </c>
      <c r="L30" s="6" t="s">
        <v>61</v>
      </c>
      <c r="M30" s="6" t="s">
        <v>179</v>
      </c>
      <c r="N30" s="6" t="s">
        <v>178</v>
      </c>
      <c r="O30">
        <v>5594358</v>
      </c>
      <c r="P30" s="6" t="s">
        <v>62</v>
      </c>
    </row>
    <row r="31" spans="2:16" ht="15" x14ac:dyDescent="0.15">
      <c r="B31" s="6">
        <v>635183</v>
      </c>
      <c r="C31" s="6" t="s">
        <v>10</v>
      </c>
      <c r="D31" s="6" t="s">
        <v>16</v>
      </c>
      <c r="E31" s="7">
        <v>46083.443136574075</v>
      </c>
      <c r="F31" s="6"/>
      <c r="G31" s="6" t="s">
        <v>138</v>
      </c>
      <c r="H31" s="6">
        <v>779269</v>
      </c>
      <c r="I31" s="6" t="s">
        <v>20</v>
      </c>
      <c r="J31" s="6" t="s">
        <v>57</v>
      </c>
      <c r="K31" s="6">
        <v>178</v>
      </c>
      <c r="L31" s="6" t="s">
        <v>67</v>
      </c>
      <c r="M31" s="6" t="s">
        <v>179</v>
      </c>
      <c r="N31" s="6" t="s">
        <v>178</v>
      </c>
      <c r="O31">
        <v>5594359</v>
      </c>
      <c r="P31" s="6" t="s">
        <v>71</v>
      </c>
    </row>
    <row r="32" spans="2:16" ht="15" x14ac:dyDescent="0.15">
      <c r="B32" s="6">
        <v>635183</v>
      </c>
      <c r="C32" s="6" t="s">
        <v>10</v>
      </c>
      <c r="D32" s="6" t="s">
        <v>16</v>
      </c>
      <c r="E32" s="7">
        <v>46083.443136574075</v>
      </c>
      <c r="F32" s="6"/>
      <c r="G32" s="6" t="s">
        <v>138</v>
      </c>
      <c r="H32" s="6">
        <v>779269</v>
      </c>
      <c r="I32" s="6" t="s">
        <v>20</v>
      </c>
      <c r="J32" s="6" t="s">
        <v>57</v>
      </c>
      <c r="K32" s="6">
        <v>179</v>
      </c>
      <c r="L32" s="6" t="s">
        <v>74</v>
      </c>
      <c r="M32" s="6" t="s">
        <v>179</v>
      </c>
      <c r="N32" s="6" t="s">
        <v>178</v>
      </c>
      <c r="O32">
        <v>5594360</v>
      </c>
      <c r="P32" s="6" t="s">
        <v>78</v>
      </c>
    </row>
    <row r="33" spans="2:16" ht="15" x14ac:dyDescent="0.15">
      <c r="B33" s="6">
        <v>635183</v>
      </c>
      <c r="C33" s="6" t="s">
        <v>10</v>
      </c>
      <c r="D33" s="6" t="s">
        <v>16</v>
      </c>
      <c r="E33" s="7">
        <v>46083.443136574075</v>
      </c>
      <c r="F33" s="6"/>
      <c r="G33" s="6" t="s">
        <v>138</v>
      </c>
      <c r="H33" s="6">
        <v>779269</v>
      </c>
      <c r="I33" s="6" t="s">
        <v>20</v>
      </c>
      <c r="J33" s="6" t="s">
        <v>57</v>
      </c>
      <c r="K33" s="6">
        <v>180</v>
      </c>
      <c r="L33" s="6" t="s">
        <v>174</v>
      </c>
      <c r="M33" s="6" t="s">
        <v>174</v>
      </c>
      <c r="N33" s="6" t="s">
        <v>175</v>
      </c>
      <c r="P33" s="6" t="s">
        <v>176</v>
      </c>
    </row>
    <row r="34" spans="2:16" ht="15" x14ac:dyDescent="0.15">
      <c r="B34" s="6">
        <v>635224</v>
      </c>
      <c r="C34" s="6" t="s">
        <v>11</v>
      </c>
      <c r="D34" s="6" t="s">
        <v>17</v>
      </c>
      <c r="E34" s="7">
        <v>46083.536493055559</v>
      </c>
      <c r="F34" s="6"/>
      <c r="G34" s="6" t="s">
        <v>138</v>
      </c>
      <c r="H34" s="6">
        <v>779269</v>
      </c>
      <c r="I34" s="6" t="s">
        <v>20</v>
      </c>
      <c r="J34" s="6" t="s">
        <v>57</v>
      </c>
      <c r="K34" s="6">
        <v>175</v>
      </c>
      <c r="L34" s="6" t="s">
        <v>174</v>
      </c>
      <c r="M34" s="6" t="s">
        <v>174</v>
      </c>
      <c r="N34" s="6" t="s">
        <v>175</v>
      </c>
      <c r="P34" s="6" t="s">
        <v>176</v>
      </c>
    </row>
    <row r="35" spans="2:16" ht="15" x14ac:dyDescent="0.15">
      <c r="B35" s="6">
        <v>635224</v>
      </c>
      <c r="C35" s="6" t="s">
        <v>11</v>
      </c>
      <c r="D35" s="6" t="s">
        <v>17</v>
      </c>
      <c r="E35" s="7">
        <v>46083.536493055559</v>
      </c>
      <c r="F35" s="6"/>
      <c r="G35" s="6" t="s">
        <v>138</v>
      </c>
      <c r="H35" s="6">
        <v>779269</v>
      </c>
      <c r="I35" s="6" t="s">
        <v>20</v>
      </c>
      <c r="J35" s="6" t="s">
        <v>57</v>
      </c>
      <c r="K35" s="6">
        <v>176</v>
      </c>
      <c r="L35" s="6" t="s">
        <v>58</v>
      </c>
      <c r="M35" s="6" t="s">
        <v>177</v>
      </c>
      <c r="N35" s="6" t="s">
        <v>178</v>
      </c>
      <c r="O35">
        <v>5594792</v>
      </c>
      <c r="P35" s="6" t="s">
        <v>59</v>
      </c>
    </row>
    <row r="36" spans="2:16" ht="15" x14ac:dyDescent="0.15">
      <c r="B36" s="6">
        <v>635224</v>
      </c>
      <c r="C36" s="6" t="s">
        <v>11</v>
      </c>
      <c r="D36" s="6" t="s">
        <v>17</v>
      </c>
      <c r="E36" s="7">
        <v>46083.536493055559</v>
      </c>
      <c r="F36" s="6"/>
      <c r="G36" s="6" t="s">
        <v>138</v>
      </c>
      <c r="H36" s="6">
        <v>779269</v>
      </c>
      <c r="I36" s="6" t="s">
        <v>20</v>
      </c>
      <c r="J36" s="6" t="s">
        <v>57</v>
      </c>
      <c r="K36" s="6">
        <v>177</v>
      </c>
      <c r="L36" s="6" t="s">
        <v>61</v>
      </c>
      <c r="M36" s="6" t="s">
        <v>179</v>
      </c>
      <c r="N36" s="6" t="s">
        <v>178</v>
      </c>
      <c r="O36">
        <v>5594793</v>
      </c>
      <c r="P36" s="6" t="s">
        <v>65</v>
      </c>
    </row>
    <row r="37" spans="2:16" ht="15" x14ac:dyDescent="0.15">
      <c r="B37" s="6">
        <v>635224</v>
      </c>
      <c r="C37" s="6" t="s">
        <v>11</v>
      </c>
      <c r="D37" s="6" t="s">
        <v>17</v>
      </c>
      <c r="E37" s="7">
        <v>46083.536493055559</v>
      </c>
      <c r="F37" s="6"/>
      <c r="G37" s="6" t="s">
        <v>138</v>
      </c>
      <c r="H37" s="6">
        <v>779269</v>
      </c>
      <c r="I37" s="6" t="s">
        <v>20</v>
      </c>
      <c r="J37" s="6" t="s">
        <v>57</v>
      </c>
      <c r="K37" s="6">
        <v>178</v>
      </c>
      <c r="L37" s="6" t="s">
        <v>67</v>
      </c>
      <c r="M37" s="6" t="s">
        <v>179</v>
      </c>
      <c r="N37" s="6" t="s">
        <v>178</v>
      </c>
      <c r="O37">
        <v>5594794</v>
      </c>
      <c r="P37" s="6" t="s">
        <v>72</v>
      </c>
    </row>
    <row r="38" spans="2:16" ht="15" x14ac:dyDescent="0.15">
      <c r="B38" s="6">
        <v>635224</v>
      </c>
      <c r="C38" s="6" t="s">
        <v>11</v>
      </c>
      <c r="D38" s="6" t="s">
        <v>17</v>
      </c>
      <c r="E38" s="7">
        <v>46083.536493055559</v>
      </c>
      <c r="F38" s="6"/>
      <c r="G38" s="6" t="s">
        <v>138</v>
      </c>
      <c r="H38" s="6">
        <v>779269</v>
      </c>
      <c r="I38" s="6" t="s">
        <v>20</v>
      </c>
      <c r="J38" s="6" t="s">
        <v>57</v>
      </c>
      <c r="K38" s="6">
        <v>179</v>
      </c>
      <c r="L38" s="6" t="s">
        <v>74</v>
      </c>
      <c r="M38" s="6" t="s">
        <v>179</v>
      </c>
      <c r="N38" s="6" t="s">
        <v>178</v>
      </c>
      <c r="O38">
        <v>5594795</v>
      </c>
      <c r="P38" s="6" t="s">
        <v>79</v>
      </c>
    </row>
    <row r="39" spans="2:16" ht="15" x14ac:dyDescent="0.15">
      <c r="B39" s="6">
        <v>635224</v>
      </c>
      <c r="C39" s="6" t="s">
        <v>11</v>
      </c>
      <c r="D39" s="6" t="s">
        <v>17</v>
      </c>
      <c r="E39" s="7">
        <v>46083.536493055559</v>
      </c>
      <c r="F39" s="6"/>
      <c r="G39" s="6" t="s">
        <v>138</v>
      </c>
      <c r="H39" s="6">
        <v>779269</v>
      </c>
      <c r="I39" s="6" t="s">
        <v>20</v>
      </c>
      <c r="J39" s="6" t="s">
        <v>57</v>
      </c>
      <c r="K39" s="6">
        <v>180</v>
      </c>
      <c r="L39" s="6" t="s">
        <v>174</v>
      </c>
      <c r="M39" s="6" t="s">
        <v>174</v>
      </c>
      <c r="N39" s="6" t="s">
        <v>175</v>
      </c>
      <c r="P39" s="6" t="s">
        <v>176</v>
      </c>
    </row>
  </sheetData>
  <autoFilter ref="A3:P39" xr:uid="{00000000-0009-0000-0000-000004000000}"/>
  <mergeCells count="5">
    <mergeCell ref="B2:E2"/>
    <mergeCell ref="F2:G2"/>
    <mergeCell ref="H2:I2"/>
    <mergeCell ref="K2:N2"/>
    <mergeCell ref="O2:P2"/>
  </mergeCells>
  <pageMargins left="0.75" right="0.75" top="1" bottom="1" header="0.5" footer="0.5"/>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1"/>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34.1640625" bestFit="1" customWidth="1"/>
    <col min="4" max="4" width="45.1640625" bestFit="1" customWidth="1"/>
    <col min="5" max="5" width="30.83203125" bestFit="1" customWidth="1"/>
    <col min="6" max="6" width="20" hidden="1" bestFit="1" customWidth="1"/>
    <col min="7" max="7" width="41.83203125" bestFit="1" customWidth="1"/>
    <col min="8" max="8" width="255" bestFit="1" customWidth="1"/>
    <col min="9" max="9" width="59.33203125" bestFit="1" customWidth="1"/>
    <col min="10" max="10" width="67.1640625" bestFit="1" customWidth="1"/>
  </cols>
  <sheetData>
    <row r="1" spans="1:10" hidden="1" x14ac:dyDescent="0.15">
      <c r="A1" t="s">
        <v>180</v>
      </c>
      <c r="B1" t="s">
        <v>81</v>
      </c>
      <c r="C1" t="s">
        <v>82</v>
      </c>
      <c r="D1" t="s">
        <v>83</v>
      </c>
      <c r="E1" t="s">
        <v>84</v>
      </c>
      <c r="F1" t="s">
        <v>181</v>
      </c>
      <c r="G1" t="s">
        <v>182</v>
      </c>
      <c r="H1" t="s">
        <v>183</v>
      </c>
      <c r="I1" t="s">
        <v>184</v>
      </c>
      <c r="J1" t="s">
        <v>185</v>
      </c>
    </row>
    <row r="2" spans="1:10" ht="21" x14ac:dyDescent="0.2">
      <c r="A2" s="5"/>
      <c r="B2" s="14" t="s">
        <v>108</v>
      </c>
      <c r="C2" s="14" t="s">
        <v>108</v>
      </c>
      <c r="D2" s="14" t="s">
        <v>108</v>
      </c>
      <c r="E2" s="14" t="s">
        <v>108</v>
      </c>
      <c r="F2" s="14" t="s">
        <v>186</v>
      </c>
      <c r="G2" s="14" t="s">
        <v>186</v>
      </c>
      <c r="H2" s="14" t="s">
        <v>187</v>
      </c>
      <c r="I2" s="14" t="s">
        <v>187</v>
      </c>
      <c r="J2" s="5" t="s">
        <v>188</v>
      </c>
    </row>
    <row r="3" spans="1:10" ht="30" x14ac:dyDescent="0.15">
      <c r="A3" s="1"/>
      <c r="B3" s="1" t="s">
        <v>113</v>
      </c>
      <c r="C3" s="1" t="s">
        <v>114</v>
      </c>
      <c r="D3" s="1" t="s">
        <v>115</v>
      </c>
      <c r="E3" s="1" t="s">
        <v>116</v>
      </c>
      <c r="F3" s="1" t="s">
        <v>189</v>
      </c>
      <c r="G3" s="1" t="s">
        <v>190</v>
      </c>
      <c r="H3" s="1" t="s">
        <v>191</v>
      </c>
      <c r="I3" s="1" t="s">
        <v>192</v>
      </c>
      <c r="J3" s="1" t="s">
        <v>193</v>
      </c>
    </row>
    <row r="4" spans="1:10" ht="90" x14ac:dyDescent="0.15">
      <c r="B4" s="6">
        <v>635096</v>
      </c>
      <c r="C4" s="6" t="s">
        <v>6</v>
      </c>
      <c r="D4" s="6" t="s">
        <v>12</v>
      </c>
      <c r="E4" s="7">
        <v>46083.331365740742</v>
      </c>
      <c r="F4" s="6">
        <v>232053</v>
      </c>
      <c r="G4" s="6" t="s">
        <v>194</v>
      </c>
      <c r="H4" s="6" t="s">
        <v>195</v>
      </c>
      <c r="I4" s="6" t="s">
        <v>138</v>
      </c>
      <c r="J4" s="6" t="s">
        <v>196</v>
      </c>
    </row>
    <row r="5" spans="1:10" ht="15" x14ac:dyDescent="0.15">
      <c r="B5" s="6">
        <v>635096</v>
      </c>
      <c r="C5" s="6" t="s">
        <v>6</v>
      </c>
      <c r="D5" s="6" t="s">
        <v>12</v>
      </c>
      <c r="E5" s="7">
        <v>46083.331365740742</v>
      </c>
      <c r="F5" s="6">
        <v>232054</v>
      </c>
      <c r="G5" s="6" t="s">
        <v>197</v>
      </c>
      <c r="H5" s="6" t="s">
        <v>198</v>
      </c>
      <c r="I5" s="6" t="s">
        <v>138</v>
      </c>
      <c r="J5" s="6" t="s">
        <v>199</v>
      </c>
    </row>
    <row r="6" spans="1:10" ht="105" x14ac:dyDescent="0.15">
      <c r="B6" s="6">
        <v>635096</v>
      </c>
      <c r="C6" s="6" t="s">
        <v>6</v>
      </c>
      <c r="D6" s="6" t="s">
        <v>12</v>
      </c>
      <c r="E6" s="7">
        <v>46083.331365740742</v>
      </c>
      <c r="F6" s="6">
        <v>232055</v>
      </c>
      <c r="G6" s="6" t="s">
        <v>200</v>
      </c>
      <c r="H6" s="6" t="s">
        <v>201</v>
      </c>
      <c r="I6" s="6" t="s">
        <v>202</v>
      </c>
      <c r="J6" s="6" t="s">
        <v>138</v>
      </c>
    </row>
    <row r="7" spans="1:10" ht="90" x14ac:dyDescent="0.15">
      <c r="B7" s="6">
        <v>635322</v>
      </c>
      <c r="C7" s="6" t="s">
        <v>7</v>
      </c>
      <c r="D7" s="6" t="s">
        <v>13</v>
      </c>
      <c r="E7" s="7">
        <v>46083.683865740742</v>
      </c>
      <c r="F7" s="6">
        <v>232053</v>
      </c>
      <c r="G7" s="6" t="s">
        <v>194</v>
      </c>
      <c r="H7" s="6" t="s">
        <v>195</v>
      </c>
      <c r="I7" s="6" t="s">
        <v>138</v>
      </c>
      <c r="J7" s="6" t="s">
        <v>203</v>
      </c>
    </row>
    <row r="8" spans="1:10" ht="15" x14ac:dyDescent="0.15">
      <c r="B8" s="6">
        <v>635322</v>
      </c>
      <c r="C8" s="6" t="s">
        <v>7</v>
      </c>
      <c r="D8" s="6" t="s">
        <v>13</v>
      </c>
      <c r="E8" s="7">
        <v>46083.683865740742</v>
      </c>
      <c r="F8" s="6">
        <v>232054</v>
      </c>
      <c r="G8" s="6" t="s">
        <v>197</v>
      </c>
      <c r="H8" s="6" t="s">
        <v>198</v>
      </c>
      <c r="I8" s="6" t="s">
        <v>138</v>
      </c>
      <c r="J8" s="6" t="s">
        <v>199</v>
      </c>
    </row>
    <row r="9" spans="1:10" ht="105" x14ac:dyDescent="0.15">
      <c r="B9" s="6">
        <v>635322</v>
      </c>
      <c r="C9" s="6" t="s">
        <v>7</v>
      </c>
      <c r="D9" s="6" t="s">
        <v>13</v>
      </c>
      <c r="E9" s="7">
        <v>46083.683865740742</v>
      </c>
      <c r="F9" s="6">
        <v>232055</v>
      </c>
      <c r="G9" s="6" t="s">
        <v>200</v>
      </c>
      <c r="H9" s="6" t="s">
        <v>201</v>
      </c>
      <c r="I9" s="6" t="s">
        <v>202</v>
      </c>
      <c r="J9" s="6" t="s">
        <v>138</v>
      </c>
    </row>
    <row r="10" spans="1:10" ht="90" x14ac:dyDescent="0.15">
      <c r="B10" s="6">
        <v>635266</v>
      </c>
      <c r="C10" s="6" t="s">
        <v>8</v>
      </c>
      <c r="D10" s="6" t="s">
        <v>14</v>
      </c>
      <c r="E10" s="7">
        <v>46083.620625000003</v>
      </c>
      <c r="F10" s="6">
        <v>232053</v>
      </c>
      <c r="G10" s="6" t="s">
        <v>194</v>
      </c>
      <c r="H10" s="6" t="s">
        <v>195</v>
      </c>
      <c r="I10" s="6" t="s">
        <v>138</v>
      </c>
      <c r="J10" s="6" t="s">
        <v>204</v>
      </c>
    </row>
    <row r="11" spans="1:10" ht="15" x14ac:dyDescent="0.15">
      <c r="B11" s="6">
        <v>635266</v>
      </c>
      <c r="C11" s="6" t="s">
        <v>8</v>
      </c>
      <c r="D11" s="6" t="s">
        <v>14</v>
      </c>
      <c r="E11" s="7">
        <v>46083.620625000003</v>
      </c>
      <c r="F11" s="6">
        <v>232054</v>
      </c>
      <c r="G11" s="6" t="s">
        <v>197</v>
      </c>
      <c r="H11" s="6" t="s">
        <v>198</v>
      </c>
      <c r="I11" s="6" t="s">
        <v>138</v>
      </c>
      <c r="J11" s="6" t="s">
        <v>204</v>
      </c>
    </row>
    <row r="12" spans="1:10" ht="105" x14ac:dyDescent="0.15">
      <c r="B12" s="6">
        <v>635266</v>
      </c>
      <c r="C12" s="6" t="s">
        <v>8</v>
      </c>
      <c r="D12" s="6" t="s">
        <v>14</v>
      </c>
      <c r="E12" s="7">
        <v>46083.620625000003</v>
      </c>
      <c r="F12" s="6">
        <v>232055</v>
      </c>
      <c r="G12" s="6" t="s">
        <v>200</v>
      </c>
      <c r="H12" s="6" t="s">
        <v>201</v>
      </c>
      <c r="I12" s="6" t="s">
        <v>202</v>
      </c>
      <c r="J12" s="6" t="s">
        <v>138</v>
      </c>
    </row>
    <row r="13" spans="1:10" ht="90" x14ac:dyDescent="0.15">
      <c r="B13" s="6">
        <v>635328</v>
      </c>
      <c r="C13" s="6" t="s">
        <v>9</v>
      </c>
      <c r="D13" s="6" t="s">
        <v>15</v>
      </c>
      <c r="E13" s="7">
        <v>46083.701296296298</v>
      </c>
      <c r="F13" s="6">
        <v>232053</v>
      </c>
      <c r="G13" s="6" t="s">
        <v>194</v>
      </c>
      <c r="H13" s="6" t="s">
        <v>195</v>
      </c>
      <c r="I13" s="6" t="s">
        <v>138</v>
      </c>
      <c r="J13" s="6" t="s">
        <v>205</v>
      </c>
    </row>
    <row r="14" spans="1:10" ht="15" x14ac:dyDescent="0.15">
      <c r="B14" s="6">
        <v>635328</v>
      </c>
      <c r="C14" s="6" t="s">
        <v>9</v>
      </c>
      <c r="D14" s="6" t="s">
        <v>15</v>
      </c>
      <c r="E14" s="7">
        <v>46083.701296296298</v>
      </c>
      <c r="F14" s="6">
        <v>232054</v>
      </c>
      <c r="G14" s="6" t="s">
        <v>197</v>
      </c>
      <c r="H14" s="6" t="s">
        <v>198</v>
      </c>
      <c r="I14" s="6" t="s">
        <v>138</v>
      </c>
      <c r="J14" s="6" t="s">
        <v>199</v>
      </c>
    </row>
    <row r="15" spans="1:10" ht="105" x14ac:dyDescent="0.15">
      <c r="B15" s="6">
        <v>635328</v>
      </c>
      <c r="C15" s="6" t="s">
        <v>9</v>
      </c>
      <c r="D15" s="6" t="s">
        <v>15</v>
      </c>
      <c r="E15" s="7">
        <v>46083.701296296298</v>
      </c>
      <c r="F15" s="6">
        <v>232055</v>
      </c>
      <c r="G15" s="6" t="s">
        <v>200</v>
      </c>
      <c r="H15" s="6" t="s">
        <v>201</v>
      </c>
      <c r="I15" s="6" t="s">
        <v>202</v>
      </c>
      <c r="J15" s="6" t="s">
        <v>138</v>
      </c>
    </row>
    <row r="16" spans="1:10" ht="90" x14ac:dyDescent="0.15">
      <c r="B16" s="6">
        <v>635183</v>
      </c>
      <c r="C16" s="6" t="s">
        <v>10</v>
      </c>
      <c r="D16" s="6" t="s">
        <v>16</v>
      </c>
      <c r="E16" s="7">
        <v>46083.443136574075</v>
      </c>
      <c r="F16" s="6">
        <v>232053</v>
      </c>
      <c r="G16" s="6" t="s">
        <v>194</v>
      </c>
      <c r="H16" s="6" t="s">
        <v>195</v>
      </c>
      <c r="I16" s="6" t="s">
        <v>138</v>
      </c>
      <c r="J16" s="6" t="s">
        <v>206</v>
      </c>
    </row>
    <row r="17" spans="2:10" ht="15" x14ac:dyDescent="0.15">
      <c r="B17" s="6">
        <v>635183</v>
      </c>
      <c r="C17" s="6" t="s">
        <v>10</v>
      </c>
      <c r="D17" s="6" t="s">
        <v>16</v>
      </c>
      <c r="E17" s="7">
        <v>46083.443136574075</v>
      </c>
      <c r="F17" s="6">
        <v>232054</v>
      </c>
      <c r="G17" s="6" t="s">
        <v>197</v>
      </c>
      <c r="H17" s="6" t="s">
        <v>198</v>
      </c>
      <c r="I17" s="6" t="s">
        <v>138</v>
      </c>
      <c r="J17" s="6" t="s">
        <v>207</v>
      </c>
    </row>
    <row r="18" spans="2:10" ht="105" x14ac:dyDescent="0.15">
      <c r="B18" s="6">
        <v>635183</v>
      </c>
      <c r="C18" s="6" t="s">
        <v>10</v>
      </c>
      <c r="D18" s="6" t="s">
        <v>16</v>
      </c>
      <c r="E18" s="7">
        <v>46083.443136574075</v>
      </c>
      <c r="F18" s="6">
        <v>232055</v>
      </c>
      <c r="G18" s="6" t="s">
        <v>200</v>
      </c>
      <c r="H18" s="6" t="s">
        <v>201</v>
      </c>
      <c r="I18" s="6" t="s">
        <v>202</v>
      </c>
      <c r="J18" s="6" t="s">
        <v>138</v>
      </c>
    </row>
    <row r="19" spans="2:10" ht="90" x14ac:dyDescent="0.15">
      <c r="B19" s="6">
        <v>635224</v>
      </c>
      <c r="C19" s="6" t="s">
        <v>11</v>
      </c>
      <c r="D19" s="6" t="s">
        <v>17</v>
      </c>
      <c r="E19" s="7">
        <v>46083.536493055559</v>
      </c>
      <c r="F19" s="6">
        <v>232053</v>
      </c>
      <c r="G19" s="6" t="s">
        <v>194</v>
      </c>
      <c r="H19" s="6" t="s">
        <v>195</v>
      </c>
      <c r="I19" s="6" t="s">
        <v>138</v>
      </c>
      <c r="J19" s="6" t="s">
        <v>208</v>
      </c>
    </row>
    <row r="20" spans="2:10" ht="15" x14ac:dyDescent="0.15">
      <c r="B20" s="6">
        <v>635224</v>
      </c>
      <c r="C20" s="6" t="s">
        <v>11</v>
      </c>
      <c r="D20" s="6" t="s">
        <v>17</v>
      </c>
      <c r="E20" s="7">
        <v>46083.536493055559</v>
      </c>
      <c r="F20" s="6">
        <v>232054</v>
      </c>
      <c r="G20" s="6" t="s">
        <v>197</v>
      </c>
      <c r="H20" s="6" t="s">
        <v>198</v>
      </c>
      <c r="I20" s="6" t="s">
        <v>138</v>
      </c>
      <c r="J20" s="6" t="s">
        <v>209</v>
      </c>
    </row>
    <row r="21" spans="2:10" ht="105" x14ac:dyDescent="0.15">
      <c r="B21" s="6">
        <v>635224</v>
      </c>
      <c r="C21" s="6" t="s">
        <v>11</v>
      </c>
      <c r="D21" s="6" t="s">
        <v>17</v>
      </c>
      <c r="E21" s="7">
        <v>46083.536493055559</v>
      </c>
      <c r="F21" s="6">
        <v>232055</v>
      </c>
      <c r="G21" s="6" t="s">
        <v>200</v>
      </c>
      <c r="H21" s="6" t="s">
        <v>201</v>
      </c>
      <c r="I21" s="6" t="s">
        <v>202</v>
      </c>
      <c r="J21" s="6" t="s">
        <v>138</v>
      </c>
    </row>
  </sheetData>
  <autoFilter ref="A3:J21" xr:uid="{00000000-0009-0000-0000-000005000000}"/>
  <mergeCells count="3">
    <mergeCell ref="B2:E2"/>
    <mergeCell ref="F2:G2"/>
    <mergeCell ref="H2:I2"/>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Resumen de artículos y servi...</vt:lpstr>
      <vt:lpstr>Elementos y servicios</vt:lpstr>
      <vt:lpstr>Ahorros de artículos</vt:lpstr>
      <vt:lpstr>Ahorros totales</vt:lpstr>
      <vt:lpstr>Formularios de línea de artí...</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JOSÉ ERNESTO ORTEGÓN SÁNCHEZ</cp:lastModifiedBy>
  <cp:revision>0</cp:revision>
  <dcterms:created xsi:type="dcterms:W3CDTF">2026-03-03T14:08:30Z</dcterms:created>
  <dcterms:modified xsi:type="dcterms:W3CDTF">2026-03-03T14:20:52Z</dcterms:modified>
</cp:coreProperties>
</file>