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partequipos2-my.sharepoint.com/personal/juridica5_partequipos_com/Documents/CONTRATO NOVIEMBRE 2022/CASA DE LA MEMORIA/MINIMA CUANTIA/2026/DESFIBRILADOR/"/>
    </mc:Choice>
  </mc:AlternateContent>
  <xr:revisionPtr revIDLastSave="25" documentId="11_EE78F3E9AC7BEDB224F470BE5EBFDE93B81EA3C1" xr6:coauthVersionLast="47" xr6:coauthVersionMax="47" xr10:uidLastSave="{D5F541A7-D367-4AA5-8E87-0628FFBBB460}"/>
  <bookViews>
    <workbookView xWindow="-104" yWindow="-104" windowWidth="22326" windowHeight="11947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F14" i="1" s="1"/>
  <c r="H14" i="1"/>
  <c r="I14" i="1"/>
  <c r="M14" i="1"/>
  <c r="N14" i="1" l="1"/>
  <c r="E13" i="1"/>
  <c r="F13" i="1" s="1"/>
  <c r="H13" i="1"/>
  <c r="I13" i="1" s="1"/>
  <c r="M13" i="1"/>
  <c r="M12" i="1"/>
  <c r="M11" i="1"/>
  <c r="N13" i="1" l="1"/>
  <c r="H12" i="1"/>
  <c r="I12" i="1" s="1"/>
  <c r="E12" i="1"/>
  <c r="F12" i="1" s="1"/>
  <c r="H11" i="1"/>
  <c r="I11" i="1" s="1"/>
  <c r="I15" i="1" s="1"/>
  <c r="E11" i="1"/>
  <c r="F11" i="1" s="1"/>
  <c r="F15" i="1" s="1"/>
  <c r="N12" i="1" l="1"/>
  <c r="N11" i="1"/>
  <c r="L15" i="1"/>
</calcChain>
</file>

<file path=xl/sharedStrings.xml><?xml version="1.0" encoding="utf-8"?>
<sst xmlns="http://schemas.openxmlformats.org/spreadsheetml/2006/main" count="41" uniqueCount="31">
  <si>
    <t xml:space="preserve">ESTUDIO DE MERCADO - MUSEO CASA DE LA MEMORIA </t>
  </si>
  <si>
    <t>DESCRIPCIÓN DEL BIEN O SERVICIO*</t>
  </si>
  <si>
    <t>NUMERO DE PARTE</t>
  </si>
  <si>
    <t>CANT</t>
  </si>
  <si>
    <t xml:space="preserve">EMPRESA </t>
  </si>
  <si>
    <t>LATE CORAZÓN COLOMBIA CARDIOPROTEGIDA S.A.S.</t>
  </si>
  <si>
    <t>EMPRESA</t>
  </si>
  <si>
    <t>IMPORTBIOMEDICOS MEDELLÍN</t>
  </si>
  <si>
    <t>PRECIO PROMEDIO UNITARIO FINAL</t>
  </si>
  <si>
    <t>VALOR TOTAL FINAL IVA INCLUIDO</t>
  </si>
  <si>
    <t>CONTACTO</t>
  </si>
  <si>
    <t>LUISA CAMARGO LÓPEZ</t>
  </si>
  <si>
    <t>SANTIAGO AMAYA</t>
  </si>
  <si>
    <t>TELEFONO</t>
  </si>
  <si>
    <t>PBX: (574) 444 63 28</t>
  </si>
  <si>
    <t>EMPRESA  1</t>
  </si>
  <si>
    <t>EMPRESA  2</t>
  </si>
  <si>
    <t>EMPRESA  3</t>
  </si>
  <si>
    <t xml:space="preserve">PRECIO UNITARIO </t>
  </si>
  <si>
    <t xml:space="preserve"> IVA UNITARIO</t>
  </si>
  <si>
    <t>PRECIO TOTAL CON IVA</t>
  </si>
  <si>
    <t xml:space="preserve"> IVA</t>
  </si>
  <si>
    <r>
      <rPr>
        <b/>
        <sz val="11"/>
        <color theme="1"/>
        <rFont val="Calibri"/>
        <family val="2"/>
        <scheme val="minor"/>
      </rPr>
      <t>1. MANTENIMIENTO PREVENTIVO/CORRECTIVO  DEA CARDIAID</t>
    </r>
    <r>
      <rPr>
        <sz val="11"/>
        <color theme="1"/>
        <rFont val="Calibri"/>
        <family val="2"/>
        <scheme val="minor"/>
      </rPr>
      <t xml:space="preserve">
Se requiere ejecutar mantenimiento preventivo y correctivo especializado al equipo CardiAid CT0207R, con el fin de garantizar su correcto funcionamiento, confiabilidad operativa y seguridad del paciente, evitando fallas que puedan comprometer la atención clínica.
Incluye: 
• Corregir fallas detectadas durante operación y diagnóstico.
• Verificar calibración y ajuste de sensores y módulos electrónicos.
• Sustituir componentes con desgaste fuera de tolerancia.
• Validar protocolos internos de operación y seguridad del equipo.
• Documentar el estado final del equipo y recomendaciones futuras.
</t>
    </r>
    <r>
      <rPr>
        <b/>
        <sz val="11"/>
        <color theme="1"/>
        <rFont val="Calibri"/>
        <family val="2"/>
        <scheme val="minor"/>
      </rPr>
      <t>Mantenimiento preventivo:</t>
    </r>
    <r>
      <rPr>
        <sz val="11"/>
        <color theme="1"/>
        <rFont val="Calibri"/>
        <family val="2"/>
        <scheme val="minor"/>
      </rPr>
      <t xml:space="preserve">
• Limpieza interna y externa del equipo.
• Inspección y lubricación de partes móviles (si aplica).
• Verificación y ajuste de conexiones eléctricas.
• Revisión de panel de control y software embebido.
</t>
    </r>
    <r>
      <rPr>
        <b/>
        <sz val="11"/>
        <color theme="1"/>
        <rFont val="Calibri"/>
        <family val="2"/>
        <scheme val="minor"/>
      </rPr>
      <t>Mantenimiento correctivo:</t>
    </r>
    <r>
      <rPr>
        <sz val="11"/>
        <color theme="1"/>
        <rFont val="Calibri"/>
        <family val="2"/>
        <scheme val="minor"/>
      </rPr>
      <t xml:space="preserve">
• Diagnóstico electrónico completo del sistema.
• Sustitución de piezas defectuosas o fuera de especificación.
• Calibración técnica de sensores y parámetros operativos.
• Pruebas funcionales y de rendimiento posterior a la intervención.
</t>
    </r>
  </si>
  <si>
    <r>
      <rPr>
        <b/>
        <sz val="11"/>
        <color theme="1"/>
        <rFont val="Calibri"/>
        <family val="2"/>
        <scheme val="minor"/>
      </rPr>
      <t>3. ELECTRODO PEDIATRICO DEL DEA MARCA CARDIAID CT0207RT.</t>
    </r>
    <r>
      <rPr>
        <sz val="11"/>
        <color theme="1"/>
        <rFont val="Calibri"/>
        <family val="2"/>
        <scheme val="minor"/>
      </rPr>
      <t xml:space="preserve">
Se requiere realizar la revisión y verificación del estado del electrodo pediátrico del DEA marca CARDIAID CT0207RT, con vigencia 10/2026, con el fin de garantizar su disponibilidad operativa y correcto funcionamiento para la atención de emergencias en población infantil.
Incluye:
• Suministro de nuevo electrodo pediátrico CARDIAID al vencimiento del actual.
</t>
    </r>
  </si>
  <si>
    <r>
      <t xml:space="preserve">4. BATERIA PARA DEA CARDIAID CT0207RS/CT0207RF MODELO CA-4BP
</t>
    </r>
    <r>
      <rPr>
        <sz val="11"/>
        <color theme="1"/>
        <rFont val="Calibri"/>
        <family val="2"/>
        <scheme val="minor"/>
      </rPr>
      <t>Con el fin de garantizar la confiabilidad del desfibrilador en caso de emergencia, se recomienda realizar la revisión del estado de la batería, verificando su capacidad, fecha de fabricación y vida útil restante. En caso de encontrarse fuera de los parámetros recomendados por el fabricante, se procederá con el reemplazo de la batería por una nueva, original o equivalente certificada.
Esta actividad es fundamental para asegurar la disponibilidad operativa del DEA y el cumplimiento de los protocolos de seguridad biomédica.</t>
    </r>
    <r>
      <rPr>
        <b/>
        <sz val="11"/>
        <color theme="1"/>
        <rFont val="Calibri"/>
        <family val="2"/>
        <scheme val="minor"/>
      </rPr>
      <t xml:space="preserve">
</t>
    </r>
  </si>
  <si>
    <t xml:space="preserve">TOTAL </t>
  </si>
  <si>
    <t>JUAN FERNANDO JIMENEZ O</t>
  </si>
  <si>
    <t xml:space="preserve">Rol Financiero </t>
  </si>
  <si>
    <t>Rol Técnico</t>
  </si>
  <si>
    <t xml:space="preserve">Rol Jurídico </t>
  </si>
  <si>
    <r>
      <rPr>
        <b/>
        <sz val="11"/>
        <color theme="1"/>
        <rFont val="Calibri"/>
        <family val="2"/>
        <scheme val="minor"/>
      </rPr>
      <t>2. REVISION ELECTRODO ADULTO DEL DEA MARCA CARDIAID CT0207RT</t>
    </r>
    <r>
      <rPr>
        <sz val="11"/>
        <color theme="1"/>
        <rFont val="Calibri"/>
        <family val="2"/>
        <scheme val="minor"/>
      </rPr>
      <t xml:space="preserve">
Se requiere realizar la revisión y verificación del estado del electrodo adulto del DEA marca CARDIAID CT0207RT, con vigencia 12/2026, con el fin de garantizar su disponibilidad operativa y correcto funcionamiento para la atención de emergencias en población adulta.
Incluye:
• Suministro de nuevo electrodo adulto CARDIAID al vencimiento del actual.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</si>
</sst>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&quot;$&quot;\ #,##0.0"/>
    <numFmt numFmtId="167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2" xfId="0" applyBorder="1"/>
    <xf numFmtId="0" fontId="2" fillId="0" borderId="2" xfId="0" applyFont="1" applyBorder="1"/>
    <xf numFmtId="0" fontId="0" fillId="0" borderId="3" xfId="0" applyBorder="1"/>
    <xf numFmtId="0" fontId="4" fillId="0" borderId="1" xfId="0" applyFont="1" applyBorder="1" applyAlignment="1">
      <alignment horizontal="center" vertical="center" wrapText="1"/>
    </xf>
    <xf numFmtId="164" fontId="0" fillId="0" borderId="0" xfId="0" applyNumberFormat="1"/>
    <xf numFmtId="41" fontId="0" fillId="0" borderId="0" xfId="1" applyFont="1"/>
    <xf numFmtId="0" fontId="0" fillId="2" borderId="1" xfId="0" applyFill="1" applyBorder="1" applyAlignment="1">
      <alignment wrapText="1"/>
    </xf>
    <xf numFmtId="0" fontId="4" fillId="2" borderId="9" xfId="0" applyFont="1" applyFill="1" applyBorder="1" applyAlignment="1">
      <alignment wrapText="1"/>
    </xf>
    <xf numFmtId="0" fontId="4" fillId="2" borderId="9" xfId="0" applyFont="1" applyFill="1" applyBorder="1"/>
    <xf numFmtId="164" fontId="3" fillId="3" borderId="9" xfId="0" applyNumberFormat="1" applyFont="1" applyFill="1" applyBorder="1"/>
    <xf numFmtId="0" fontId="4" fillId="4" borderId="9" xfId="0" applyFont="1" applyFill="1" applyBorder="1" applyAlignment="1">
      <alignment wrapText="1"/>
    </xf>
    <xf numFmtId="164" fontId="3" fillId="4" borderId="9" xfId="0" applyNumberFormat="1" applyFont="1" applyFill="1" applyBorder="1"/>
    <xf numFmtId="0" fontId="4" fillId="3" borderId="9" xfId="0" applyFont="1" applyFill="1" applyBorder="1"/>
    <xf numFmtId="164" fontId="3" fillId="5" borderId="9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4" fillId="4" borderId="1" xfId="3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0" fontId="2" fillId="0" borderId="0" xfId="0" applyFont="1"/>
    <xf numFmtId="165" fontId="0" fillId="0" borderId="0" xfId="0" applyNumberFormat="1"/>
    <xf numFmtId="0" fontId="0" fillId="0" borderId="1" xfId="0" applyBorder="1" applyAlignment="1">
      <alignment wrapText="1"/>
    </xf>
    <xf numFmtId="0" fontId="4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64" fontId="4" fillId="0" borderId="8" xfId="0" applyNumberFormat="1" applyFont="1" applyBorder="1" applyAlignment="1">
      <alignment horizontal="center" vertical="center" wrapText="1"/>
    </xf>
    <xf numFmtId="166" fontId="3" fillId="2" borderId="9" xfId="0" applyNumberFormat="1" applyFont="1" applyFill="1" applyBorder="1"/>
    <xf numFmtId="167" fontId="9" fillId="0" borderId="0" xfId="4" applyNumberFormat="1" applyFont="1"/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5" fillId="5" borderId="1" xfId="2" applyFill="1" applyBorder="1" applyAlignment="1">
      <alignment horizontal="left" wrapText="1"/>
    </xf>
    <xf numFmtId="0" fontId="0" fillId="5" borderId="1" xfId="0" applyFill="1" applyBorder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2" applyFill="1" applyBorder="1" applyAlignment="1">
      <alignment horizontal="left" wrapText="1"/>
    </xf>
    <xf numFmtId="0" fontId="0" fillId="3" borderId="1" xfId="0" applyFill="1" applyBorder="1" applyAlignment="1">
      <alignment horizontal="left" wrapText="1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4" borderId="1" xfId="2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right" wrapText="1"/>
    </xf>
    <xf numFmtId="0" fontId="3" fillId="2" borderId="13" xfId="0" applyFont="1" applyFill="1" applyBorder="1" applyAlignment="1">
      <alignment horizontal="right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</cellXfs>
  <cellStyles count="5">
    <cellStyle name="Hipervínculo" xfId="2" builtinId="8"/>
    <cellStyle name="Millares" xfId="3" builtinId="3"/>
    <cellStyle name="Millares [0]" xfId="1" builtinId="6"/>
    <cellStyle name="Moneda" xfId="4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775608</xdr:colOff>
      <xdr:row>15</xdr:row>
      <xdr:rowOff>40821</xdr:rowOff>
    </xdr:from>
    <xdr:to>
      <xdr:col>7</xdr:col>
      <xdr:colOff>615498</xdr:colOff>
      <xdr:row>18</xdr:row>
      <xdr:rowOff>137721</xdr:rowOff>
    </xdr:to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9392" t="5411" r="4975" b="17503"/>
        <a:stretch/>
      </xdr:blipFill>
      <xdr:spPr bwMode="auto">
        <a:xfrm>
          <a:off x="9919608" y="14260285"/>
          <a:ext cx="1336675" cy="71020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9"/>
  <sheetViews>
    <sheetView tabSelected="1" topLeftCell="A12" zoomScale="70" zoomScaleNormal="70" workbookViewId="0">
      <selection activeCell="A13" sqref="A13"/>
    </sheetView>
  </sheetViews>
  <sheetFormatPr baseColWidth="10" defaultColWidth="11.3984375" defaultRowHeight="14.4" x14ac:dyDescent="0.3"/>
  <cols>
    <col min="1" max="1" width="70.59765625" customWidth="1"/>
    <col min="2" max="2" width="16.3984375" customWidth="1"/>
    <col min="4" max="4" width="15.8984375" bestFit="1" customWidth="1"/>
    <col min="5" max="5" width="14" bestFit="1" customWidth="1"/>
    <col min="6" max="6" width="17.8984375" customWidth="1"/>
    <col min="7" max="7" width="22.3984375" bestFit="1" customWidth="1"/>
    <col min="8" max="8" width="13.8984375" customWidth="1"/>
    <col min="9" max="9" width="19" customWidth="1"/>
    <col min="10" max="10" width="17.8984375" customWidth="1"/>
    <col min="11" max="11" width="14" bestFit="1" customWidth="1"/>
    <col min="12" max="12" width="19" customWidth="1"/>
    <col min="13" max="13" width="18.3984375" customWidth="1"/>
    <col min="14" max="14" width="20.3984375" customWidth="1"/>
    <col min="16" max="16" width="17.3984375" customWidth="1"/>
    <col min="17" max="17" width="15.8984375" bestFit="1" customWidth="1"/>
  </cols>
  <sheetData>
    <row r="1" spans="1:17" ht="24.8" customHeight="1" thickBot="1" x14ac:dyDescent="0.35"/>
    <row r="2" spans="1:17" x14ac:dyDescent="0.3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</row>
    <row r="3" spans="1:17" ht="26.25" customHeight="1" x14ac:dyDescent="0.3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4"/>
    </row>
    <row r="4" spans="1:17" ht="51.7" customHeight="1" x14ac:dyDescent="0.3">
      <c r="A4" s="60" t="s">
        <v>1</v>
      </c>
      <c r="B4" s="56" t="s">
        <v>2</v>
      </c>
      <c r="C4" s="61" t="s">
        <v>3</v>
      </c>
      <c r="D4" s="15" t="s">
        <v>4</v>
      </c>
      <c r="E4" s="40" t="s">
        <v>5</v>
      </c>
      <c r="F4" s="40"/>
      <c r="G4" s="15" t="s">
        <v>6</v>
      </c>
      <c r="H4" s="55" t="s">
        <v>7</v>
      </c>
      <c r="I4" s="55"/>
      <c r="J4" s="15" t="s">
        <v>6</v>
      </c>
      <c r="K4" s="32"/>
      <c r="L4" s="32"/>
      <c r="M4" s="56" t="s">
        <v>8</v>
      </c>
      <c r="N4" s="57" t="s">
        <v>9</v>
      </c>
    </row>
    <row r="5" spans="1:17" ht="29.95" customHeight="1" x14ac:dyDescent="0.3">
      <c r="A5" s="60"/>
      <c r="B5" s="56"/>
      <c r="C5" s="61"/>
      <c r="D5" s="15" t="s">
        <v>10</v>
      </c>
      <c r="E5" s="41" t="s">
        <v>11</v>
      </c>
      <c r="F5" s="42"/>
      <c r="G5" s="15" t="s">
        <v>10</v>
      </c>
      <c r="H5" s="37" t="s">
        <v>12</v>
      </c>
      <c r="I5" s="37"/>
      <c r="J5" s="15" t="s">
        <v>10</v>
      </c>
      <c r="K5" s="33"/>
      <c r="L5" s="33"/>
      <c r="M5" s="56"/>
      <c r="N5" s="57"/>
    </row>
    <row r="6" spans="1:17" ht="15" customHeight="1" x14ac:dyDescent="0.3">
      <c r="A6" s="60"/>
      <c r="B6" s="56"/>
      <c r="C6" s="61"/>
      <c r="D6" s="15" t="s">
        <v>13</v>
      </c>
      <c r="E6" s="45" t="s">
        <v>14</v>
      </c>
      <c r="F6" s="46"/>
      <c r="G6" s="15" t="s">
        <v>13</v>
      </c>
      <c r="H6" s="37">
        <v>3215356051</v>
      </c>
      <c r="I6" s="37"/>
      <c r="J6" s="15" t="s">
        <v>13</v>
      </c>
      <c r="K6" s="33"/>
      <c r="L6" s="33"/>
      <c r="M6" s="56"/>
      <c r="N6" s="57"/>
    </row>
    <row r="7" spans="1:17" ht="15" customHeight="1" x14ac:dyDescent="0.3">
      <c r="A7" s="60"/>
      <c r="B7" s="56"/>
      <c r="C7" s="61"/>
      <c r="D7" s="7"/>
      <c r="E7" s="43"/>
      <c r="F7" s="44"/>
      <c r="G7" s="7"/>
      <c r="H7" s="38"/>
      <c r="I7" s="39"/>
      <c r="J7" s="7"/>
      <c r="K7" s="34"/>
      <c r="L7" s="35"/>
      <c r="M7" s="56"/>
      <c r="N7" s="57"/>
    </row>
    <row r="8" spans="1:17" ht="15" customHeight="1" x14ac:dyDescent="0.3">
      <c r="A8" s="60"/>
      <c r="B8" s="56"/>
      <c r="C8" s="61"/>
      <c r="D8" s="59" t="s">
        <v>15</v>
      </c>
      <c r="E8" s="59"/>
      <c r="F8" s="59"/>
      <c r="G8" s="58" t="s">
        <v>16</v>
      </c>
      <c r="H8" s="58"/>
      <c r="I8" s="58"/>
      <c r="J8" s="36" t="s">
        <v>17</v>
      </c>
      <c r="K8" s="36"/>
      <c r="L8" s="36"/>
      <c r="M8" s="56"/>
      <c r="N8" s="57"/>
    </row>
    <row r="9" spans="1:17" ht="19.45" customHeight="1" x14ac:dyDescent="0.3">
      <c r="A9" s="60"/>
      <c r="B9" s="56"/>
      <c r="C9" s="61"/>
      <c r="D9" s="40" t="s">
        <v>18</v>
      </c>
      <c r="E9" s="40" t="s">
        <v>19</v>
      </c>
      <c r="F9" s="40" t="s">
        <v>20</v>
      </c>
      <c r="G9" s="55" t="s">
        <v>18</v>
      </c>
      <c r="H9" s="55" t="s">
        <v>19</v>
      </c>
      <c r="I9" s="55" t="s">
        <v>20</v>
      </c>
      <c r="J9" s="31" t="s">
        <v>18</v>
      </c>
      <c r="K9" s="31" t="s">
        <v>21</v>
      </c>
      <c r="L9" s="31" t="s">
        <v>20</v>
      </c>
      <c r="M9" s="56"/>
      <c r="N9" s="57"/>
    </row>
    <row r="10" spans="1:17" ht="29.95" customHeight="1" x14ac:dyDescent="0.3">
      <c r="A10" s="60"/>
      <c r="B10" s="56"/>
      <c r="C10" s="61"/>
      <c r="D10" s="40"/>
      <c r="E10" s="40"/>
      <c r="F10" s="40"/>
      <c r="G10" s="55"/>
      <c r="H10" s="55"/>
      <c r="I10" s="55"/>
      <c r="J10" s="31"/>
      <c r="K10" s="31"/>
      <c r="L10" s="31"/>
      <c r="M10" s="56"/>
      <c r="N10" s="57"/>
    </row>
    <row r="11" spans="1:17" ht="378" customHeight="1" x14ac:dyDescent="0.3">
      <c r="A11" s="24" t="s">
        <v>22</v>
      </c>
      <c r="B11" s="4"/>
      <c r="C11" s="4">
        <v>1</v>
      </c>
      <c r="D11" s="16">
        <v>255000</v>
      </c>
      <c r="E11" s="17">
        <f>0.19*D11</f>
        <v>48450</v>
      </c>
      <c r="F11" s="16">
        <f>(D11+E11)*C11</f>
        <v>303450</v>
      </c>
      <c r="G11" s="18">
        <v>279000</v>
      </c>
      <c r="H11" s="18">
        <f>0.19*G11</f>
        <v>53010</v>
      </c>
      <c r="I11" s="18">
        <f>(H11+G11)*C11</f>
        <v>332010</v>
      </c>
      <c r="J11" s="19"/>
      <c r="K11" s="19"/>
      <c r="L11" s="19"/>
      <c r="M11" s="20">
        <f>AVERAGE(D11,G11,J11)</f>
        <v>267000</v>
      </c>
      <c r="N11" s="21">
        <f>AVERAGE(F11,I11,L11)</f>
        <v>317730</v>
      </c>
      <c r="O11" s="5"/>
      <c r="P11" s="23"/>
      <c r="Q11" s="23"/>
    </row>
    <row r="12" spans="1:17" ht="126.75" customHeight="1" x14ac:dyDescent="0.3">
      <c r="A12" s="27" t="s">
        <v>30</v>
      </c>
      <c r="B12" s="4"/>
      <c r="C12" s="4">
        <v>1</v>
      </c>
      <c r="D12" s="16">
        <v>451800</v>
      </c>
      <c r="E12" s="17">
        <f>0.19*D12</f>
        <v>85842</v>
      </c>
      <c r="F12" s="16">
        <f>(D12+E12)*C12</f>
        <v>537642</v>
      </c>
      <c r="G12" s="18">
        <v>516300</v>
      </c>
      <c r="H12" s="18">
        <f>0.19*G12</f>
        <v>98097</v>
      </c>
      <c r="I12" s="18">
        <f>(H12+G12)*C12</f>
        <v>614397</v>
      </c>
      <c r="J12" s="19"/>
      <c r="K12" s="19"/>
      <c r="L12" s="19"/>
      <c r="M12" s="20">
        <f>AVERAGE(D12,G12,J12)</f>
        <v>484050</v>
      </c>
      <c r="N12" s="21">
        <f>AVERAGE(F12,I12,L12)</f>
        <v>576019.5</v>
      </c>
      <c r="O12" s="5"/>
      <c r="P12" s="23"/>
      <c r="Q12" s="23"/>
    </row>
    <row r="13" spans="1:17" ht="140.25" customHeight="1" x14ac:dyDescent="0.3">
      <c r="A13" s="27" t="s">
        <v>23</v>
      </c>
      <c r="B13" s="4"/>
      <c r="C13" s="25">
        <v>1</v>
      </c>
      <c r="D13" s="16">
        <v>604000</v>
      </c>
      <c r="E13" s="17">
        <f>0.19*D13</f>
        <v>114760</v>
      </c>
      <c r="F13" s="16">
        <f>(D13+E13)*C13</f>
        <v>718760</v>
      </c>
      <c r="G13" s="18">
        <v>690500</v>
      </c>
      <c r="H13" s="18">
        <f>0.19*G13</f>
        <v>131195</v>
      </c>
      <c r="I13" s="18">
        <f>(H13+G13)*C13</f>
        <v>821695</v>
      </c>
      <c r="J13" s="19"/>
      <c r="K13" s="19"/>
      <c r="L13" s="19"/>
      <c r="M13" s="20">
        <f>AVERAGE(D13,G13,J13)</f>
        <v>647250</v>
      </c>
      <c r="N13" s="21">
        <f>AVERAGE(F13,I13,L13)</f>
        <v>770227.5</v>
      </c>
      <c r="O13" s="5"/>
      <c r="P13" s="23"/>
      <c r="Q13" s="23"/>
    </row>
    <row r="14" spans="1:17" ht="171.8" customHeight="1" x14ac:dyDescent="0.3">
      <c r="A14" s="26" t="s">
        <v>24</v>
      </c>
      <c r="B14" s="4"/>
      <c r="C14" s="25">
        <v>1</v>
      </c>
      <c r="D14" s="16">
        <v>675000</v>
      </c>
      <c r="E14" s="17">
        <f>0.19*D14</f>
        <v>128250</v>
      </c>
      <c r="F14" s="16">
        <f>(D14+E14)*C14</f>
        <v>803250</v>
      </c>
      <c r="G14" s="18">
        <v>772500</v>
      </c>
      <c r="H14" s="18">
        <f>0.19*G14</f>
        <v>146775</v>
      </c>
      <c r="I14" s="18">
        <f>(H14+G14)*C14</f>
        <v>919275</v>
      </c>
      <c r="J14" s="19"/>
      <c r="K14" s="19"/>
      <c r="L14" s="19"/>
      <c r="M14" s="20">
        <f>AVERAGE(D14,G14,J14)</f>
        <v>723750</v>
      </c>
      <c r="N14" s="28">
        <f>AVERAGE(F14,I14,L14)</f>
        <v>861262.5</v>
      </c>
      <c r="O14" s="5"/>
      <c r="P14" s="23"/>
      <c r="Q14" s="23"/>
    </row>
    <row r="15" spans="1:17" ht="16.7" thickBot="1" x14ac:dyDescent="0.4">
      <c r="A15" s="47" t="s">
        <v>25</v>
      </c>
      <c r="B15" s="48"/>
      <c r="C15" s="8"/>
      <c r="D15" s="11"/>
      <c r="E15" s="11"/>
      <c r="F15" s="12">
        <f>SUM(F11:F14)</f>
        <v>2363102</v>
      </c>
      <c r="G15" s="13"/>
      <c r="H15" s="13"/>
      <c r="I15" s="10">
        <f>SUM(I11:I14)</f>
        <v>2687377</v>
      </c>
      <c r="J15" s="14"/>
      <c r="K15" s="14"/>
      <c r="L15" s="14">
        <f>SUM(L11:L12)</f>
        <v>0</v>
      </c>
      <c r="M15" s="9"/>
      <c r="N15" s="29"/>
      <c r="O15" s="5"/>
    </row>
    <row r="16" spans="1:17" ht="17.850000000000001" x14ac:dyDescent="0.35">
      <c r="A16" s="2"/>
      <c r="I16" s="5"/>
      <c r="J16" s="5"/>
      <c r="K16" s="5"/>
      <c r="L16" s="5"/>
      <c r="N16" s="30">
        <v>2525239</v>
      </c>
      <c r="O16" s="6"/>
    </row>
    <row r="17" spans="1:17" x14ac:dyDescent="0.3">
      <c r="A17" s="1"/>
    </row>
    <row r="19" spans="1:17" ht="15" thickBot="1" x14ac:dyDescent="0.35">
      <c r="A19" s="3"/>
      <c r="B19" s="3"/>
      <c r="G19" s="3"/>
      <c r="H19" s="3"/>
      <c r="I19" s="3"/>
      <c r="L19" s="3"/>
      <c r="M19" s="3"/>
      <c r="N19" s="3"/>
    </row>
    <row r="20" spans="1:17" x14ac:dyDescent="0.3">
      <c r="G20" t="s">
        <v>26</v>
      </c>
    </row>
    <row r="21" spans="1:17" x14ac:dyDescent="0.3">
      <c r="A21" s="22" t="s">
        <v>27</v>
      </c>
      <c r="G21" s="22" t="s">
        <v>28</v>
      </c>
      <c r="L21" s="22" t="s">
        <v>29</v>
      </c>
    </row>
    <row r="26" spans="1:17" x14ac:dyDescent="0.3">
      <c r="Q26" s="5"/>
    </row>
    <row r="29" spans="1:17" x14ac:dyDescent="0.3">
      <c r="I29" s="5"/>
    </row>
  </sheetData>
  <mergeCells count="31">
    <mergeCell ref="A15:B15"/>
    <mergeCell ref="A2:N3"/>
    <mergeCell ref="E9:E10"/>
    <mergeCell ref="F9:F10"/>
    <mergeCell ref="G9:G10"/>
    <mergeCell ref="I9:I10"/>
    <mergeCell ref="H4:I4"/>
    <mergeCell ref="M4:M10"/>
    <mergeCell ref="N4:N10"/>
    <mergeCell ref="G8:I8"/>
    <mergeCell ref="D8:F8"/>
    <mergeCell ref="D9:D10"/>
    <mergeCell ref="H9:H10"/>
    <mergeCell ref="A4:A10"/>
    <mergeCell ref="B4:B10"/>
    <mergeCell ref="C4:C10"/>
    <mergeCell ref="H5:I5"/>
    <mergeCell ref="H6:I6"/>
    <mergeCell ref="H7:I7"/>
    <mergeCell ref="E4:F4"/>
    <mergeCell ref="E5:F5"/>
    <mergeCell ref="E7:F7"/>
    <mergeCell ref="E6:F6"/>
    <mergeCell ref="J9:J10"/>
    <mergeCell ref="K9:K10"/>
    <mergeCell ref="L9:L10"/>
    <mergeCell ref="K4:L4"/>
    <mergeCell ref="K5:L5"/>
    <mergeCell ref="K6:L6"/>
    <mergeCell ref="K7:L7"/>
    <mergeCell ref="J8:L8"/>
  </mergeCells>
  <printOptions horizontalCentered="1" verticalCentered="1"/>
  <pageMargins left="0.11811023622047245" right="0.11811023622047245" top="0.15748031496062992" bottom="0.15748031496062992" header="0" footer="0"/>
  <pageSetup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Johana  Lezcano Jimenez</dc:creator>
  <cp:keywords/>
  <dc:description/>
  <cp:lastModifiedBy>ABOGADO-5</cp:lastModifiedBy>
  <cp:revision/>
  <dcterms:created xsi:type="dcterms:W3CDTF">2020-02-24T14:40:50Z</dcterms:created>
  <dcterms:modified xsi:type="dcterms:W3CDTF">2026-03-04T22:52:15Z</dcterms:modified>
  <cp:category/>
  <cp:contentStatus/>
</cp:coreProperties>
</file>