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uarios\estefani.cardona\Desktop\Estefani\CONTRACTUAL\2026\Procesos\Disposicion Residuos\"/>
    </mc:Choice>
  </mc:AlternateContent>
  <bookViews>
    <workbookView xWindow="0" yWindow="0" windowWidth="20490" windowHeight="7050"/>
  </bookViews>
  <sheets>
    <sheet name="PROMEDIO DE MERCADO" sheetId="1" r:id="rId1"/>
    <sheet name="VALOR HISTÓRICO DE LA ENTIDAD" sheetId="2" state="hidden" r:id="rId2"/>
    <sheet name="COMPARACIÓN HISTÓRICO-PROMEDIO" sheetId="4" state="hidden" r:id="rId3"/>
  </sheets>
  <definedNames>
    <definedName name="_xlnm.Print_Titles" localSheetId="0">'PROMEDIO DE MERCADO'!$1:$2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57" i="1" l="1"/>
  <c r="N58" i="1"/>
  <c r="N59" i="1"/>
  <c r="N60" i="1"/>
  <c r="N61" i="1"/>
  <c r="N62" i="1"/>
  <c r="N63" i="1"/>
  <c r="N64" i="1"/>
  <c r="N65" i="1"/>
  <c r="N66" i="1"/>
  <c r="N56" i="1"/>
  <c r="N40" i="1"/>
  <c r="N41" i="1"/>
  <c r="N42" i="1"/>
  <c r="N43" i="1"/>
  <c r="N44" i="1"/>
  <c r="N45" i="1"/>
  <c r="N46" i="1"/>
  <c r="N47" i="1"/>
  <c r="N48" i="1"/>
  <c r="N49" i="1"/>
  <c r="N39" i="1"/>
  <c r="N22" i="1"/>
  <c r="N23" i="1"/>
  <c r="N24" i="1"/>
  <c r="N25" i="1"/>
  <c r="N26" i="1"/>
  <c r="N27" i="1"/>
  <c r="N28" i="1"/>
  <c r="N29" i="1"/>
  <c r="N30" i="1"/>
  <c r="N31" i="1"/>
  <c r="N32" i="1"/>
  <c r="N7" i="1"/>
  <c r="N8" i="1"/>
  <c r="N9" i="1"/>
  <c r="N10" i="1"/>
  <c r="N11" i="1"/>
  <c r="N12" i="1"/>
  <c r="N13" i="1"/>
  <c r="N14" i="1"/>
  <c r="N15" i="1"/>
  <c r="N16" i="1"/>
  <c r="N6" i="1"/>
  <c r="P23" i="1" l="1"/>
  <c r="P24" i="1"/>
  <c r="P25" i="1"/>
  <c r="P26" i="1"/>
  <c r="P27" i="1"/>
  <c r="P28" i="1"/>
  <c r="P29" i="1"/>
  <c r="P30" i="1"/>
  <c r="P31" i="1"/>
  <c r="P32" i="1"/>
  <c r="P22" i="1"/>
  <c r="P7" i="1"/>
  <c r="P8" i="1"/>
  <c r="P9" i="1"/>
  <c r="P10" i="1"/>
  <c r="P11" i="1"/>
  <c r="P12" i="1"/>
  <c r="P13" i="1"/>
  <c r="P14" i="1"/>
  <c r="P15" i="1"/>
  <c r="P16" i="1"/>
  <c r="P6" i="1"/>
  <c r="H17" i="1" l="1"/>
  <c r="L17" i="1"/>
  <c r="P17" i="1"/>
  <c r="P33" i="1"/>
  <c r="L33" i="1"/>
  <c r="H33" i="1"/>
  <c r="H50" i="1"/>
  <c r="L50" i="1"/>
  <c r="H67" i="1"/>
  <c r="L67" i="1"/>
  <c r="H40" i="1"/>
  <c r="H41" i="1"/>
  <c r="H42" i="1"/>
  <c r="H43" i="1"/>
  <c r="H44" i="1"/>
  <c r="H45" i="1"/>
  <c r="H46" i="1"/>
  <c r="H47" i="1"/>
  <c r="H48" i="1"/>
  <c r="H49" i="1"/>
  <c r="H39" i="1"/>
  <c r="H57" i="1"/>
  <c r="H58" i="1"/>
  <c r="H59" i="1"/>
  <c r="H60" i="1"/>
  <c r="H61" i="1"/>
  <c r="H62" i="1"/>
  <c r="H63" i="1"/>
  <c r="H64" i="1"/>
  <c r="H65" i="1"/>
  <c r="H66" i="1"/>
  <c r="H56" i="1"/>
  <c r="T44" i="1"/>
  <c r="H23" i="1"/>
  <c r="H22" i="1"/>
  <c r="P43" i="1" l="1"/>
  <c r="P47" i="1"/>
  <c r="L66" i="1"/>
  <c r="L65" i="1"/>
  <c r="L64" i="1"/>
  <c r="L63" i="1"/>
  <c r="L62" i="1"/>
  <c r="L61" i="1"/>
  <c r="L60" i="1"/>
  <c r="L59" i="1"/>
  <c r="L58" i="1"/>
  <c r="L57" i="1"/>
  <c r="L56" i="1"/>
  <c r="L49" i="1"/>
  <c r="L48" i="1"/>
  <c r="L47" i="1"/>
  <c r="L46" i="1"/>
  <c r="L45" i="1"/>
  <c r="L44" i="1"/>
  <c r="L43" i="1"/>
  <c r="L42" i="1"/>
  <c r="L41" i="1"/>
  <c r="L40" i="1"/>
  <c r="L39" i="1"/>
  <c r="L32" i="1"/>
  <c r="L31" i="1"/>
  <c r="L30" i="1"/>
  <c r="L29" i="1"/>
  <c r="L28" i="1"/>
  <c r="L27" i="1"/>
  <c r="L26" i="1"/>
  <c r="L25" i="1"/>
  <c r="L24" i="1"/>
  <c r="L23" i="1"/>
  <c r="L22" i="1"/>
  <c r="L16" i="1"/>
  <c r="L15" i="1"/>
  <c r="L14" i="1"/>
  <c r="L13" i="1"/>
  <c r="L12" i="1"/>
  <c r="L11" i="1"/>
  <c r="L10" i="1"/>
  <c r="L9" i="1"/>
  <c r="L8" i="1"/>
  <c r="L7" i="1"/>
  <c r="L6" i="1"/>
  <c r="H32" i="1"/>
  <c r="H31" i="1"/>
  <c r="H30" i="1"/>
  <c r="H29" i="1"/>
  <c r="H28" i="1"/>
  <c r="H27" i="1"/>
  <c r="H26" i="1"/>
  <c r="H25" i="1"/>
  <c r="H24" i="1"/>
  <c r="H16" i="1"/>
  <c r="H15" i="1"/>
  <c r="H14" i="1"/>
  <c r="H13" i="1"/>
  <c r="H12" i="1"/>
  <c r="H11" i="1"/>
  <c r="H10" i="1"/>
  <c r="H9" i="1"/>
  <c r="H8" i="1"/>
  <c r="H7" i="1"/>
  <c r="H6" i="1"/>
  <c r="P62" i="1"/>
  <c r="P56" i="1"/>
  <c r="P57" i="1" l="1"/>
  <c r="P39" i="1"/>
  <c r="P61" i="1"/>
  <c r="P65" i="1"/>
  <c r="P46" i="1"/>
  <c r="P42" i="1"/>
  <c r="P64" i="1"/>
  <c r="P60" i="1"/>
  <c r="P49" i="1"/>
  <c r="P45" i="1"/>
  <c r="P41" i="1"/>
  <c r="P63" i="1"/>
  <c r="P59" i="1"/>
  <c r="P48" i="1"/>
  <c r="P44" i="1"/>
  <c r="P40" i="1"/>
  <c r="P50" i="1" s="1"/>
  <c r="P66" i="1"/>
  <c r="P58" i="1"/>
  <c r="I39" i="2"/>
  <c r="E39" i="4" s="1"/>
  <c r="I23" i="2"/>
  <c r="E23" i="4" s="1"/>
  <c r="I24" i="2"/>
  <c r="E24" i="4" s="1"/>
  <c r="I25" i="2"/>
  <c r="E25" i="4" s="1"/>
  <c r="I26" i="2"/>
  <c r="E26" i="4" s="1"/>
  <c r="I27" i="2"/>
  <c r="E27" i="4" s="1"/>
  <c r="I28" i="2"/>
  <c r="E28" i="4" s="1"/>
  <c r="I29" i="2"/>
  <c r="E29" i="4" s="1"/>
  <c r="I30" i="2"/>
  <c r="E30" i="4" s="1"/>
  <c r="I31" i="2"/>
  <c r="E31" i="4" s="1"/>
  <c r="I32" i="2"/>
  <c r="E32" i="4" s="1"/>
  <c r="I22" i="2"/>
  <c r="E22" i="4" s="1"/>
  <c r="I5" i="2"/>
  <c r="E5" i="4" s="1"/>
  <c r="I6" i="2"/>
  <c r="E6" i="4" s="1"/>
  <c r="I7" i="2"/>
  <c r="E7" i="4" s="1"/>
  <c r="I8" i="2"/>
  <c r="E8" i="4" s="1"/>
  <c r="I9" i="2"/>
  <c r="E9" i="4" s="1"/>
  <c r="I10" i="2"/>
  <c r="E10" i="4" s="1"/>
  <c r="I11" i="2"/>
  <c r="E11" i="4" s="1"/>
  <c r="I12" i="2"/>
  <c r="E12" i="4" s="1"/>
  <c r="I13" i="2"/>
  <c r="E13" i="4" s="1"/>
  <c r="I14" i="2"/>
  <c r="E14" i="4" s="1"/>
  <c r="I4" i="2"/>
  <c r="E4" i="4" s="1"/>
  <c r="G66" i="2"/>
  <c r="H66" i="2" s="1"/>
  <c r="I66" i="2" s="1"/>
  <c r="E66" i="4" s="1"/>
  <c r="G65" i="2"/>
  <c r="H65" i="2" s="1"/>
  <c r="I65" i="2" s="1"/>
  <c r="E65" i="4" s="1"/>
  <c r="G64" i="2"/>
  <c r="H64" i="2" s="1"/>
  <c r="I64" i="2" s="1"/>
  <c r="E64" i="4" s="1"/>
  <c r="G63" i="2"/>
  <c r="H63" i="2" s="1"/>
  <c r="I63" i="2" s="1"/>
  <c r="E63" i="4" s="1"/>
  <c r="G62" i="2"/>
  <c r="H62" i="2" s="1"/>
  <c r="I62" i="2" s="1"/>
  <c r="E62" i="4" s="1"/>
  <c r="G61" i="2"/>
  <c r="H61" i="2" s="1"/>
  <c r="I61" i="2" s="1"/>
  <c r="E61" i="4" s="1"/>
  <c r="G60" i="2"/>
  <c r="H60" i="2" s="1"/>
  <c r="I60" i="2" s="1"/>
  <c r="E60" i="4" s="1"/>
  <c r="G59" i="2"/>
  <c r="H59" i="2" s="1"/>
  <c r="I59" i="2" s="1"/>
  <c r="E59" i="4" s="1"/>
  <c r="G58" i="2"/>
  <c r="H58" i="2" s="1"/>
  <c r="I58" i="2" s="1"/>
  <c r="E58" i="4" s="1"/>
  <c r="G57" i="2"/>
  <c r="H57" i="2" s="1"/>
  <c r="I57" i="2" s="1"/>
  <c r="E57" i="4" s="1"/>
  <c r="G56" i="2"/>
  <c r="H56" i="2" s="1"/>
  <c r="I56" i="2" s="1"/>
  <c r="E56" i="4" s="1"/>
  <c r="G49" i="2"/>
  <c r="H49" i="2" s="1"/>
  <c r="I49" i="2" s="1"/>
  <c r="E49" i="4" s="1"/>
  <c r="G48" i="2"/>
  <c r="H48" i="2" s="1"/>
  <c r="I48" i="2" s="1"/>
  <c r="E48" i="4" s="1"/>
  <c r="G47" i="2"/>
  <c r="H47" i="2" s="1"/>
  <c r="I47" i="2" s="1"/>
  <c r="E47" i="4" s="1"/>
  <c r="G46" i="2"/>
  <c r="H46" i="2" s="1"/>
  <c r="I46" i="2" s="1"/>
  <c r="E46" i="4" s="1"/>
  <c r="G45" i="2"/>
  <c r="H45" i="2" s="1"/>
  <c r="I45" i="2" s="1"/>
  <c r="E45" i="4" s="1"/>
  <c r="G44" i="2"/>
  <c r="H44" i="2" s="1"/>
  <c r="I44" i="2" s="1"/>
  <c r="E44" i="4" s="1"/>
  <c r="G43" i="2"/>
  <c r="H43" i="2" s="1"/>
  <c r="I43" i="2" s="1"/>
  <c r="E43" i="4" s="1"/>
  <c r="G42" i="2"/>
  <c r="H42" i="2" s="1"/>
  <c r="I42" i="2" s="1"/>
  <c r="E42" i="4" s="1"/>
  <c r="G41" i="2"/>
  <c r="H41" i="2" s="1"/>
  <c r="I41" i="2" s="1"/>
  <c r="E41" i="4" s="1"/>
  <c r="G40" i="2"/>
  <c r="H40" i="2" s="1"/>
  <c r="I40" i="2" s="1"/>
  <c r="E40" i="4" s="1"/>
  <c r="G39" i="2"/>
  <c r="H33" i="2"/>
  <c r="G32" i="2"/>
  <c r="G31" i="2"/>
  <c r="G30" i="2"/>
  <c r="G29" i="2"/>
  <c r="G28" i="2"/>
  <c r="G27" i="2"/>
  <c r="G26" i="2"/>
  <c r="G25" i="2"/>
  <c r="G24" i="2"/>
  <c r="G23" i="2"/>
  <c r="G22" i="2"/>
  <c r="H15" i="2"/>
  <c r="G14" i="2"/>
  <c r="G13" i="2"/>
  <c r="G12" i="2"/>
  <c r="G11" i="2"/>
  <c r="G10" i="2"/>
  <c r="G9" i="2"/>
  <c r="G8" i="2"/>
  <c r="G7" i="2"/>
  <c r="G6" i="2"/>
  <c r="G5" i="2"/>
  <c r="G4" i="2"/>
  <c r="P67" i="1" l="1"/>
  <c r="O69" i="1" s="1"/>
  <c r="E67" i="4"/>
  <c r="E33" i="4"/>
  <c r="E50" i="4"/>
  <c r="E15" i="4"/>
  <c r="I33" i="2"/>
  <c r="I15" i="2"/>
  <c r="I67" i="2"/>
  <c r="I50" i="2"/>
  <c r="H50" i="2"/>
  <c r="H67" i="2"/>
  <c r="F40" i="4" l="1"/>
  <c r="G40" i="4" s="1"/>
  <c r="F41" i="4"/>
  <c r="G41" i="4" s="1"/>
  <c r="F42" i="4"/>
  <c r="G42" i="4" s="1"/>
  <c r="F43" i="4"/>
  <c r="G43" i="4" s="1"/>
  <c r="F44" i="4"/>
  <c r="G44" i="4" s="1"/>
  <c r="F45" i="4"/>
  <c r="G45" i="4" s="1"/>
  <c r="F47" i="4"/>
  <c r="G47" i="4" s="1"/>
  <c r="F49" i="4"/>
  <c r="G49" i="4" s="1"/>
  <c r="F66" i="4"/>
  <c r="G66" i="4" s="1"/>
  <c r="F62" i="4"/>
  <c r="G62" i="4" s="1"/>
  <c r="F61" i="4"/>
  <c r="G61" i="4" s="1"/>
  <c r="F58" i="4"/>
  <c r="G58" i="4" s="1"/>
  <c r="F57" i="4"/>
  <c r="G57" i="4" s="1"/>
  <c r="F29" i="4"/>
  <c r="G29" i="4" s="1"/>
  <c r="F27" i="4"/>
  <c r="G27" i="4" s="1"/>
  <c r="F26" i="4"/>
  <c r="G26" i="4" s="1"/>
  <c r="F25" i="4"/>
  <c r="G25" i="4" s="1"/>
  <c r="F23" i="4"/>
  <c r="G23" i="4" s="1"/>
  <c r="F8" i="4"/>
  <c r="G8" i="4" s="1"/>
  <c r="F9" i="4"/>
  <c r="G9" i="4" s="1"/>
  <c r="F10" i="4"/>
  <c r="G10" i="4" s="1"/>
  <c r="F11" i="4"/>
  <c r="G11" i="4" s="1"/>
  <c r="F12" i="4"/>
  <c r="G12" i="4" s="1"/>
  <c r="F13" i="4"/>
  <c r="G13" i="4" s="1"/>
  <c r="F14" i="4"/>
  <c r="G14" i="4" s="1"/>
  <c r="F65" i="4" l="1"/>
  <c r="G65" i="4" s="1"/>
  <c r="F39" i="4"/>
  <c r="G39" i="4" s="1"/>
  <c r="F30" i="4"/>
  <c r="G30" i="4" s="1"/>
  <c r="F46" i="4"/>
  <c r="G46" i="4" s="1"/>
  <c r="F48" i="4"/>
  <c r="G48" i="4" s="1"/>
  <c r="F4" i="4"/>
  <c r="G4" i="4" s="1"/>
  <c r="F7" i="4"/>
  <c r="G7" i="4" s="1"/>
  <c r="F31" i="4"/>
  <c r="G31" i="4" s="1"/>
  <c r="F6" i="4"/>
  <c r="G6" i="4" s="1"/>
  <c r="F24" i="4"/>
  <c r="G24" i="4" s="1"/>
  <c r="F28" i="4"/>
  <c r="G28" i="4" s="1"/>
  <c r="F32" i="4"/>
  <c r="G32" i="4" s="1"/>
  <c r="F59" i="4"/>
  <c r="G59" i="4" s="1"/>
  <c r="F63" i="4"/>
  <c r="G63" i="4" s="1"/>
  <c r="F5" i="4"/>
  <c r="G5" i="4" s="1"/>
  <c r="F60" i="4"/>
  <c r="G60" i="4" s="1"/>
  <c r="F64" i="4"/>
  <c r="G64" i="4" s="1"/>
  <c r="F22" i="4" l="1"/>
  <c r="G22" i="4" s="1"/>
  <c r="F56" i="4"/>
  <c r="F50" i="4"/>
  <c r="F15" i="4"/>
  <c r="F33" i="4" l="1"/>
  <c r="G56" i="4"/>
  <c r="F67" i="4"/>
</calcChain>
</file>

<file path=xl/sharedStrings.xml><?xml version="1.0" encoding="utf-8"?>
<sst xmlns="http://schemas.openxmlformats.org/spreadsheetml/2006/main" count="422" uniqueCount="61">
  <si>
    <t>Kilogramo</t>
  </si>
  <si>
    <t>Destrucción medicamentos</t>
  </si>
  <si>
    <t>Destrucción estupefacientes</t>
  </si>
  <si>
    <t>ITEM</t>
  </si>
  <si>
    <t>CONCEPTO</t>
  </si>
  <si>
    <t>UNID. MED</t>
  </si>
  <si>
    <t>CAN.</t>
  </si>
  <si>
    <t>I.V.A.</t>
  </si>
  <si>
    <t>Destrucción de elementos prendas de vestir y textiles, elementos calzado y cueros.</t>
  </si>
  <si>
    <t>Destrucción elementos plasticos, papel CDs</t>
  </si>
  <si>
    <t>Destrucción elementos informaticos, quemadores, FTA´S, Breakers/Computadores, cargadores impresoras, IPADS, celulares, IPOD, planchas para el pelo</t>
  </si>
  <si>
    <t>Destrucción Hierro y Acero, Planchas litograficas metálicas, Maquinaria metálica</t>
  </si>
  <si>
    <t>Destrucción sustancias Químicas, materias primas Químicas y productos químicos (Celda seguridad)</t>
  </si>
  <si>
    <t>Destrucción de sustancias peligrosas Controladas Mercurio (Celda seguridad)</t>
  </si>
  <si>
    <t>Destrucción de sustancias peligrosas Controladas Permanganato de Potasio (Celda seguridad)</t>
  </si>
  <si>
    <t>Destrucción de elementos de Riesgo Biológico, residuos anatomopatologicos</t>
  </si>
  <si>
    <t>Destrucción de alimentos y bebidas</t>
  </si>
  <si>
    <t>VALOR TOTAL DE LA COTIZACION</t>
  </si>
  <si>
    <t>SECCIONAL HUILA</t>
  </si>
  <si>
    <t>SECCIONAL CAQUETÁ</t>
  </si>
  <si>
    <t>SECCIONAL PUTUMAYO</t>
  </si>
  <si>
    <t>VALOR UNITARIO TOTAL</t>
  </si>
  <si>
    <t>SECCIONAL TOLIMA</t>
  </si>
  <si>
    <t>DESCRIPCION</t>
  </si>
  <si>
    <t>UNIDAD DE MEDIDA</t>
  </si>
  <si>
    <t>CANT</t>
  </si>
  <si>
    <t xml:space="preserve">VALOR UNITARIO  </t>
  </si>
  <si>
    <t>VR. UNIT. INCLUIDO IVA</t>
  </si>
  <si>
    <t>VALOR TOTAL</t>
  </si>
  <si>
    <t>Destrucción elementos plásticos, papel y CD´s</t>
  </si>
  <si>
    <t>Destrucción de Alimentos y Bebidas</t>
  </si>
  <si>
    <t>SUBTOTAL SECCIONAL TOLIMA  ……………….</t>
  </si>
  <si>
    <t>SUBTOTAL SECCIONAL HUILA  ……………….</t>
  </si>
  <si>
    <t>SUBTOTAL SECCIONAL CAQUETÁ  ……………….</t>
  </si>
  <si>
    <t>SUBTOTAL SECCIONAL PUTUMAYO  ……………….</t>
  </si>
  <si>
    <r>
      <rPr>
        <sz val="10"/>
        <color theme="1"/>
        <rFont val="Calibri"/>
        <family val="2"/>
        <scheme val="minor"/>
      </rPr>
      <t>SECCIONAL :</t>
    </r>
    <r>
      <rPr>
        <u/>
        <sz val="10"/>
        <color theme="1"/>
        <rFont val="Calibri"/>
        <family val="2"/>
        <scheme val="minor"/>
      </rPr>
      <t xml:space="preserve">  </t>
    </r>
    <r>
      <rPr>
        <b/>
        <u/>
        <sz val="10"/>
        <color theme="1"/>
        <rFont val="Calibri"/>
        <family val="2"/>
        <scheme val="minor"/>
      </rPr>
      <t>HUILA</t>
    </r>
  </si>
  <si>
    <r>
      <rPr>
        <sz val="10"/>
        <color theme="1"/>
        <rFont val="Calibri"/>
        <family val="2"/>
        <scheme val="minor"/>
      </rPr>
      <t>SECCIONAL :</t>
    </r>
    <r>
      <rPr>
        <u/>
        <sz val="10"/>
        <color theme="1"/>
        <rFont val="Calibri"/>
        <family val="2"/>
        <scheme val="minor"/>
      </rPr>
      <t xml:space="preserve">  </t>
    </r>
    <r>
      <rPr>
        <b/>
        <u/>
        <sz val="10"/>
        <color theme="1"/>
        <rFont val="Calibri"/>
        <family val="2"/>
        <scheme val="minor"/>
      </rPr>
      <t>CAQUETA</t>
    </r>
  </si>
  <si>
    <r>
      <rPr>
        <sz val="10"/>
        <color theme="1"/>
        <rFont val="Calibri"/>
        <family val="2"/>
        <scheme val="minor"/>
      </rPr>
      <t>SECCIONAL :</t>
    </r>
    <r>
      <rPr>
        <u/>
        <sz val="10"/>
        <color theme="1"/>
        <rFont val="Calibri"/>
        <family val="2"/>
        <scheme val="minor"/>
      </rPr>
      <t xml:space="preserve">  </t>
    </r>
    <r>
      <rPr>
        <b/>
        <u/>
        <sz val="10"/>
        <color theme="1"/>
        <rFont val="Calibri"/>
        <family val="2"/>
        <scheme val="minor"/>
      </rPr>
      <t>PUTUMAYO</t>
    </r>
  </si>
  <si>
    <t>Destrucción elementos prendas de vestir y textiles, elementos calzado y cueros</t>
  </si>
  <si>
    <t xml:space="preserve">Destrucción Hierro y Acero,Planchas litográficas metálicas, Maquinaria metálica </t>
  </si>
  <si>
    <t>Destrucción sustancias Químicas, materias primas Químicas y
productos químicos.</t>
  </si>
  <si>
    <t xml:space="preserve">Destrucción de sustancias, peligrosas Controladas. Mercurio </t>
  </si>
  <si>
    <t xml:space="preserve">Destrucción de sustancias peligrosas Controladas.
Permanganato de Potasio </t>
  </si>
  <si>
    <t xml:space="preserve">Destrucción elementos informáticos, quemadores, FTA´S, Breakers / Computadores, cargadores, impresoras, IPADS, celulares, IPOD, planchas para el pelo </t>
  </si>
  <si>
    <t>SERIE DE EMPALME DANE</t>
  </si>
  <si>
    <t>MARZO 22</t>
  </si>
  <si>
    <t>VALOR EN PRECIOS PRESENTES</t>
  </si>
  <si>
    <t>TOTAL</t>
  </si>
  <si>
    <t>VALOR HISTÓRICO - VALOR PRESENTE</t>
  </si>
  <si>
    <t>VALOR PROMEDIO DE MERCADO</t>
  </si>
  <si>
    <t xml:space="preserve">ESTUDIO DE MERCADO </t>
  </si>
  <si>
    <t>COMPARACIÓN VALOR HISTORICOS FRENTE A VALORES DE PROMEDIO DE MERCADO</t>
  </si>
  <si>
    <t>DIFERENCIA</t>
  </si>
  <si>
    <t>VALOR INDEXADO 2025</t>
  </si>
  <si>
    <t>COTIZACIÓN TRACOL SAS</t>
  </si>
  <si>
    <t>VALOR COTIZACIÓN</t>
  </si>
  <si>
    <t>PROMEDIO DE MERCADO</t>
  </si>
  <si>
    <t>TOTAL ESTUDIO DE MERCADO</t>
  </si>
  <si>
    <t>ESTUDIO DE MERCADO</t>
  </si>
  <si>
    <t>COTIZACIÓN SERVIECOLÓGICO SAS</t>
  </si>
  <si>
    <t>Contratar los servicios especializados para el manejo integral de residuos sólidos y líquidos (incluyendo la destrucción, desnaturalización y transporte de sustancias estupefacientes, insumos químicos y material desechable contaminado) producidos durante las actividades propias de policía judicial, cuyos investigadores líderes, junto a su equipo, pertenezcan al Cuerpo Técnico de Investigación CTI de Tolima, Huila, Caquetá y Putumayo, a precio fijo y monto agotable.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</si>
</sst>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-&quot;$&quot;* #,##0.000_-;\-&quot;$&quot;* #,##0.000_-;_-&quot;$&quot;* &quot;-&quot;??.000_-;_-@_-"/>
    <numFmt numFmtId="167" formatCode="_-&quot;$&quot;* #,##0.00_-;\-&quot;$&quot;* #,##0.00_-;_-&quot;$&quot;* &quot;-&quot;??.00_-;_-@_-"/>
    <numFmt numFmtId="168" formatCode="#,##0_ ;[Red]\-#,##0\ "/>
    <numFmt numFmtId="169" formatCode="&quot;$&quot;\ #,##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4"/>
      <color theme="0"/>
      <name val="Arial"/>
      <family val="2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16"/>
      <color theme="1"/>
      <name val="Arial"/>
      <family val="2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31">
    <border>
      <left/>
      <right/>
      <top/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1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44" fontId="1" fillId="0" borderId="0" applyFont="0" applyFill="0" applyBorder="0" applyAlignment="0" applyProtection="0"/>
  </cellStyleXfs>
  <cellXfs count="106">
    <xf numFmtId="0" fontId="0" fillId="0" borderId="0" xfId="0"/>
    <xf numFmtId="0" fontId="3" fillId="2" borderId="0" xfId="1" applyFont="1" applyFill="1" applyAlignment="1">
      <alignment horizontal="center" vertical="center" wrapText="1"/>
    </xf>
    <xf numFmtId="4" fontId="3" fillId="2" borderId="0" xfId="1" applyNumberFormat="1" applyFont="1" applyFill="1" applyAlignment="1">
      <alignment horizontal="right" vertical="center" wrapText="1"/>
    </xf>
    <xf numFmtId="0" fontId="0" fillId="0" borderId="0" xfId="0" applyAlignment="1">
      <alignment wrapText="1"/>
    </xf>
    <xf numFmtId="0" fontId="8" fillId="8" borderId="12" xfId="0" applyFont="1" applyFill="1" applyBorder="1" applyAlignment="1">
      <alignment horizontal="center" vertical="center" wrapText="1"/>
    </xf>
    <xf numFmtId="0" fontId="8" fillId="8" borderId="13" xfId="0" applyFont="1" applyFill="1" applyBorder="1" applyAlignment="1">
      <alignment horizontal="center" vertical="center" wrapText="1"/>
    </xf>
    <xf numFmtId="4" fontId="8" fillId="8" borderId="13" xfId="0" applyNumberFormat="1" applyFont="1" applyFill="1" applyBorder="1" applyAlignment="1">
      <alignment horizontal="center" vertical="center" wrapText="1"/>
    </xf>
    <xf numFmtId="4" fontId="8" fillId="8" borderId="14" xfId="0" applyNumberFormat="1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center" vertical="center" wrapText="1"/>
    </xf>
    <xf numFmtId="165" fontId="0" fillId="0" borderId="16" xfId="4" applyNumberFormat="1" applyFont="1" applyBorder="1" applyAlignment="1">
      <alignment vertical="center" wrapText="1"/>
    </xf>
    <xf numFmtId="165" fontId="9" fillId="0" borderId="3" xfId="4" applyNumberFormat="1" applyFont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165" fontId="8" fillId="8" borderId="19" xfId="4" applyNumberFormat="1" applyFont="1" applyFill="1" applyBorder="1" applyAlignment="1">
      <alignment vertical="center" wrapText="1"/>
    </xf>
    <xf numFmtId="0" fontId="11" fillId="0" borderId="0" xfId="0" applyFont="1"/>
    <xf numFmtId="0" fontId="11" fillId="2" borderId="0" xfId="0" applyFont="1" applyFill="1"/>
    <xf numFmtId="165" fontId="9" fillId="0" borderId="20" xfId="4" applyNumberFormat="1" applyFont="1" applyBorder="1" applyAlignment="1">
      <alignment vertical="center" wrapText="1"/>
    </xf>
    <xf numFmtId="166" fontId="8" fillId="8" borderId="19" xfId="4" applyNumberFormat="1" applyFont="1" applyFill="1" applyBorder="1" applyAlignment="1">
      <alignment vertical="center" wrapText="1"/>
    </xf>
    <xf numFmtId="0" fontId="11" fillId="0" borderId="0" xfId="0" applyFont="1" applyAlignment="1">
      <alignment wrapText="1"/>
    </xf>
    <xf numFmtId="44" fontId="0" fillId="0" borderId="0" xfId="4" applyFont="1"/>
    <xf numFmtId="4" fontId="14" fillId="7" borderId="14" xfId="0" applyNumberFormat="1" applyFont="1" applyFill="1" applyBorder="1" applyAlignment="1">
      <alignment horizontal="center" vertical="center" wrapText="1"/>
    </xf>
    <xf numFmtId="4" fontId="14" fillId="6" borderId="14" xfId="0" applyNumberFormat="1" applyFont="1" applyFill="1" applyBorder="1" applyAlignment="1">
      <alignment horizontal="center" vertical="center" wrapText="1"/>
    </xf>
    <xf numFmtId="165" fontId="0" fillId="0" borderId="9" xfId="4" applyNumberFormat="1" applyFont="1" applyBorder="1" applyAlignment="1">
      <alignment vertical="center" wrapText="1"/>
    </xf>
    <xf numFmtId="44" fontId="0" fillId="0" borderId="3" xfId="4" applyFont="1" applyBorder="1"/>
    <xf numFmtId="165" fontId="9" fillId="0" borderId="9" xfId="4" applyNumberFormat="1" applyFont="1" applyBorder="1" applyAlignment="1">
      <alignment vertical="center" wrapText="1"/>
    </xf>
    <xf numFmtId="167" fontId="8" fillId="8" borderId="19" xfId="4" applyNumberFormat="1" applyFont="1" applyFill="1" applyBorder="1" applyAlignment="1">
      <alignment vertical="center" wrapText="1"/>
    </xf>
    <xf numFmtId="164" fontId="8" fillId="8" borderId="19" xfId="4" applyNumberFormat="1" applyFont="1" applyFill="1" applyBorder="1" applyAlignment="1">
      <alignment vertical="center" wrapText="1"/>
    </xf>
    <xf numFmtId="44" fontId="0" fillId="0" borderId="3" xfId="0" applyNumberFormat="1" applyBorder="1"/>
    <xf numFmtId="0" fontId="8" fillId="8" borderId="0" xfId="0" applyFont="1" applyFill="1" applyAlignment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  <protection locked="0"/>
    </xf>
    <xf numFmtId="164" fontId="4" fillId="9" borderId="3" xfId="2" applyNumberFormat="1" applyFont="1" applyFill="1" applyBorder="1" applyAlignment="1" applyProtection="1">
      <alignment horizontal="center" vertical="center" wrapText="1"/>
      <protection locked="0"/>
    </xf>
    <xf numFmtId="164" fontId="4" fillId="10" borderId="3" xfId="2" applyNumberFormat="1" applyFont="1" applyFill="1" applyBorder="1" applyAlignment="1" applyProtection="1">
      <alignment horizontal="center" vertical="center" wrapText="1"/>
      <protection locked="0"/>
    </xf>
    <xf numFmtId="164" fontId="4" fillId="11" borderId="3" xfId="2" applyNumberFormat="1" applyFont="1" applyFill="1" applyBorder="1" applyAlignment="1" applyProtection="1">
      <alignment horizontal="center" vertical="center" wrapText="1"/>
      <protection locked="0"/>
    </xf>
    <xf numFmtId="168" fontId="17" fillId="0" borderId="0" xfId="0" applyNumberFormat="1" applyFont="1"/>
    <xf numFmtId="0" fontId="17" fillId="0" borderId="0" xfId="0" applyFont="1"/>
    <xf numFmtId="0" fontId="19" fillId="0" borderId="3" xfId="1" applyFont="1" applyBorder="1" applyAlignment="1" applyProtection="1">
      <alignment horizontal="left" vertical="center" wrapText="1"/>
      <protection locked="0"/>
    </xf>
    <xf numFmtId="0" fontId="17" fillId="0" borderId="0" xfId="0" applyFont="1" applyAlignment="1">
      <alignment wrapText="1"/>
    </xf>
    <xf numFmtId="0" fontId="3" fillId="3" borderId="6" xfId="1" applyFont="1" applyFill="1" applyBorder="1" applyAlignment="1" applyProtection="1">
      <alignment horizontal="center" vertical="center" wrapText="1"/>
      <protection locked="0"/>
    </xf>
    <xf numFmtId="0" fontId="3" fillId="3" borderId="7" xfId="1" applyFont="1" applyFill="1" applyBorder="1" applyAlignment="1" applyProtection="1">
      <alignment horizontal="center" vertical="center" wrapText="1"/>
      <protection locked="0"/>
    </xf>
    <xf numFmtId="0" fontId="1" fillId="2" borderId="0" xfId="1" applyFill="1" applyAlignment="1">
      <alignment vertical="center" wrapText="1"/>
    </xf>
    <xf numFmtId="0" fontId="17" fillId="2" borderId="0" xfId="1" applyFont="1" applyFill="1" applyAlignment="1">
      <alignment vertical="center" wrapText="1"/>
    </xf>
    <xf numFmtId="0" fontId="0" fillId="2" borderId="0" xfId="0" applyFill="1"/>
    <xf numFmtId="0" fontId="17" fillId="2" borderId="0" xfId="0" applyFont="1" applyFill="1" applyAlignment="1">
      <alignment wrapText="1"/>
    </xf>
    <xf numFmtId="0" fontId="7" fillId="2" borderId="0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165" fontId="0" fillId="2" borderId="0" xfId="0" applyNumberFormat="1" applyFill="1"/>
    <xf numFmtId="0" fontId="0" fillId="2" borderId="0" xfId="0" applyFill="1" applyAlignment="1">
      <alignment wrapText="1"/>
    </xf>
    <xf numFmtId="169" fontId="19" fillId="0" borderId="3" xfId="2" applyNumberFormat="1" applyFont="1" applyFill="1" applyBorder="1" applyAlignment="1" applyProtection="1">
      <alignment vertical="center" wrapText="1"/>
      <protection locked="0"/>
    </xf>
    <xf numFmtId="165" fontId="19" fillId="0" borderId="3" xfId="2" applyNumberFormat="1" applyFont="1" applyFill="1" applyBorder="1" applyAlignment="1" applyProtection="1">
      <alignment vertical="center" wrapText="1"/>
      <protection locked="0"/>
    </xf>
    <xf numFmtId="164" fontId="19" fillId="0" borderId="3" xfId="2" applyNumberFormat="1" applyFont="1" applyFill="1" applyBorder="1" applyAlignment="1" applyProtection="1">
      <alignment vertical="center" wrapText="1"/>
      <protection locked="0"/>
    </xf>
    <xf numFmtId="0" fontId="0" fillId="0" borderId="0" xfId="0" applyFont="1"/>
    <xf numFmtId="0" fontId="20" fillId="0" borderId="0" xfId="0" applyFont="1"/>
    <xf numFmtId="0" fontId="0" fillId="2" borderId="0" xfId="0" applyFont="1" applyFill="1"/>
    <xf numFmtId="0" fontId="20" fillId="2" borderId="0" xfId="0" applyFont="1" applyFill="1"/>
    <xf numFmtId="165" fontId="3" fillId="3" borderId="8" xfId="2" applyNumberFormat="1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44" fontId="0" fillId="2" borderId="0" xfId="0" applyNumberFormat="1" applyFill="1"/>
    <xf numFmtId="4" fontId="19" fillId="0" borderId="3" xfId="1" applyNumberFormat="1" applyFont="1" applyBorder="1" applyAlignment="1" applyProtection="1">
      <alignment horizontal="center" vertical="center" wrapText="1"/>
      <protection locked="0"/>
    </xf>
    <xf numFmtId="165" fontId="20" fillId="0" borderId="0" xfId="0" applyNumberFormat="1" applyFont="1"/>
    <xf numFmtId="0" fontId="3" fillId="3" borderId="5" xfId="1" applyFont="1" applyFill="1" applyBorder="1" applyAlignment="1" applyProtection="1">
      <alignment horizontal="center" vertical="center" wrapText="1"/>
      <protection locked="0"/>
    </xf>
    <xf numFmtId="0" fontId="3" fillId="3" borderId="6" xfId="1" applyFont="1" applyFill="1" applyBorder="1" applyAlignment="1" applyProtection="1">
      <alignment horizontal="center" vertical="center" wrapText="1"/>
      <protection locked="0"/>
    </xf>
    <xf numFmtId="164" fontId="15" fillId="5" borderId="25" xfId="2" applyNumberFormat="1" applyFont="1" applyFill="1" applyBorder="1" applyAlignment="1" applyProtection="1">
      <alignment horizontal="center" vertical="center" wrapText="1"/>
      <protection locked="0"/>
    </xf>
    <xf numFmtId="164" fontId="15" fillId="5" borderId="7" xfId="2" applyNumberFormat="1" applyFont="1" applyFill="1" applyBorder="1" applyAlignment="1" applyProtection="1">
      <alignment horizontal="center" vertical="center" wrapText="1"/>
      <protection locked="0"/>
    </xf>
    <xf numFmtId="0" fontId="15" fillId="13" borderId="3" xfId="1" applyFont="1" applyFill="1" applyBorder="1" applyAlignment="1">
      <alignment horizontal="center" vertical="center" wrapText="1"/>
    </xf>
    <xf numFmtId="0" fontId="4" fillId="3" borderId="29" xfId="1" applyFont="1" applyFill="1" applyBorder="1" applyAlignment="1" applyProtection="1">
      <alignment horizontal="center" vertical="center" wrapText="1"/>
      <protection locked="0"/>
    </xf>
    <xf numFmtId="0" fontId="4" fillId="3" borderId="1" xfId="1" applyFont="1" applyFill="1" applyBorder="1" applyAlignment="1" applyProtection="1">
      <alignment horizontal="center" vertical="center" wrapText="1"/>
      <protection locked="0"/>
    </xf>
    <xf numFmtId="0" fontId="3" fillId="3" borderId="30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4" fillId="3" borderId="30" xfId="1" applyFont="1" applyFill="1" applyBorder="1" applyAlignment="1" applyProtection="1">
      <alignment horizontal="center" vertical="center" wrapText="1"/>
      <protection locked="0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4" fontId="4" fillId="3" borderId="30" xfId="1" applyNumberFormat="1" applyFont="1" applyFill="1" applyBorder="1" applyAlignment="1" applyProtection="1">
      <alignment horizontal="center" vertical="center" wrapText="1"/>
      <protection locked="0"/>
    </xf>
    <xf numFmtId="4" fontId="4" fillId="3" borderId="2" xfId="1" applyNumberFormat="1" applyFont="1" applyFill="1" applyBorder="1" applyAlignment="1" applyProtection="1">
      <alignment horizontal="center" vertical="center" wrapText="1"/>
      <protection locked="0"/>
    </xf>
    <xf numFmtId="164" fontId="4" fillId="11" borderId="2" xfId="2" applyNumberFormat="1" applyFont="1" applyFill="1" applyBorder="1" applyAlignment="1" applyProtection="1">
      <alignment horizontal="center" vertical="center" wrapText="1"/>
      <protection locked="0"/>
    </xf>
    <xf numFmtId="164" fontId="4" fillId="11" borderId="11" xfId="2" applyNumberFormat="1" applyFont="1" applyFill="1" applyBorder="1" applyAlignment="1" applyProtection="1">
      <alignment horizontal="center" vertical="center" wrapText="1"/>
      <protection locked="0"/>
    </xf>
    <xf numFmtId="164" fontId="4" fillId="10" borderId="11" xfId="2" applyNumberFormat="1" applyFont="1" applyFill="1" applyBorder="1" applyAlignment="1" applyProtection="1">
      <alignment horizontal="center" vertical="center" wrapText="1"/>
      <protection locked="0"/>
    </xf>
    <xf numFmtId="164" fontId="4" fillId="10" borderId="2" xfId="2" applyNumberFormat="1" applyFont="1" applyFill="1" applyBorder="1" applyAlignment="1" applyProtection="1">
      <alignment horizontal="center" vertical="center" wrapText="1"/>
      <protection locked="0"/>
    </xf>
    <xf numFmtId="164" fontId="4" fillId="9" borderId="27" xfId="2" applyNumberFormat="1" applyFont="1" applyFill="1" applyBorder="1" applyAlignment="1" applyProtection="1">
      <alignment horizontal="center" vertical="center" wrapText="1"/>
      <protection locked="0"/>
    </xf>
    <xf numFmtId="164" fontId="4" fillId="9" borderId="28" xfId="2" applyNumberFormat="1" applyFont="1" applyFill="1" applyBorder="1" applyAlignment="1" applyProtection="1">
      <alignment horizontal="center" vertical="center" wrapText="1"/>
      <protection locked="0"/>
    </xf>
    <xf numFmtId="164" fontId="4" fillId="9" borderId="11" xfId="2" applyNumberFormat="1" applyFont="1" applyFill="1" applyBorder="1" applyAlignment="1" applyProtection="1">
      <alignment horizontal="center" vertical="center" wrapText="1"/>
      <protection locked="0"/>
    </xf>
    <xf numFmtId="164" fontId="4" fillId="9" borderId="2" xfId="2" applyNumberFormat="1" applyFont="1" applyFill="1" applyBorder="1" applyAlignment="1" applyProtection="1">
      <alignment horizontal="center" vertical="center" wrapText="1"/>
      <protection locked="0"/>
    </xf>
    <xf numFmtId="0" fontId="16" fillId="13" borderId="2" xfId="0" applyFont="1" applyFill="1" applyBorder="1" applyAlignment="1">
      <alignment horizontal="center" vertical="center"/>
    </xf>
    <xf numFmtId="0" fontId="16" fillId="13" borderId="26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 wrapText="1"/>
    </xf>
    <xf numFmtId="0" fontId="6" fillId="7" borderId="18" xfId="0" applyFont="1" applyFill="1" applyBorder="1" applyAlignment="1">
      <alignment horizontal="center" vertical="center" wrapText="1"/>
    </xf>
    <xf numFmtId="0" fontId="6" fillId="7" borderId="19" xfId="0" applyFont="1" applyFill="1" applyBorder="1" applyAlignment="1">
      <alignment horizontal="center" vertical="center" wrapText="1"/>
    </xf>
    <xf numFmtId="0" fontId="21" fillId="7" borderId="17" xfId="0" applyFont="1" applyFill="1" applyBorder="1" applyAlignment="1">
      <alignment horizontal="center" vertical="center" wrapText="1"/>
    </xf>
    <xf numFmtId="0" fontId="21" fillId="7" borderId="18" xfId="0" applyFont="1" applyFill="1" applyBorder="1" applyAlignment="1">
      <alignment horizontal="center" vertical="center" wrapText="1"/>
    </xf>
    <xf numFmtId="0" fontId="21" fillId="7" borderId="19" xfId="0" applyFont="1" applyFill="1" applyBorder="1" applyAlignment="1">
      <alignment horizontal="center" vertical="center" wrapText="1"/>
    </xf>
    <xf numFmtId="0" fontId="4" fillId="3" borderId="10" xfId="1" applyFont="1" applyFill="1" applyBorder="1" applyAlignment="1" applyProtection="1">
      <alignment horizontal="center" vertical="center" wrapText="1"/>
      <protection locked="0"/>
    </xf>
    <xf numFmtId="0" fontId="3" fillId="3" borderId="11" xfId="1" applyFont="1" applyFill="1" applyBorder="1" applyAlignment="1" applyProtection="1">
      <alignment horizontal="center" vertical="center" wrapText="1"/>
      <protection locked="0"/>
    </xf>
    <xf numFmtId="0" fontId="4" fillId="3" borderId="11" xfId="1" applyFont="1" applyFill="1" applyBorder="1" applyAlignment="1" applyProtection="1">
      <alignment horizontal="center" vertical="center" wrapText="1"/>
      <protection locked="0"/>
    </xf>
    <xf numFmtId="4" fontId="4" fillId="3" borderId="11" xfId="1" applyNumberFormat="1" applyFont="1" applyFill="1" applyBorder="1" applyAlignment="1" applyProtection="1">
      <alignment horizontal="center" vertical="center" wrapText="1"/>
      <protection locked="0"/>
    </xf>
    <xf numFmtId="0" fontId="7" fillId="12" borderId="3" xfId="0" applyFont="1" applyFill="1" applyBorder="1" applyAlignment="1">
      <alignment horizontal="center" vertical="center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4" fillId="3" borderId="3" xfId="1" applyFont="1" applyFill="1" applyBorder="1" applyAlignment="1" applyProtection="1">
      <alignment horizontal="center" vertical="center" wrapText="1"/>
      <protection locked="0"/>
    </xf>
    <xf numFmtId="4" fontId="4" fillId="3" borderId="3" xfId="1" applyNumberFormat="1" applyFont="1" applyFill="1" applyBorder="1" applyAlignment="1" applyProtection="1">
      <alignment horizontal="center" vertical="center" wrapText="1"/>
      <protection locked="0"/>
    </xf>
    <xf numFmtId="4" fontId="8" fillId="8" borderId="21" xfId="0" applyNumberFormat="1" applyFont="1" applyFill="1" applyBorder="1" applyAlignment="1">
      <alignment horizontal="center" vertical="center" wrapText="1"/>
    </xf>
    <xf numFmtId="4" fontId="8" fillId="8" borderId="22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10" fillId="8" borderId="17" xfId="0" applyFont="1" applyFill="1" applyBorder="1" applyAlignment="1">
      <alignment horizontal="center" vertical="center" wrapText="1"/>
    </xf>
    <xf numFmtId="0" fontId="10" fillId="8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/>
    </xf>
  </cellXfs>
  <cellStyles count="5">
    <cellStyle name="Moneda" xfId="4" builtinId="4"/>
    <cellStyle name="Moneda 2" xfId="2"/>
    <cellStyle name="Neutral 2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N1101"/>
  <sheetViews>
    <sheetView tabSelected="1" topLeftCell="A52" zoomScale="85" zoomScaleNormal="85" workbookViewId="0">
      <selection activeCell="Q64" sqref="Q64"/>
    </sheetView>
  </sheetViews>
  <sheetFormatPr baseColWidth="10" defaultRowHeight="15.75" x14ac:dyDescent="0.25"/>
  <cols>
    <col min="1" max="1" width="12.28515625" customWidth="1"/>
    <col min="2" max="2" width="64.85546875" style="38" customWidth="1"/>
    <col min="3" max="3" width="13.42578125" customWidth="1"/>
    <col min="5" max="5" width="1.28515625" customWidth="1"/>
    <col min="6" max="6" width="14.140625" customWidth="1"/>
    <col min="7" max="7" width="11.140625" customWidth="1"/>
    <col min="8" max="8" width="14.5703125" bestFit="1" customWidth="1"/>
    <col min="9" max="9" width="1" customWidth="1"/>
    <col min="12" max="12" width="15.5703125" customWidth="1"/>
    <col min="13" max="13" width="1" customWidth="1"/>
    <col min="15" max="15" width="16" bestFit="1" customWidth="1"/>
    <col min="16" max="16" width="14.5703125" bestFit="1" customWidth="1"/>
    <col min="17" max="274" width="11.42578125" style="43"/>
  </cols>
  <sheetData>
    <row r="1" spans="1:274" ht="37.5" customHeight="1" thickBot="1" x14ac:dyDescent="0.3">
      <c r="A1" s="88" t="s">
        <v>58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90"/>
    </row>
    <row r="2" spans="1:274" s="3" customFormat="1" ht="71.25" customHeight="1" thickBot="1" x14ac:dyDescent="0.3">
      <c r="A2" s="85" t="s">
        <v>60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7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  <c r="BM2" s="48"/>
      <c r="BN2" s="48"/>
      <c r="BO2" s="48"/>
      <c r="BP2" s="48"/>
      <c r="BQ2" s="48"/>
      <c r="BR2" s="48"/>
      <c r="BS2" s="48"/>
      <c r="BT2" s="48"/>
      <c r="BU2" s="48"/>
      <c r="BV2" s="48"/>
      <c r="BW2" s="48"/>
      <c r="BX2" s="48"/>
      <c r="BY2" s="48"/>
      <c r="BZ2" s="48"/>
      <c r="CA2" s="48"/>
      <c r="CB2" s="48"/>
      <c r="CC2" s="48"/>
      <c r="CD2" s="48"/>
      <c r="CE2" s="48"/>
      <c r="CF2" s="48"/>
      <c r="CG2" s="48"/>
      <c r="CH2" s="48"/>
      <c r="CI2" s="48"/>
      <c r="CJ2" s="48"/>
      <c r="CK2" s="48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48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  <c r="EX2" s="48"/>
      <c r="EY2" s="48"/>
      <c r="EZ2" s="48"/>
      <c r="FA2" s="48"/>
      <c r="FB2" s="48"/>
      <c r="FC2" s="48"/>
      <c r="FD2" s="48"/>
      <c r="FE2" s="48"/>
      <c r="FF2" s="48"/>
      <c r="FG2" s="48"/>
      <c r="FH2" s="48"/>
      <c r="FI2" s="48"/>
      <c r="FJ2" s="48"/>
      <c r="FK2" s="48"/>
      <c r="FL2" s="48"/>
      <c r="FM2" s="48"/>
      <c r="FN2" s="48"/>
      <c r="FO2" s="48"/>
      <c r="FP2" s="48"/>
      <c r="FQ2" s="48"/>
      <c r="FR2" s="48"/>
      <c r="FS2" s="48"/>
      <c r="FT2" s="48"/>
      <c r="FU2" s="48"/>
      <c r="FV2" s="48"/>
      <c r="FW2" s="48"/>
      <c r="FX2" s="48"/>
      <c r="FY2" s="48"/>
      <c r="FZ2" s="48"/>
      <c r="GA2" s="48"/>
      <c r="GB2" s="48"/>
      <c r="GC2" s="48"/>
      <c r="GD2" s="48"/>
      <c r="GE2" s="48"/>
      <c r="GF2" s="48"/>
      <c r="GG2" s="48"/>
      <c r="GH2" s="48"/>
      <c r="GI2" s="48"/>
      <c r="GJ2" s="48"/>
      <c r="GK2" s="48"/>
      <c r="GL2" s="48"/>
      <c r="GM2" s="48"/>
      <c r="GN2" s="48"/>
      <c r="GO2" s="48"/>
      <c r="GP2" s="48"/>
      <c r="GQ2" s="48"/>
      <c r="GR2" s="48"/>
      <c r="GS2" s="48"/>
      <c r="GT2" s="48"/>
      <c r="GU2" s="48"/>
      <c r="GV2" s="48"/>
      <c r="GW2" s="48"/>
      <c r="GX2" s="48"/>
      <c r="GY2" s="48"/>
      <c r="GZ2" s="48"/>
      <c r="HA2" s="48"/>
      <c r="HB2" s="48"/>
      <c r="HC2" s="48"/>
      <c r="HD2" s="48"/>
      <c r="HE2" s="48"/>
      <c r="HF2" s="48"/>
      <c r="HG2" s="48"/>
      <c r="HH2" s="48"/>
      <c r="HI2" s="48"/>
      <c r="HJ2" s="48"/>
      <c r="HK2" s="48"/>
      <c r="HL2" s="48"/>
      <c r="HM2" s="48"/>
      <c r="HN2" s="48"/>
      <c r="HO2" s="48"/>
      <c r="HP2" s="48"/>
      <c r="HQ2" s="48"/>
      <c r="HR2" s="48"/>
      <c r="HS2" s="48"/>
      <c r="HT2" s="48"/>
      <c r="HU2" s="48"/>
      <c r="HV2" s="48"/>
      <c r="HW2" s="48"/>
      <c r="HX2" s="48"/>
      <c r="HY2" s="48"/>
      <c r="HZ2" s="48"/>
      <c r="IA2" s="48"/>
      <c r="IB2" s="48"/>
      <c r="IC2" s="48"/>
      <c r="ID2" s="48"/>
      <c r="IE2" s="48"/>
      <c r="IF2" s="48"/>
      <c r="IG2" s="48"/>
      <c r="IH2" s="48"/>
      <c r="II2" s="48"/>
      <c r="IJ2" s="48"/>
      <c r="IK2" s="48"/>
      <c r="IL2" s="48"/>
      <c r="IM2" s="48"/>
      <c r="IN2" s="48"/>
      <c r="IO2" s="48"/>
      <c r="IP2" s="48"/>
      <c r="IQ2" s="48"/>
      <c r="IR2" s="48"/>
      <c r="IS2" s="48"/>
      <c r="IT2" s="48"/>
      <c r="IU2" s="48"/>
      <c r="IV2" s="48"/>
      <c r="IW2" s="48"/>
      <c r="IX2" s="48"/>
      <c r="IY2" s="48"/>
      <c r="IZ2" s="48"/>
      <c r="JA2" s="48"/>
      <c r="JB2" s="48"/>
      <c r="JC2" s="48"/>
      <c r="JD2" s="48"/>
      <c r="JE2" s="48"/>
      <c r="JF2" s="48"/>
      <c r="JG2" s="48"/>
      <c r="JH2" s="48"/>
      <c r="JI2" s="48"/>
      <c r="JJ2" s="48"/>
      <c r="JK2" s="48"/>
      <c r="JL2" s="48"/>
      <c r="JM2" s="48"/>
      <c r="JN2" s="48"/>
    </row>
    <row r="3" spans="1:274" s="58" customFormat="1" ht="32.25" customHeight="1" x14ac:dyDescent="0.25">
      <c r="A3" s="83" t="s">
        <v>22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4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/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/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/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/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/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/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/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/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/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  <c r="GX3" s="57"/>
      <c r="GY3" s="57"/>
      <c r="GZ3" s="57"/>
      <c r="HA3" s="57"/>
      <c r="HB3" s="57"/>
      <c r="HC3" s="57"/>
      <c r="HD3" s="57"/>
      <c r="HE3" s="57"/>
      <c r="HF3" s="57"/>
      <c r="HG3" s="57"/>
      <c r="HH3" s="57"/>
      <c r="HI3" s="57"/>
      <c r="HJ3" s="57"/>
      <c r="HK3" s="57"/>
      <c r="HL3" s="57"/>
      <c r="HM3" s="57"/>
      <c r="HN3" s="57"/>
      <c r="HO3" s="57"/>
      <c r="HP3" s="57"/>
      <c r="HQ3" s="57"/>
      <c r="HR3" s="57"/>
      <c r="HS3" s="57"/>
      <c r="HT3" s="57"/>
      <c r="HU3" s="57"/>
      <c r="HV3" s="57"/>
      <c r="HW3" s="57"/>
      <c r="HX3" s="57"/>
      <c r="HY3" s="57"/>
      <c r="HZ3" s="57"/>
      <c r="IA3" s="57"/>
      <c r="IB3" s="57"/>
      <c r="IC3" s="57"/>
      <c r="ID3" s="57"/>
      <c r="IE3" s="57"/>
      <c r="IF3" s="57"/>
      <c r="IG3" s="57"/>
      <c r="IH3" s="57"/>
      <c r="II3" s="57"/>
      <c r="IJ3" s="57"/>
      <c r="IK3" s="57"/>
      <c r="IL3" s="57"/>
      <c r="IM3" s="57"/>
      <c r="IN3" s="57"/>
      <c r="IO3" s="57"/>
      <c r="IP3" s="57"/>
      <c r="IQ3" s="57"/>
      <c r="IR3" s="57"/>
      <c r="IS3" s="57"/>
      <c r="IT3" s="57"/>
      <c r="IU3" s="57"/>
      <c r="IV3" s="57"/>
      <c r="IW3" s="57"/>
      <c r="IX3" s="57"/>
      <c r="IY3" s="57"/>
      <c r="IZ3" s="57"/>
      <c r="JA3" s="57"/>
      <c r="JB3" s="57"/>
      <c r="JC3" s="57"/>
      <c r="JD3" s="57"/>
      <c r="JE3" s="57"/>
      <c r="JF3" s="57"/>
      <c r="JG3" s="57"/>
      <c r="JH3" s="57"/>
      <c r="JI3" s="57"/>
      <c r="JJ3" s="57"/>
      <c r="JK3" s="57"/>
      <c r="JL3" s="57"/>
      <c r="JM3" s="57"/>
      <c r="JN3" s="57"/>
    </row>
    <row r="4" spans="1:274" ht="56.25" customHeight="1" x14ac:dyDescent="0.25">
      <c r="A4" s="91" t="s">
        <v>3</v>
      </c>
      <c r="B4" s="92" t="s">
        <v>4</v>
      </c>
      <c r="C4" s="93" t="s">
        <v>5</v>
      </c>
      <c r="D4" s="94" t="s">
        <v>6</v>
      </c>
      <c r="F4" s="82" t="s">
        <v>54</v>
      </c>
      <c r="G4" s="82"/>
      <c r="H4" s="81" t="s">
        <v>21</v>
      </c>
      <c r="J4" s="75" t="s">
        <v>59</v>
      </c>
      <c r="K4" s="75"/>
      <c r="L4" s="76" t="s">
        <v>21</v>
      </c>
      <c r="N4" s="78" t="s">
        <v>56</v>
      </c>
      <c r="O4" s="78"/>
      <c r="P4" s="77" t="s">
        <v>21</v>
      </c>
    </row>
    <row r="5" spans="1:274" ht="38.25" x14ac:dyDescent="0.25">
      <c r="A5" s="68"/>
      <c r="B5" s="70"/>
      <c r="C5" s="72"/>
      <c r="D5" s="74"/>
      <c r="F5" s="32" t="s">
        <v>55</v>
      </c>
      <c r="G5" s="32" t="s">
        <v>7</v>
      </c>
      <c r="H5" s="82"/>
      <c r="J5" s="34" t="s">
        <v>53</v>
      </c>
      <c r="K5" s="34" t="s">
        <v>7</v>
      </c>
      <c r="L5" s="75"/>
      <c r="N5" s="33" t="s">
        <v>53</v>
      </c>
      <c r="O5" s="33" t="s">
        <v>7</v>
      </c>
      <c r="P5" s="78"/>
    </row>
    <row r="6" spans="1:274" s="52" customFormat="1" ht="38.25" customHeight="1" x14ac:dyDescent="0.25">
      <c r="A6" s="31">
        <v>1</v>
      </c>
      <c r="B6" s="37" t="s">
        <v>8</v>
      </c>
      <c r="C6" s="37" t="s">
        <v>0</v>
      </c>
      <c r="D6" s="60">
        <v>1</v>
      </c>
      <c r="E6" s="35"/>
      <c r="F6" s="50">
        <v>4060</v>
      </c>
      <c r="G6" s="51">
        <v>0</v>
      </c>
      <c r="H6" s="50">
        <f>ROUND(F6+G6,0.1)</f>
        <v>4060</v>
      </c>
      <c r="I6" s="36"/>
      <c r="J6" s="50">
        <v>3970</v>
      </c>
      <c r="K6" s="51">
        <v>0</v>
      </c>
      <c r="L6" s="50">
        <f>ROUND(J6+K6,0.1)</f>
        <v>3970</v>
      </c>
      <c r="M6" s="36"/>
      <c r="N6" s="50">
        <f>ROUND(AVERAGE(F6,J6),0.1)</f>
        <v>4015</v>
      </c>
      <c r="O6" s="51">
        <v>0</v>
      </c>
      <c r="P6" s="50">
        <f>ROUND(N6+O6,0.1)</f>
        <v>4015</v>
      </c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/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4"/>
      <c r="EQ6" s="54"/>
      <c r="ER6" s="54"/>
      <c r="ES6" s="54"/>
      <c r="ET6" s="54"/>
      <c r="EU6" s="54"/>
      <c r="EV6" s="54"/>
      <c r="EW6" s="54"/>
      <c r="EX6" s="54"/>
      <c r="EY6" s="54"/>
      <c r="EZ6" s="54"/>
      <c r="FA6" s="54"/>
      <c r="FB6" s="54"/>
      <c r="FC6" s="54"/>
      <c r="FD6" s="54"/>
      <c r="FE6" s="54"/>
      <c r="FF6" s="54"/>
      <c r="FG6" s="54"/>
      <c r="FH6" s="54"/>
      <c r="FI6" s="54"/>
      <c r="FJ6" s="54"/>
      <c r="FK6" s="54"/>
      <c r="FL6" s="54"/>
      <c r="FM6" s="54"/>
      <c r="FN6" s="54"/>
      <c r="FO6" s="54"/>
      <c r="FP6" s="54"/>
      <c r="FQ6" s="54"/>
      <c r="FR6" s="54"/>
      <c r="FS6" s="54"/>
      <c r="FT6" s="54"/>
      <c r="FU6" s="54"/>
      <c r="FV6" s="54"/>
      <c r="FW6" s="54"/>
      <c r="FX6" s="54"/>
      <c r="FY6" s="54"/>
      <c r="FZ6" s="54"/>
      <c r="GA6" s="54"/>
      <c r="GB6" s="54"/>
      <c r="GC6" s="54"/>
      <c r="GD6" s="54"/>
      <c r="GE6" s="54"/>
      <c r="GF6" s="54"/>
      <c r="GG6" s="54"/>
      <c r="GH6" s="54"/>
      <c r="GI6" s="54"/>
      <c r="GJ6" s="54"/>
      <c r="GK6" s="54"/>
      <c r="GL6" s="54"/>
      <c r="GM6" s="54"/>
      <c r="GN6" s="54"/>
      <c r="GO6" s="54"/>
      <c r="GP6" s="54"/>
      <c r="GQ6" s="54"/>
      <c r="GR6" s="54"/>
      <c r="GS6" s="54"/>
      <c r="GT6" s="54"/>
      <c r="GU6" s="54"/>
      <c r="GV6" s="54"/>
      <c r="GW6" s="54"/>
      <c r="GX6" s="54"/>
      <c r="GY6" s="54"/>
      <c r="GZ6" s="54"/>
      <c r="HA6" s="54"/>
      <c r="HB6" s="54"/>
      <c r="HC6" s="54"/>
      <c r="HD6" s="54"/>
      <c r="HE6" s="54"/>
      <c r="HF6" s="54"/>
      <c r="HG6" s="54"/>
      <c r="HH6" s="54"/>
      <c r="HI6" s="54"/>
      <c r="HJ6" s="54"/>
      <c r="HK6" s="54"/>
      <c r="HL6" s="54"/>
      <c r="HM6" s="54"/>
      <c r="HN6" s="54"/>
      <c r="HO6" s="54"/>
      <c r="HP6" s="54"/>
      <c r="HQ6" s="54"/>
      <c r="HR6" s="54"/>
      <c r="HS6" s="54"/>
      <c r="HT6" s="54"/>
      <c r="HU6" s="54"/>
      <c r="HV6" s="54"/>
      <c r="HW6" s="54"/>
      <c r="HX6" s="54"/>
      <c r="HY6" s="54"/>
      <c r="HZ6" s="54"/>
      <c r="IA6" s="54"/>
      <c r="IB6" s="54"/>
      <c r="IC6" s="54"/>
      <c r="ID6" s="54"/>
      <c r="IE6" s="54"/>
      <c r="IF6" s="54"/>
      <c r="IG6" s="54"/>
      <c r="IH6" s="54"/>
      <c r="II6" s="54"/>
      <c r="IJ6" s="54"/>
      <c r="IK6" s="54"/>
      <c r="IL6" s="54"/>
      <c r="IM6" s="54"/>
      <c r="IN6" s="54"/>
      <c r="IO6" s="54"/>
      <c r="IP6" s="54"/>
      <c r="IQ6" s="54"/>
      <c r="IR6" s="54"/>
      <c r="IS6" s="54"/>
      <c r="IT6" s="54"/>
      <c r="IU6" s="54"/>
      <c r="IV6" s="54"/>
      <c r="IW6" s="54"/>
      <c r="IX6" s="54"/>
      <c r="IY6" s="54"/>
      <c r="IZ6" s="54"/>
      <c r="JA6" s="54"/>
      <c r="JB6" s="54"/>
      <c r="JC6" s="54"/>
      <c r="JD6" s="54"/>
      <c r="JE6" s="54"/>
      <c r="JF6" s="54"/>
      <c r="JG6" s="54"/>
      <c r="JH6" s="54"/>
      <c r="JI6" s="54"/>
      <c r="JJ6" s="54"/>
      <c r="JK6" s="54"/>
      <c r="JL6" s="54"/>
      <c r="JM6" s="54"/>
      <c r="JN6" s="54"/>
    </row>
    <row r="7" spans="1:274" s="52" customFormat="1" ht="30.75" customHeight="1" x14ac:dyDescent="0.25">
      <c r="A7" s="31">
        <v>2</v>
      </c>
      <c r="B7" s="37" t="s">
        <v>9</v>
      </c>
      <c r="C7" s="37" t="s">
        <v>0</v>
      </c>
      <c r="D7" s="60">
        <v>1</v>
      </c>
      <c r="E7" s="35"/>
      <c r="F7" s="50">
        <v>4053</v>
      </c>
      <c r="G7" s="51">
        <v>0</v>
      </c>
      <c r="H7" s="50">
        <f t="shared" ref="H7:H16" si="0">ROUND(F7+G7,0.1)</f>
        <v>4053</v>
      </c>
      <c r="I7" s="36"/>
      <c r="J7" s="50">
        <v>3970</v>
      </c>
      <c r="K7" s="51">
        <v>0</v>
      </c>
      <c r="L7" s="50">
        <f t="shared" ref="L7:L16" si="1">ROUND(J7+K7,0.1)</f>
        <v>3970</v>
      </c>
      <c r="M7" s="36"/>
      <c r="N7" s="50">
        <f t="shared" ref="N7:N16" si="2">ROUND(AVERAGE(F7,J7),0.1)</f>
        <v>4012</v>
      </c>
      <c r="O7" s="51">
        <v>0</v>
      </c>
      <c r="P7" s="50">
        <f t="shared" ref="P7:P16" si="3">ROUND(N7+O7,0.1)</f>
        <v>4012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A7" s="54"/>
      <c r="EB7" s="54"/>
      <c r="EC7" s="54"/>
      <c r="ED7" s="54"/>
      <c r="EE7" s="54"/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4"/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4"/>
      <c r="FX7" s="54"/>
      <c r="FY7" s="54"/>
      <c r="FZ7" s="54"/>
      <c r="GA7" s="54"/>
      <c r="GB7" s="54"/>
      <c r="GC7" s="54"/>
      <c r="GD7" s="54"/>
      <c r="GE7" s="54"/>
      <c r="GF7" s="54"/>
      <c r="GG7" s="54"/>
      <c r="GH7" s="54"/>
      <c r="GI7" s="54"/>
      <c r="GJ7" s="54"/>
      <c r="GK7" s="54"/>
      <c r="GL7" s="54"/>
      <c r="GM7" s="54"/>
      <c r="GN7" s="54"/>
      <c r="GO7" s="54"/>
      <c r="GP7" s="54"/>
      <c r="GQ7" s="54"/>
      <c r="GR7" s="54"/>
      <c r="GS7" s="54"/>
      <c r="GT7" s="54"/>
      <c r="GU7" s="54"/>
      <c r="GV7" s="54"/>
      <c r="GW7" s="54"/>
      <c r="GX7" s="54"/>
      <c r="GY7" s="54"/>
      <c r="GZ7" s="54"/>
      <c r="HA7" s="54"/>
      <c r="HB7" s="54"/>
      <c r="HC7" s="54"/>
      <c r="HD7" s="54"/>
      <c r="HE7" s="54"/>
      <c r="HF7" s="54"/>
      <c r="HG7" s="54"/>
      <c r="HH7" s="54"/>
      <c r="HI7" s="54"/>
      <c r="HJ7" s="54"/>
      <c r="HK7" s="54"/>
      <c r="HL7" s="54"/>
      <c r="HM7" s="54"/>
      <c r="HN7" s="54"/>
      <c r="HO7" s="54"/>
      <c r="HP7" s="54"/>
      <c r="HQ7" s="54"/>
      <c r="HR7" s="54"/>
      <c r="HS7" s="54"/>
      <c r="HT7" s="54"/>
      <c r="HU7" s="54"/>
      <c r="HV7" s="54"/>
      <c r="HW7" s="54"/>
      <c r="HX7" s="54"/>
      <c r="HY7" s="54"/>
      <c r="HZ7" s="54"/>
      <c r="IA7" s="54"/>
      <c r="IB7" s="54"/>
      <c r="IC7" s="54"/>
      <c r="ID7" s="54"/>
      <c r="IE7" s="54"/>
      <c r="IF7" s="54"/>
      <c r="IG7" s="54"/>
      <c r="IH7" s="54"/>
      <c r="II7" s="54"/>
      <c r="IJ7" s="54"/>
      <c r="IK7" s="54"/>
      <c r="IL7" s="54"/>
      <c r="IM7" s="54"/>
      <c r="IN7" s="54"/>
      <c r="IO7" s="54"/>
      <c r="IP7" s="54"/>
      <c r="IQ7" s="54"/>
      <c r="IR7" s="54"/>
      <c r="IS7" s="54"/>
      <c r="IT7" s="54"/>
      <c r="IU7" s="54"/>
      <c r="IV7" s="54"/>
      <c r="IW7" s="54"/>
      <c r="IX7" s="54"/>
      <c r="IY7" s="54"/>
      <c r="IZ7" s="54"/>
      <c r="JA7" s="54"/>
      <c r="JB7" s="54"/>
      <c r="JC7" s="54"/>
      <c r="JD7" s="54"/>
      <c r="JE7" s="54"/>
      <c r="JF7" s="54"/>
      <c r="JG7" s="54"/>
      <c r="JH7" s="54"/>
      <c r="JI7" s="54"/>
      <c r="JJ7" s="54"/>
      <c r="JK7" s="54"/>
      <c r="JL7" s="54"/>
      <c r="JM7" s="54"/>
      <c r="JN7" s="54"/>
    </row>
    <row r="8" spans="1:274" s="52" customFormat="1" ht="45" x14ac:dyDescent="0.25">
      <c r="A8" s="31">
        <v>3</v>
      </c>
      <c r="B8" s="37" t="s">
        <v>10</v>
      </c>
      <c r="C8" s="37" t="s">
        <v>0</v>
      </c>
      <c r="D8" s="60">
        <v>1</v>
      </c>
      <c r="E8" s="35"/>
      <c r="F8" s="50">
        <v>4053</v>
      </c>
      <c r="G8" s="51">
        <v>0</v>
      </c>
      <c r="H8" s="50">
        <f t="shared" si="0"/>
        <v>4053</v>
      </c>
      <c r="I8" s="36"/>
      <c r="J8" s="50">
        <v>3970</v>
      </c>
      <c r="K8" s="51">
        <v>0</v>
      </c>
      <c r="L8" s="50">
        <f t="shared" si="1"/>
        <v>3970</v>
      </c>
      <c r="M8" s="36"/>
      <c r="N8" s="50">
        <f t="shared" si="2"/>
        <v>4012</v>
      </c>
      <c r="O8" s="51">
        <v>0</v>
      </c>
      <c r="P8" s="50">
        <f t="shared" si="3"/>
        <v>4012</v>
      </c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54"/>
      <c r="BZ8" s="54"/>
      <c r="CA8" s="54"/>
      <c r="CB8" s="54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54"/>
      <c r="DP8" s="54"/>
      <c r="DQ8" s="54"/>
      <c r="DR8" s="54"/>
      <c r="DS8" s="54"/>
      <c r="DT8" s="54"/>
      <c r="DU8" s="54"/>
      <c r="DV8" s="54"/>
      <c r="DW8" s="54"/>
      <c r="DX8" s="54"/>
      <c r="DY8" s="54"/>
      <c r="DZ8" s="54"/>
      <c r="EA8" s="54"/>
      <c r="EB8" s="54"/>
      <c r="EC8" s="54"/>
      <c r="ED8" s="54"/>
      <c r="EE8" s="54"/>
      <c r="EF8" s="54"/>
      <c r="EG8" s="54"/>
      <c r="EH8" s="54"/>
      <c r="EI8" s="54"/>
      <c r="EJ8" s="54"/>
      <c r="EK8" s="54"/>
      <c r="EL8" s="54"/>
      <c r="EM8" s="54"/>
      <c r="EN8" s="54"/>
      <c r="EO8" s="54"/>
      <c r="EP8" s="54"/>
      <c r="EQ8" s="54"/>
      <c r="ER8" s="54"/>
      <c r="ES8" s="54"/>
      <c r="ET8" s="54"/>
      <c r="EU8" s="54"/>
      <c r="EV8" s="54"/>
      <c r="EW8" s="54"/>
      <c r="EX8" s="54"/>
      <c r="EY8" s="54"/>
      <c r="EZ8" s="54"/>
      <c r="FA8" s="54"/>
      <c r="FB8" s="54"/>
      <c r="FC8" s="54"/>
      <c r="FD8" s="54"/>
      <c r="FE8" s="54"/>
      <c r="FF8" s="54"/>
      <c r="FG8" s="54"/>
      <c r="FH8" s="54"/>
      <c r="FI8" s="54"/>
      <c r="FJ8" s="54"/>
      <c r="FK8" s="54"/>
      <c r="FL8" s="54"/>
      <c r="FM8" s="54"/>
      <c r="FN8" s="54"/>
      <c r="FO8" s="54"/>
      <c r="FP8" s="54"/>
      <c r="FQ8" s="54"/>
      <c r="FR8" s="54"/>
      <c r="FS8" s="54"/>
      <c r="FT8" s="54"/>
      <c r="FU8" s="54"/>
      <c r="FV8" s="54"/>
      <c r="FW8" s="54"/>
      <c r="FX8" s="54"/>
      <c r="FY8" s="54"/>
      <c r="FZ8" s="54"/>
      <c r="GA8" s="54"/>
      <c r="GB8" s="54"/>
      <c r="GC8" s="54"/>
      <c r="GD8" s="54"/>
      <c r="GE8" s="54"/>
      <c r="GF8" s="54"/>
      <c r="GG8" s="54"/>
      <c r="GH8" s="54"/>
      <c r="GI8" s="54"/>
      <c r="GJ8" s="54"/>
      <c r="GK8" s="54"/>
      <c r="GL8" s="54"/>
      <c r="GM8" s="54"/>
      <c r="GN8" s="54"/>
      <c r="GO8" s="54"/>
      <c r="GP8" s="54"/>
      <c r="GQ8" s="54"/>
      <c r="GR8" s="54"/>
      <c r="GS8" s="54"/>
      <c r="GT8" s="54"/>
      <c r="GU8" s="54"/>
      <c r="GV8" s="54"/>
      <c r="GW8" s="54"/>
      <c r="GX8" s="54"/>
      <c r="GY8" s="54"/>
      <c r="GZ8" s="54"/>
      <c r="HA8" s="54"/>
      <c r="HB8" s="54"/>
      <c r="HC8" s="54"/>
      <c r="HD8" s="54"/>
      <c r="HE8" s="54"/>
      <c r="HF8" s="54"/>
      <c r="HG8" s="54"/>
      <c r="HH8" s="54"/>
      <c r="HI8" s="54"/>
      <c r="HJ8" s="54"/>
      <c r="HK8" s="54"/>
      <c r="HL8" s="54"/>
      <c r="HM8" s="54"/>
      <c r="HN8" s="54"/>
      <c r="HO8" s="54"/>
      <c r="HP8" s="54"/>
      <c r="HQ8" s="54"/>
      <c r="HR8" s="54"/>
      <c r="HS8" s="54"/>
      <c r="HT8" s="54"/>
      <c r="HU8" s="54"/>
      <c r="HV8" s="54"/>
      <c r="HW8" s="54"/>
      <c r="HX8" s="54"/>
      <c r="HY8" s="54"/>
      <c r="HZ8" s="54"/>
      <c r="IA8" s="54"/>
      <c r="IB8" s="54"/>
      <c r="IC8" s="54"/>
      <c r="ID8" s="54"/>
      <c r="IE8" s="54"/>
      <c r="IF8" s="54"/>
      <c r="IG8" s="54"/>
      <c r="IH8" s="54"/>
      <c r="II8" s="54"/>
      <c r="IJ8" s="54"/>
      <c r="IK8" s="54"/>
      <c r="IL8" s="54"/>
      <c r="IM8" s="54"/>
      <c r="IN8" s="54"/>
      <c r="IO8" s="54"/>
      <c r="IP8" s="54"/>
      <c r="IQ8" s="54"/>
      <c r="IR8" s="54"/>
      <c r="IS8" s="54"/>
      <c r="IT8" s="54"/>
      <c r="IU8" s="54"/>
      <c r="IV8" s="54"/>
      <c r="IW8" s="54"/>
      <c r="IX8" s="54"/>
      <c r="IY8" s="54"/>
      <c r="IZ8" s="54"/>
      <c r="JA8" s="54"/>
      <c r="JB8" s="54"/>
      <c r="JC8" s="54"/>
      <c r="JD8" s="54"/>
      <c r="JE8" s="54"/>
      <c r="JF8" s="54"/>
      <c r="JG8" s="54"/>
      <c r="JH8" s="54"/>
      <c r="JI8" s="54"/>
      <c r="JJ8" s="54"/>
      <c r="JK8" s="54"/>
      <c r="JL8" s="54"/>
      <c r="JM8" s="54"/>
      <c r="JN8" s="54"/>
    </row>
    <row r="9" spans="1:274" s="52" customFormat="1" ht="27" customHeight="1" x14ac:dyDescent="0.25">
      <c r="A9" s="31">
        <v>4</v>
      </c>
      <c r="B9" s="37" t="s">
        <v>1</v>
      </c>
      <c r="C9" s="37" t="s">
        <v>0</v>
      </c>
      <c r="D9" s="60">
        <v>1</v>
      </c>
      <c r="E9" s="35"/>
      <c r="F9" s="50">
        <v>3905</v>
      </c>
      <c r="G9" s="51">
        <v>0</v>
      </c>
      <c r="H9" s="50">
        <f t="shared" si="0"/>
        <v>3905</v>
      </c>
      <c r="I9" s="36"/>
      <c r="J9" s="50">
        <v>3970</v>
      </c>
      <c r="K9" s="51">
        <v>0</v>
      </c>
      <c r="L9" s="50">
        <f t="shared" si="1"/>
        <v>3970</v>
      </c>
      <c r="M9" s="36"/>
      <c r="N9" s="50">
        <f t="shared" si="2"/>
        <v>3938</v>
      </c>
      <c r="O9" s="51">
        <v>0</v>
      </c>
      <c r="P9" s="50">
        <f t="shared" si="3"/>
        <v>3938</v>
      </c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  <c r="IS9" s="54"/>
      <c r="IT9" s="54"/>
      <c r="IU9" s="54"/>
      <c r="IV9" s="54"/>
      <c r="IW9" s="54"/>
      <c r="IX9" s="54"/>
      <c r="IY9" s="54"/>
      <c r="IZ9" s="54"/>
      <c r="JA9" s="54"/>
      <c r="JB9" s="54"/>
      <c r="JC9" s="54"/>
      <c r="JD9" s="54"/>
      <c r="JE9" s="54"/>
      <c r="JF9" s="54"/>
      <c r="JG9" s="54"/>
      <c r="JH9" s="54"/>
      <c r="JI9" s="54"/>
      <c r="JJ9" s="54"/>
      <c r="JK9" s="54"/>
      <c r="JL9" s="54"/>
      <c r="JM9" s="54"/>
      <c r="JN9" s="54"/>
    </row>
    <row r="10" spans="1:274" s="52" customFormat="1" ht="30" x14ac:dyDescent="0.25">
      <c r="A10" s="31">
        <v>5</v>
      </c>
      <c r="B10" s="37" t="s">
        <v>11</v>
      </c>
      <c r="C10" s="37" t="s">
        <v>0</v>
      </c>
      <c r="D10" s="60">
        <v>1</v>
      </c>
      <c r="E10" s="35"/>
      <c r="F10" s="50">
        <v>3954</v>
      </c>
      <c r="G10" s="51">
        <v>0</v>
      </c>
      <c r="H10" s="50">
        <f t="shared" si="0"/>
        <v>3954</v>
      </c>
      <c r="I10" s="36"/>
      <c r="J10" s="50">
        <v>3970</v>
      </c>
      <c r="K10" s="51">
        <v>0</v>
      </c>
      <c r="L10" s="50">
        <f t="shared" si="1"/>
        <v>3970</v>
      </c>
      <c r="M10" s="36"/>
      <c r="N10" s="50">
        <f t="shared" si="2"/>
        <v>3962</v>
      </c>
      <c r="O10" s="51">
        <v>0</v>
      </c>
      <c r="P10" s="50">
        <f t="shared" si="3"/>
        <v>3962</v>
      </c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HB10" s="54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/>
      <c r="IL10" s="54"/>
      <c r="IM10" s="54"/>
      <c r="IN10" s="54"/>
      <c r="IO10" s="54"/>
      <c r="IP10" s="54"/>
      <c r="IQ10" s="54"/>
      <c r="IR10" s="54"/>
      <c r="IS10" s="54"/>
      <c r="IT10" s="54"/>
      <c r="IU10" s="54"/>
      <c r="IV10" s="54"/>
      <c r="IW10" s="54"/>
      <c r="IX10" s="54"/>
      <c r="IY10" s="54"/>
      <c r="IZ10" s="54"/>
      <c r="JA10" s="54"/>
      <c r="JB10" s="54"/>
      <c r="JC10" s="54"/>
      <c r="JD10" s="54"/>
      <c r="JE10" s="54"/>
      <c r="JF10" s="54"/>
      <c r="JG10" s="54"/>
      <c r="JH10" s="54"/>
      <c r="JI10" s="54"/>
      <c r="JJ10" s="54"/>
      <c r="JK10" s="54"/>
      <c r="JL10" s="54"/>
      <c r="JM10" s="54"/>
      <c r="JN10" s="54"/>
    </row>
    <row r="11" spans="1:274" s="52" customFormat="1" ht="30" x14ac:dyDescent="0.25">
      <c r="A11" s="31">
        <v>6</v>
      </c>
      <c r="B11" s="37" t="s">
        <v>12</v>
      </c>
      <c r="C11" s="37" t="s">
        <v>0</v>
      </c>
      <c r="D11" s="60">
        <v>1</v>
      </c>
      <c r="E11" s="35"/>
      <c r="F11" s="50">
        <v>4427</v>
      </c>
      <c r="G11" s="51">
        <v>0</v>
      </c>
      <c r="H11" s="50">
        <f t="shared" si="0"/>
        <v>4427</v>
      </c>
      <c r="I11" s="36"/>
      <c r="J11" s="50">
        <v>3970</v>
      </c>
      <c r="K11" s="51">
        <v>0</v>
      </c>
      <c r="L11" s="50">
        <f t="shared" si="1"/>
        <v>3970</v>
      </c>
      <c r="M11" s="36"/>
      <c r="N11" s="50">
        <f t="shared" si="2"/>
        <v>4199</v>
      </c>
      <c r="O11" s="51">
        <v>0</v>
      </c>
      <c r="P11" s="50">
        <f t="shared" si="3"/>
        <v>4199</v>
      </c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  <c r="IS11" s="54"/>
      <c r="IT11" s="54"/>
      <c r="IU11" s="54"/>
      <c r="IV11" s="54"/>
      <c r="IW11" s="54"/>
      <c r="IX11" s="54"/>
      <c r="IY11" s="54"/>
      <c r="IZ11" s="54"/>
      <c r="JA11" s="54"/>
      <c r="JB11" s="54"/>
      <c r="JC11" s="54"/>
      <c r="JD11" s="54"/>
      <c r="JE11" s="54"/>
      <c r="JF11" s="54"/>
      <c r="JG11" s="54"/>
      <c r="JH11" s="54"/>
      <c r="JI11" s="54"/>
      <c r="JJ11" s="54"/>
      <c r="JK11" s="54"/>
      <c r="JL11" s="54"/>
      <c r="JM11" s="54"/>
      <c r="JN11" s="54"/>
    </row>
    <row r="12" spans="1:274" s="52" customFormat="1" ht="24" customHeight="1" x14ac:dyDescent="0.25">
      <c r="A12" s="31">
        <v>7</v>
      </c>
      <c r="B12" s="37" t="s">
        <v>2</v>
      </c>
      <c r="C12" s="37" t="s">
        <v>0</v>
      </c>
      <c r="D12" s="60">
        <v>1</v>
      </c>
      <c r="E12" s="35"/>
      <c r="F12" s="50">
        <v>4186</v>
      </c>
      <c r="G12" s="51">
        <v>0</v>
      </c>
      <c r="H12" s="50">
        <f t="shared" si="0"/>
        <v>4186</v>
      </c>
      <c r="I12" s="36"/>
      <c r="J12" s="50">
        <v>3970</v>
      </c>
      <c r="K12" s="51">
        <v>0</v>
      </c>
      <c r="L12" s="50">
        <f t="shared" si="1"/>
        <v>3970</v>
      </c>
      <c r="M12" s="36"/>
      <c r="N12" s="50">
        <f t="shared" si="2"/>
        <v>4078</v>
      </c>
      <c r="O12" s="51">
        <v>0</v>
      </c>
      <c r="P12" s="50">
        <f t="shared" si="3"/>
        <v>4078</v>
      </c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54"/>
      <c r="DP12" s="54"/>
      <c r="DQ12" s="54"/>
      <c r="DR12" s="54"/>
      <c r="DS12" s="54"/>
      <c r="DT12" s="54"/>
      <c r="DU12" s="54"/>
      <c r="DV12" s="54"/>
      <c r="DW12" s="54"/>
      <c r="DX12" s="54"/>
      <c r="DY12" s="54"/>
      <c r="DZ12" s="54"/>
      <c r="EA12" s="54"/>
      <c r="EB12" s="54"/>
      <c r="EC12" s="54"/>
      <c r="ED12" s="54"/>
      <c r="EE12" s="54"/>
      <c r="EF12" s="54"/>
      <c r="EG12" s="54"/>
      <c r="EH12" s="54"/>
      <c r="EI12" s="54"/>
      <c r="EJ12" s="54"/>
      <c r="EK12" s="54"/>
      <c r="EL12" s="54"/>
      <c r="EM12" s="54"/>
      <c r="EN12" s="54"/>
      <c r="EO12" s="54"/>
      <c r="EP12" s="54"/>
      <c r="EQ12" s="54"/>
      <c r="ER12" s="54"/>
      <c r="ES12" s="54"/>
      <c r="ET12" s="54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54"/>
      <c r="FG12" s="54"/>
      <c r="FH12" s="54"/>
      <c r="FI12" s="54"/>
      <c r="FJ12" s="54"/>
      <c r="FK12" s="54"/>
      <c r="FL12" s="54"/>
      <c r="FM12" s="54"/>
      <c r="FN12" s="54"/>
      <c r="FO12" s="54"/>
      <c r="FP12" s="54"/>
      <c r="FQ12" s="54"/>
      <c r="FR12" s="54"/>
      <c r="FS12" s="54"/>
      <c r="FT12" s="54"/>
      <c r="FU12" s="54"/>
      <c r="FV12" s="54"/>
      <c r="FW12" s="54"/>
      <c r="FX12" s="54"/>
      <c r="FY12" s="54"/>
      <c r="FZ12" s="54"/>
      <c r="GA12" s="54"/>
      <c r="GB12" s="54"/>
      <c r="GC12" s="54"/>
      <c r="GD12" s="54"/>
      <c r="GE12" s="54"/>
      <c r="GF12" s="54"/>
      <c r="GG12" s="54"/>
      <c r="GH12" s="54"/>
      <c r="GI12" s="54"/>
      <c r="GJ12" s="54"/>
      <c r="GK12" s="54"/>
      <c r="GL12" s="54"/>
      <c r="GM12" s="54"/>
      <c r="GN12" s="54"/>
      <c r="GO12" s="54"/>
      <c r="GP12" s="54"/>
      <c r="GQ12" s="54"/>
      <c r="GR12" s="54"/>
      <c r="GS12" s="54"/>
      <c r="GT12" s="54"/>
      <c r="GU12" s="54"/>
      <c r="GV12" s="54"/>
      <c r="GW12" s="54"/>
      <c r="GX12" s="54"/>
      <c r="GY12" s="54"/>
      <c r="GZ12" s="54"/>
      <c r="HA12" s="54"/>
      <c r="HB12" s="54"/>
      <c r="HC12" s="54"/>
      <c r="HD12" s="54"/>
      <c r="HE12" s="54"/>
      <c r="HF12" s="54"/>
      <c r="HG12" s="54"/>
      <c r="HH12" s="54"/>
      <c r="HI12" s="54"/>
      <c r="HJ12" s="54"/>
      <c r="HK12" s="54"/>
      <c r="HL12" s="54"/>
      <c r="HM12" s="54"/>
      <c r="HN12" s="54"/>
      <c r="HO12" s="54"/>
      <c r="HP12" s="54"/>
      <c r="HQ12" s="54"/>
      <c r="HR12" s="54"/>
      <c r="HS12" s="54"/>
      <c r="HT12" s="54"/>
      <c r="HU12" s="54"/>
      <c r="HV12" s="54"/>
      <c r="HW12" s="54"/>
      <c r="HX12" s="54"/>
      <c r="HY12" s="54"/>
      <c r="HZ12" s="54"/>
      <c r="IA12" s="54"/>
      <c r="IB12" s="54"/>
      <c r="IC12" s="54"/>
      <c r="ID12" s="54"/>
      <c r="IE12" s="54"/>
      <c r="IF12" s="54"/>
      <c r="IG12" s="54"/>
      <c r="IH12" s="54"/>
      <c r="II12" s="54"/>
      <c r="IJ12" s="54"/>
      <c r="IK12" s="54"/>
      <c r="IL12" s="54"/>
      <c r="IM12" s="54"/>
      <c r="IN12" s="54"/>
      <c r="IO12" s="54"/>
      <c r="IP12" s="54"/>
      <c r="IQ12" s="54"/>
      <c r="IR12" s="54"/>
      <c r="IS12" s="54"/>
      <c r="IT12" s="54"/>
      <c r="IU12" s="54"/>
      <c r="IV12" s="54"/>
      <c r="IW12" s="54"/>
      <c r="IX12" s="54"/>
      <c r="IY12" s="54"/>
      <c r="IZ12" s="54"/>
      <c r="JA12" s="54"/>
      <c r="JB12" s="54"/>
      <c r="JC12" s="54"/>
      <c r="JD12" s="54"/>
      <c r="JE12" s="54"/>
      <c r="JF12" s="54"/>
      <c r="JG12" s="54"/>
      <c r="JH12" s="54"/>
      <c r="JI12" s="54"/>
      <c r="JJ12" s="54"/>
      <c r="JK12" s="54"/>
      <c r="JL12" s="54"/>
      <c r="JM12" s="54"/>
      <c r="JN12" s="54"/>
    </row>
    <row r="13" spans="1:274" s="52" customFormat="1" ht="30" x14ac:dyDescent="0.25">
      <c r="A13" s="31">
        <v>8</v>
      </c>
      <c r="B13" s="37" t="s">
        <v>13</v>
      </c>
      <c r="C13" s="37" t="s">
        <v>0</v>
      </c>
      <c r="D13" s="60">
        <v>1</v>
      </c>
      <c r="E13" s="35"/>
      <c r="F13" s="50">
        <v>4712</v>
      </c>
      <c r="G13" s="51">
        <v>0</v>
      </c>
      <c r="H13" s="50">
        <f t="shared" si="0"/>
        <v>4712</v>
      </c>
      <c r="I13" s="36"/>
      <c r="J13" s="50">
        <v>3970</v>
      </c>
      <c r="K13" s="51">
        <v>0</v>
      </c>
      <c r="L13" s="50">
        <f t="shared" si="1"/>
        <v>3970</v>
      </c>
      <c r="M13" s="36"/>
      <c r="N13" s="50">
        <f t="shared" si="2"/>
        <v>4341</v>
      </c>
      <c r="O13" s="51">
        <v>0</v>
      </c>
      <c r="P13" s="50">
        <f t="shared" si="3"/>
        <v>4341</v>
      </c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54"/>
      <c r="CG13" s="54"/>
      <c r="CH13" s="54"/>
      <c r="CI13" s="54"/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  <c r="IS13" s="54"/>
      <c r="IT13" s="54"/>
      <c r="IU13" s="54"/>
      <c r="IV13" s="54"/>
      <c r="IW13" s="54"/>
      <c r="IX13" s="54"/>
      <c r="IY13" s="54"/>
      <c r="IZ13" s="54"/>
      <c r="JA13" s="54"/>
      <c r="JB13" s="54"/>
      <c r="JC13" s="54"/>
      <c r="JD13" s="54"/>
      <c r="JE13" s="54"/>
      <c r="JF13" s="54"/>
      <c r="JG13" s="54"/>
      <c r="JH13" s="54"/>
      <c r="JI13" s="54"/>
      <c r="JJ13" s="54"/>
      <c r="JK13" s="54"/>
      <c r="JL13" s="54"/>
      <c r="JM13" s="54"/>
      <c r="JN13" s="54"/>
    </row>
    <row r="14" spans="1:274" s="52" customFormat="1" ht="30" x14ac:dyDescent="0.25">
      <c r="A14" s="31">
        <v>9</v>
      </c>
      <c r="B14" s="37" t="s">
        <v>14</v>
      </c>
      <c r="C14" s="37" t="s">
        <v>0</v>
      </c>
      <c r="D14" s="60">
        <v>1</v>
      </c>
      <c r="E14" s="35"/>
      <c r="F14" s="50">
        <v>5013</v>
      </c>
      <c r="G14" s="51">
        <v>0</v>
      </c>
      <c r="H14" s="50">
        <f t="shared" si="0"/>
        <v>5013</v>
      </c>
      <c r="I14" s="36"/>
      <c r="J14" s="50">
        <v>3970</v>
      </c>
      <c r="K14" s="51">
        <v>0</v>
      </c>
      <c r="L14" s="50">
        <f t="shared" si="1"/>
        <v>3970</v>
      </c>
      <c r="M14" s="36"/>
      <c r="N14" s="50">
        <f t="shared" si="2"/>
        <v>4492</v>
      </c>
      <c r="O14" s="51">
        <v>0</v>
      </c>
      <c r="P14" s="50">
        <f t="shared" si="3"/>
        <v>4492</v>
      </c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  <c r="IS14" s="54"/>
      <c r="IT14" s="54"/>
      <c r="IU14" s="54"/>
      <c r="IV14" s="54"/>
      <c r="IW14" s="54"/>
      <c r="IX14" s="54"/>
      <c r="IY14" s="54"/>
      <c r="IZ14" s="54"/>
      <c r="JA14" s="54"/>
      <c r="JB14" s="54"/>
      <c r="JC14" s="54"/>
      <c r="JD14" s="54"/>
      <c r="JE14" s="54"/>
      <c r="JF14" s="54"/>
      <c r="JG14" s="54"/>
      <c r="JH14" s="54"/>
      <c r="JI14" s="54"/>
      <c r="JJ14" s="54"/>
      <c r="JK14" s="54"/>
      <c r="JL14" s="54"/>
      <c r="JM14" s="54"/>
      <c r="JN14" s="54"/>
    </row>
    <row r="15" spans="1:274" s="52" customFormat="1" ht="30" x14ac:dyDescent="0.25">
      <c r="A15" s="31">
        <v>10</v>
      </c>
      <c r="B15" s="37" t="s">
        <v>15</v>
      </c>
      <c r="C15" s="37" t="s">
        <v>0</v>
      </c>
      <c r="D15" s="60">
        <v>1</v>
      </c>
      <c r="E15" s="35"/>
      <c r="F15" s="50">
        <v>4541</v>
      </c>
      <c r="G15" s="51">
        <v>0</v>
      </c>
      <c r="H15" s="50">
        <f t="shared" si="0"/>
        <v>4541</v>
      </c>
      <c r="I15" s="36"/>
      <c r="J15" s="50">
        <v>3970</v>
      </c>
      <c r="K15" s="51">
        <v>0</v>
      </c>
      <c r="L15" s="50">
        <f t="shared" si="1"/>
        <v>3970</v>
      </c>
      <c r="M15" s="36"/>
      <c r="N15" s="50">
        <f t="shared" si="2"/>
        <v>4256</v>
      </c>
      <c r="O15" s="51">
        <v>0</v>
      </c>
      <c r="P15" s="50">
        <f t="shared" si="3"/>
        <v>4256</v>
      </c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  <c r="CA15" s="54"/>
      <c r="CB15" s="54"/>
      <c r="CC15" s="54"/>
      <c r="CD15" s="54"/>
      <c r="CE15" s="54"/>
      <c r="CF15" s="54"/>
      <c r="CG15" s="54"/>
      <c r="CH15" s="54"/>
      <c r="CI15" s="54"/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54"/>
      <c r="DP15" s="54"/>
      <c r="DQ15" s="54"/>
      <c r="DR15" s="54"/>
      <c r="DS15" s="54"/>
      <c r="DT15" s="54"/>
      <c r="DU15" s="54"/>
      <c r="DV15" s="54"/>
      <c r="DW15" s="54"/>
      <c r="DX15" s="54"/>
      <c r="DY15" s="54"/>
      <c r="DZ15" s="54"/>
      <c r="EA15" s="54"/>
      <c r="EB15" s="54"/>
      <c r="EC15" s="54"/>
      <c r="ED15" s="54"/>
      <c r="EE15" s="54"/>
      <c r="EF15" s="54"/>
      <c r="EG15" s="54"/>
      <c r="EH15" s="54"/>
      <c r="EI15" s="54"/>
      <c r="EJ15" s="54"/>
      <c r="EK15" s="54"/>
      <c r="EL15" s="54"/>
      <c r="EM15" s="54"/>
      <c r="EN15" s="54"/>
      <c r="EO15" s="54"/>
      <c r="EP15" s="54"/>
      <c r="EQ15" s="54"/>
      <c r="ER15" s="54"/>
      <c r="ES15" s="54"/>
      <c r="ET15" s="54"/>
      <c r="EU15" s="54"/>
      <c r="EV15" s="54"/>
      <c r="EW15" s="54"/>
      <c r="EX15" s="54"/>
      <c r="EY15" s="54"/>
      <c r="EZ15" s="54"/>
      <c r="FA15" s="54"/>
      <c r="FB15" s="54"/>
      <c r="FC15" s="54"/>
      <c r="FD15" s="54"/>
      <c r="FE15" s="54"/>
      <c r="FF15" s="54"/>
      <c r="FG15" s="54"/>
      <c r="FH15" s="54"/>
      <c r="FI15" s="54"/>
      <c r="FJ15" s="54"/>
      <c r="FK15" s="54"/>
      <c r="FL15" s="54"/>
      <c r="FM15" s="54"/>
      <c r="FN15" s="54"/>
      <c r="FO15" s="54"/>
      <c r="FP15" s="54"/>
      <c r="FQ15" s="54"/>
      <c r="FR15" s="54"/>
      <c r="FS15" s="54"/>
      <c r="FT15" s="54"/>
      <c r="FU15" s="54"/>
      <c r="FV15" s="54"/>
      <c r="FW15" s="54"/>
      <c r="FX15" s="54"/>
      <c r="FY15" s="54"/>
      <c r="FZ15" s="54"/>
      <c r="GA15" s="54"/>
      <c r="GB15" s="54"/>
      <c r="GC15" s="54"/>
      <c r="GD15" s="54"/>
      <c r="GE15" s="54"/>
      <c r="GF15" s="54"/>
      <c r="GG15" s="54"/>
      <c r="GH15" s="54"/>
      <c r="GI15" s="54"/>
      <c r="GJ15" s="54"/>
      <c r="GK15" s="54"/>
      <c r="GL15" s="54"/>
      <c r="GM15" s="54"/>
      <c r="GN15" s="54"/>
      <c r="GO15" s="54"/>
      <c r="GP15" s="54"/>
      <c r="GQ15" s="54"/>
      <c r="GR15" s="54"/>
      <c r="GS15" s="54"/>
      <c r="GT15" s="54"/>
      <c r="GU15" s="54"/>
      <c r="GV15" s="54"/>
      <c r="GW15" s="54"/>
      <c r="GX15" s="54"/>
      <c r="GY15" s="54"/>
      <c r="GZ15" s="54"/>
      <c r="HA15" s="54"/>
      <c r="HB15" s="54"/>
      <c r="HC15" s="54"/>
      <c r="HD15" s="54"/>
      <c r="HE15" s="54"/>
      <c r="HF15" s="54"/>
      <c r="HG15" s="54"/>
      <c r="HH15" s="54"/>
      <c r="HI15" s="54"/>
      <c r="HJ15" s="54"/>
      <c r="HK15" s="54"/>
      <c r="HL15" s="54"/>
      <c r="HM15" s="54"/>
      <c r="HN15" s="54"/>
      <c r="HO15" s="54"/>
      <c r="HP15" s="54"/>
      <c r="HQ15" s="54"/>
      <c r="HR15" s="54"/>
      <c r="HS15" s="54"/>
      <c r="HT15" s="54"/>
      <c r="HU15" s="54"/>
      <c r="HV15" s="54"/>
      <c r="HW15" s="54"/>
      <c r="HX15" s="54"/>
      <c r="HY15" s="54"/>
      <c r="HZ15" s="54"/>
      <c r="IA15" s="54"/>
      <c r="IB15" s="54"/>
      <c r="IC15" s="54"/>
      <c r="ID15" s="54"/>
      <c r="IE15" s="54"/>
      <c r="IF15" s="54"/>
      <c r="IG15" s="54"/>
      <c r="IH15" s="54"/>
      <c r="II15" s="54"/>
      <c r="IJ15" s="54"/>
      <c r="IK15" s="54"/>
      <c r="IL15" s="54"/>
      <c r="IM15" s="54"/>
      <c r="IN15" s="54"/>
      <c r="IO15" s="54"/>
      <c r="IP15" s="54"/>
      <c r="IQ15" s="54"/>
      <c r="IR15" s="54"/>
      <c r="IS15" s="54"/>
      <c r="IT15" s="54"/>
      <c r="IU15" s="54"/>
      <c r="IV15" s="54"/>
      <c r="IW15" s="54"/>
      <c r="IX15" s="54"/>
      <c r="IY15" s="54"/>
      <c r="IZ15" s="54"/>
      <c r="JA15" s="54"/>
      <c r="JB15" s="54"/>
      <c r="JC15" s="54"/>
      <c r="JD15" s="54"/>
      <c r="JE15" s="54"/>
      <c r="JF15" s="54"/>
      <c r="JG15" s="54"/>
      <c r="JH15" s="54"/>
      <c r="JI15" s="54"/>
      <c r="JJ15" s="54"/>
      <c r="JK15" s="54"/>
      <c r="JL15" s="54"/>
      <c r="JM15" s="54"/>
      <c r="JN15" s="54"/>
    </row>
    <row r="16" spans="1:274" s="52" customFormat="1" ht="29.25" customHeight="1" x14ac:dyDescent="0.25">
      <c r="A16" s="31">
        <v>11</v>
      </c>
      <c r="B16" s="37" t="s">
        <v>16</v>
      </c>
      <c r="C16" s="37" t="s">
        <v>0</v>
      </c>
      <c r="D16" s="60">
        <v>1</v>
      </c>
      <c r="E16" s="35"/>
      <c r="F16" s="50">
        <v>3514</v>
      </c>
      <c r="G16" s="51">
        <v>0</v>
      </c>
      <c r="H16" s="50">
        <f t="shared" si="0"/>
        <v>3514</v>
      </c>
      <c r="I16" s="36"/>
      <c r="J16" s="50">
        <v>3970</v>
      </c>
      <c r="K16" s="51">
        <v>0</v>
      </c>
      <c r="L16" s="50">
        <f t="shared" si="1"/>
        <v>3970</v>
      </c>
      <c r="M16" s="36"/>
      <c r="N16" s="50">
        <f t="shared" si="2"/>
        <v>3742</v>
      </c>
      <c r="O16" s="51">
        <v>0</v>
      </c>
      <c r="P16" s="50">
        <f t="shared" si="3"/>
        <v>3742</v>
      </c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  <c r="CA16" s="54"/>
      <c r="CB16" s="54"/>
      <c r="CC16" s="54"/>
      <c r="CD16" s="54"/>
      <c r="CE16" s="54"/>
      <c r="CF16" s="54"/>
      <c r="CG16" s="54"/>
      <c r="CH16" s="54"/>
      <c r="CI16" s="54"/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54"/>
      <c r="DP16" s="54"/>
      <c r="DQ16" s="54"/>
      <c r="DR16" s="54"/>
      <c r="DS16" s="54"/>
      <c r="DT16" s="54"/>
      <c r="DU16" s="54"/>
      <c r="DV16" s="54"/>
      <c r="DW16" s="54"/>
      <c r="DX16" s="54"/>
      <c r="DY16" s="54"/>
      <c r="DZ16" s="54"/>
      <c r="EA16" s="54"/>
      <c r="EB16" s="54"/>
      <c r="EC16" s="54"/>
      <c r="ED16" s="54"/>
      <c r="EE16" s="54"/>
      <c r="EF16" s="54"/>
      <c r="EG16" s="54"/>
      <c r="EH16" s="54"/>
      <c r="EI16" s="54"/>
      <c r="EJ16" s="54"/>
      <c r="EK16" s="54"/>
      <c r="EL16" s="54"/>
      <c r="EM16" s="54"/>
      <c r="EN16" s="54"/>
      <c r="EO16" s="54"/>
      <c r="EP16" s="54"/>
      <c r="EQ16" s="54"/>
      <c r="ER16" s="54"/>
      <c r="ES16" s="54"/>
      <c r="ET16" s="54"/>
      <c r="EU16" s="54"/>
      <c r="EV16" s="54"/>
      <c r="EW16" s="54"/>
      <c r="EX16" s="54"/>
      <c r="EY16" s="54"/>
      <c r="EZ16" s="54"/>
      <c r="FA16" s="54"/>
      <c r="FB16" s="54"/>
      <c r="FC16" s="54"/>
      <c r="FD16" s="54"/>
      <c r="FE16" s="54"/>
      <c r="FF16" s="54"/>
      <c r="FG16" s="54"/>
      <c r="FH16" s="54"/>
      <c r="FI16" s="54"/>
      <c r="FJ16" s="54"/>
      <c r="FK16" s="54"/>
      <c r="FL16" s="54"/>
      <c r="FM16" s="54"/>
      <c r="FN16" s="54"/>
      <c r="FO16" s="54"/>
      <c r="FP16" s="54"/>
      <c r="FQ16" s="54"/>
      <c r="FR16" s="54"/>
      <c r="FS16" s="54"/>
      <c r="FT16" s="54"/>
      <c r="FU16" s="54"/>
      <c r="FV16" s="54"/>
      <c r="FW16" s="54"/>
      <c r="FX16" s="54"/>
      <c r="FY16" s="54"/>
      <c r="FZ16" s="54"/>
      <c r="GA16" s="54"/>
      <c r="GB16" s="54"/>
      <c r="GC16" s="54"/>
      <c r="GD16" s="54"/>
      <c r="GE16" s="54"/>
      <c r="GF16" s="54"/>
      <c r="GG16" s="54"/>
      <c r="GH16" s="54"/>
      <c r="GI16" s="54"/>
      <c r="GJ16" s="54"/>
      <c r="GK16" s="54"/>
      <c r="GL16" s="54"/>
      <c r="GM16" s="54"/>
      <c r="GN16" s="54"/>
      <c r="GO16" s="54"/>
      <c r="GP16" s="54"/>
      <c r="GQ16" s="54"/>
      <c r="GR16" s="54"/>
      <c r="GS16" s="54"/>
      <c r="GT16" s="54"/>
      <c r="GU16" s="54"/>
      <c r="GV16" s="54"/>
      <c r="GW16" s="54"/>
      <c r="GX16" s="54"/>
      <c r="GY16" s="54"/>
      <c r="GZ16" s="54"/>
      <c r="HA16" s="54"/>
      <c r="HB16" s="54"/>
      <c r="HC16" s="54"/>
      <c r="HD16" s="54"/>
      <c r="HE16" s="54"/>
      <c r="HF16" s="54"/>
      <c r="HG16" s="54"/>
      <c r="HH16" s="54"/>
      <c r="HI16" s="54"/>
      <c r="HJ16" s="54"/>
      <c r="HK16" s="54"/>
      <c r="HL16" s="54"/>
      <c r="HM16" s="54"/>
      <c r="HN16" s="54"/>
      <c r="HO16" s="54"/>
      <c r="HP16" s="54"/>
      <c r="HQ16" s="54"/>
      <c r="HR16" s="54"/>
      <c r="HS16" s="54"/>
      <c r="HT16" s="54"/>
      <c r="HU16" s="54"/>
      <c r="HV16" s="54"/>
      <c r="HW16" s="54"/>
      <c r="HX16" s="54"/>
      <c r="HY16" s="54"/>
      <c r="HZ16" s="54"/>
      <c r="IA16" s="54"/>
      <c r="IB16" s="54"/>
      <c r="IC16" s="54"/>
      <c r="ID16" s="54"/>
      <c r="IE16" s="54"/>
      <c r="IF16" s="54"/>
      <c r="IG16" s="54"/>
      <c r="IH16" s="54"/>
      <c r="II16" s="54"/>
      <c r="IJ16" s="54"/>
      <c r="IK16" s="54"/>
      <c r="IL16" s="54"/>
      <c r="IM16" s="54"/>
      <c r="IN16" s="54"/>
      <c r="IO16" s="54"/>
      <c r="IP16" s="54"/>
      <c r="IQ16" s="54"/>
      <c r="IR16" s="54"/>
      <c r="IS16" s="54"/>
      <c r="IT16" s="54"/>
      <c r="IU16" s="54"/>
      <c r="IV16" s="54"/>
      <c r="IW16" s="54"/>
      <c r="IX16" s="54"/>
      <c r="IY16" s="54"/>
      <c r="IZ16" s="54"/>
      <c r="JA16" s="54"/>
      <c r="JB16" s="54"/>
      <c r="JC16" s="54"/>
      <c r="JD16" s="54"/>
      <c r="JE16" s="54"/>
      <c r="JF16" s="54"/>
      <c r="JG16" s="54"/>
      <c r="JH16" s="54"/>
      <c r="JI16" s="54"/>
      <c r="JJ16" s="54"/>
      <c r="JK16" s="54"/>
      <c r="JL16" s="54"/>
      <c r="JM16" s="54"/>
      <c r="JN16" s="54"/>
    </row>
    <row r="17" spans="1:274" s="53" customFormat="1" ht="44.25" customHeight="1" thickBot="1" x14ac:dyDescent="0.3">
      <c r="A17" s="62" t="s">
        <v>47</v>
      </c>
      <c r="B17" s="63"/>
      <c r="C17" s="39"/>
      <c r="D17" s="40"/>
      <c r="F17" s="43"/>
      <c r="G17" s="43"/>
      <c r="H17" s="56">
        <f>ROUND(SUM(H6:H16),0.1)</f>
        <v>46418</v>
      </c>
      <c r="I17" s="61"/>
      <c r="J17" s="47"/>
      <c r="K17" s="47"/>
      <c r="L17" s="56">
        <f>ROUND(SUM(L6:L16),0.1)</f>
        <v>43670</v>
      </c>
      <c r="M17" s="61"/>
      <c r="N17" s="47"/>
      <c r="O17" s="47"/>
      <c r="P17" s="56">
        <f>ROUND(SUM(P6:P16),0.1)</f>
        <v>45047</v>
      </c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55"/>
      <c r="DA17" s="55"/>
      <c r="DB17" s="55"/>
      <c r="DC17" s="55"/>
      <c r="DD17" s="55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  <c r="DQ17" s="55"/>
      <c r="DR17" s="55"/>
      <c r="DS17" s="55"/>
      <c r="DT17" s="55"/>
      <c r="DU17" s="55"/>
      <c r="DV17" s="55"/>
      <c r="DW17" s="55"/>
      <c r="DX17" s="55"/>
      <c r="DY17" s="55"/>
      <c r="DZ17" s="55"/>
      <c r="EA17" s="55"/>
      <c r="EB17" s="55"/>
      <c r="EC17" s="55"/>
      <c r="ED17" s="55"/>
      <c r="EE17" s="55"/>
      <c r="EF17" s="55"/>
      <c r="EG17" s="55"/>
      <c r="EH17" s="55"/>
      <c r="EI17" s="55"/>
      <c r="EJ17" s="55"/>
      <c r="EK17" s="55"/>
      <c r="EL17" s="55"/>
      <c r="EM17" s="55"/>
      <c r="EN17" s="55"/>
      <c r="EO17" s="55"/>
      <c r="EP17" s="55"/>
      <c r="EQ17" s="55"/>
      <c r="ER17" s="55"/>
      <c r="ES17" s="55"/>
      <c r="ET17" s="55"/>
      <c r="EU17" s="55"/>
      <c r="EV17" s="55"/>
      <c r="EW17" s="55"/>
      <c r="EX17" s="55"/>
      <c r="EY17" s="55"/>
      <c r="EZ17" s="55"/>
      <c r="FA17" s="55"/>
      <c r="FB17" s="55"/>
      <c r="FC17" s="55"/>
      <c r="FD17" s="55"/>
      <c r="FE17" s="55"/>
      <c r="FF17" s="55"/>
      <c r="FG17" s="55"/>
      <c r="FH17" s="55"/>
      <c r="FI17" s="55"/>
      <c r="FJ17" s="55"/>
      <c r="FK17" s="55"/>
      <c r="FL17" s="55"/>
      <c r="FM17" s="55"/>
      <c r="FN17" s="55"/>
      <c r="FO17" s="55"/>
      <c r="FP17" s="55"/>
      <c r="FQ17" s="55"/>
      <c r="FR17" s="55"/>
      <c r="FS17" s="55"/>
      <c r="FT17" s="55"/>
      <c r="FU17" s="55"/>
      <c r="FV17" s="55"/>
      <c r="FW17" s="55"/>
      <c r="FX17" s="55"/>
      <c r="FY17" s="55"/>
      <c r="FZ17" s="55"/>
      <c r="GA17" s="55"/>
      <c r="GB17" s="55"/>
      <c r="GC17" s="55"/>
      <c r="GD17" s="55"/>
      <c r="GE17" s="55"/>
      <c r="GF17" s="55"/>
      <c r="GG17" s="55"/>
      <c r="GH17" s="55"/>
      <c r="GI17" s="55"/>
      <c r="GJ17" s="55"/>
      <c r="GK17" s="55"/>
      <c r="GL17" s="55"/>
      <c r="GM17" s="55"/>
      <c r="GN17" s="55"/>
      <c r="GO17" s="55"/>
      <c r="GP17" s="55"/>
      <c r="GQ17" s="55"/>
      <c r="GR17" s="55"/>
      <c r="GS17" s="55"/>
      <c r="GT17" s="55"/>
      <c r="GU17" s="55"/>
      <c r="GV17" s="55"/>
      <c r="GW17" s="55"/>
      <c r="GX17" s="55"/>
      <c r="GY17" s="55"/>
      <c r="GZ17" s="55"/>
      <c r="HA17" s="55"/>
      <c r="HB17" s="55"/>
      <c r="HC17" s="55"/>
      <c r="HD17" s="55"/>
      <c r="HE17" s="55"/>
      <c r="HF17" s="55"/>
      <c r="HG17" s="55"/>
      <c r="HH17" s="55"/>
      <c r="HI17" s="55"/>
      <c r="HJ17" s="55"/>
      <c r="HK17" s="55"/>
      <c r="HL17" s="55"/>
      <c r="HM17" s="55"/>
      <c r="HN17" s="55"/>
      <c r="HO17" s="55"/>
      <c r="HP17" s="55"/>
      <c r="HQ17" s="55"/>
      <c r="HR17" s="55"/>
      <c r="HS17" s="55"/>
      <c r="HT17" s="55"/>
      <c r="HU17" s="55"/>
      <c r="HV17" s="55"/>
      <c r="HW17" s="55"/>
      <c r="HX17" s="55"/>
      <c r="HY17" s="55"/>
      <c r="HZ17" s="55"/>
      <c r="IA17" s="55"/>
      <c r="IB17" s="55"/>
      <c r="IC17" s="55"/>
      <c r="ID17" s="55"/>
      <c r="IE17" s="55"/>
      <c r="IF17" s="55"/>
      <c r="IG17" s="55"/>
      <c r="IH17" s="55"/>
      <c r="II17" s="55"/>
      <c r="IJ17" s="55"/>
      <c r="IK17" s="55"/>
      <c r="IL17" s="55"/>
      <c r="IM17" s="55"/>
      <c r="IN17" s="55"/>
      <c r="IO17" s="55"/>
      <c r="IP17" s="55"/>
      <c r="IQ17" s="55"/>
      <c r="IR17" s="55"/>
      <c r="IS17" s="55"/>
      <c r="IT17" s="55"/>
      <c r="IU17" s="55"/>
      <c r="IV17" s="55"/>
      <c r="IW17" s="55"/>
      <c r="IX17" s="55"/>
      <c r="IY17" s="55"/>
      <c r="IZ17" s="55"/>
      <c r="JA17" s="55"/>
      <c r="JB17" s="55"/>
      <c r="JC17" s="55"/>
      <c r="JD17" s="55"/>
      <c r="JE17" s="55"/>
      <c r="JF17" s="55"/>
      <c r="JG17" s="55"/>
      <c r="JH17" s="55"/>
      <c r="JI17" s="55"/>
      <c r="JJ17" s="55"/>
      <c r="JK17" s="55"/>
      <c r="JL17" s="55"/>
      <c r="JM17" s="55"/>
      <c r="JN17" s="55"/>
    </row>
    <row r="18" spans="1:274" s="43" customFormat="1" ht="15.75" customHeight="1" thickTop="1" x14ac:dyDescent="0.25">
      <c r="A18" s="1"/>
      <c r="B18" s="1"/>
      <c r="C18" s="1"/>
      <c r="D18" s="2"/>
    </row>
    <row r="19" spans="1:274" s="58" customFormat="1" ht="33.75" customHeight="1" x14ac:dyDescent="0.25">
      <c r="A19" s="66" t="s">
        <v>18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57"/>
      <c r="CA19" s="57"/>
      <c r="CB19" s="57"/>
      <c r="CC19" s="57"/>
      <c r="CD19" s="57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CR19" s="57"/>
      <c r="CS19" s="57"/>
      <c r="CT19" s="57"/>
      <c r="CU19" s="57"/>
      <c r="CV19" s="57"/>
      <c r="CW19" s="57"/>
      <c r="CX19" s="57"/>
      <c r="CY19" s="57"/>
      <c r="CZ19" s="57"/>
      <c r="DA19" s="57"/>
      <c r="DB19" s="57"/>
      <c r="DC19" s="57"/>
      <c r="DD19" s="57"/>
      <c r="DE19" s="57"/>
      <c r="DF19" s="57"/>
      <c r="DG19" s="57"/>
      <c r="DH19" s="57"/>
      <c r="DI19" s="57"/>
      <c r="DJ19" s="57"/>
      <c r="DK19" s="57"/>
      <c r="DL19" s="57"/>
      <c r="DM19" s="57"/>
      <c r="DN19" s="57"/>
      <c r="DO19" s="57"/>
      <c r="DP19" s="57"/>
      <c r="DQ19" s="57"/>
      <c r="DR19" s="57"/>
      <c r="DS19" s="57"/>
      <c r="DT19" s="57"/>
      <c r="DU19" s="57"/>
      <c r="DV19" s="57"/>
      <c r="DW19" s="57"/>
      <c r="DX19" s="57"/>
      <c r="DY19" s="57"/>
      <c r="DZ19" s="57"/>
      <c r="EA19" s="57"/>
      <c r="EB19" s="57"/>
      <c r="EC19" s="57"/>
      <c r="ED19" s="57"/>
      <c r="EE19" s="57"/>
      <c r="EF19" s="57"/>
      <c r="EG19" s="57"/>
      <c r="EH19" s="57"/>
      <c r="EI19" s="57"/>
      <c r="EJ19" s="57"/>
      <c r="EK19" s="57"/>
      <c r="EL19" s="57"/>
      <c r="EM19" s="57"/>
      <c r="EN19" s="57"/>
      <c r="EO19" s="57"/>
      <c r="EP19" s="57"/>
      <c r="EQ19" s="57"/>
      <c r="ER19" s="57"/>
      <c r="ES19" s="57"/>
      <c r="ET19" s="57"/>
      <c r="EU19" s="57"/>
      <c r="EV19" s="57"/>
      <c r="EW19" s="57"/>
      <c r="EX19" s="57"/>
      <c r="EY19" s="57"/>
      <c r="EZ19" s="57"/>
      <c r="FA19" s="57"/>
      <c r="FB19" s="57"/>
      <c r="FC19" s="57"/>
      <c r="FD19" s="57"/>
      <c r="FE19" s="57"/>
      <c r="FF19" s="57"/>
      <c r="FG19" s="57"/>
      <c r="FH19" s="57"/>
      <c r="FI19" s="57"/>
      <c r="FJ19" s="57"/>
      <c r="FK19" s="57"/>
      <c r="FL19" s="57"/>
      <c r="FM19" s="57"/>
      <c r="FN19" s="57"/>
      <c r="FO19" s="57"/>
      <c r="FP19" s="57"/>
      <c r="FQ19" s="57"/>
      <c r="FR19" s="57"/>
      <c r="FS19" s="57"/>
      <c r="FT19" s="57"/>
      <c r="FU19" s="57"/>
      <c r="FV19" s="57"/>
      <c r="FW19" s="57"/>
      <c r="FX19" s="57"/>
      <c r="FY19" s="57"/>
      <c r="FZ19" s="57"/>
      <c r="GA19" s="57"/>
      <c r="GB19" s="57"/>
      <c r="GC19" s="57"/>
      <c r="GD19" s="57"/>
      <c r="GE19" s="57"/>
      <c r="GF19" s="57"/>
      <c r="GG19" s="57"/>
      <c r="GH19" s="57"/>
      <c r="GI19" s="57"/>
      <c r="GJ19" s="57"/>
      <c r="GK19" s="57"/>
      <c r="GL19" s="57"/>
      <c r="GM19" s="57"/>
      <c r="GN19" s="57"/>
      <c r="GO19" s="57"/>
      <c r="GP19" s="57"/>
      <c r="GQ19" s="57"/>
      <c r="GR19" s="57"/>
      <c r="GS19" s="57"/>
      <c r="GT19" s="57"/>
      <c r="GU19" s="57"/>
      <c r="GV19" s="57"/>
      <c r="GW19" s="57"/>
      <c r="GX19" s="57"/>
      <c r="GY19" s="57"/>
      <c r="GZ19" s="57"/>
      <c r="HA19" s="57"/>
      <c r="HB19" s="57"/>
      <c r="HC19" s="57"/>
      <c r="HD19" s="57"/>
      <c r="HE19" s="57"/>
      <c r="HF19" s="57"/>
      <c r="HG19" s="57"/>
      <c r="HH19" s="57"/>
      <c r="HI19" s="57"/>
      <c r="HJ19" s="57"/>
      <c r="HK19" s="57"/>
      <c r="HL19" s="57"/>
      <c r="HM19" s="57"/>
      <c r="HN19" s="57"/>
      <c r="HO19" s="57"/>
      <c r="HP19" s="57"/>
      <c r="HQ19" s="57"/>
      <c r="HR19" s="57"/>
      <c r="HS19" s="57"/>
      <c r="HT19" s="57"/>
      <c r="HU19" s="57"/>
      <c r="HV19" s="57"/>
      <c r="HW19" s="57"/>
      <c r="HX19" s="57"/>
      <c r="HY19" s="57"/>
      <c r="HZ19" s="57"/>
      <c r="IA19" s="57"/>
      <c r="IB19" s="57"/>
      <c r="IC19" s="57"/>
      <c r="ID19" s="57"/>
      <c r="IE19" s="57"/>
      <c r="IF19" s="57"/>
      <c r="IG19" s="57"/>
      <c r="IH19" s="57"/>
      <c r="II19" s="57"/>
      <c r="IJ19" s="57"/>
      <c r="IK19" s="57"/>
      <c r="IL19" s="57"/>
      <c r="IM19" s="57"/>
      <c r="IN19" s="57"/>
      <c r="IO19" s="57"/>
      <c r="IP19" s="57"/>
      <c r="IQ19" s="57"/>
      <c r="IR19" s="57"/>
      <c r="IS19" s="57"/>
      <c r="IT19" s="57"/>
      <c r="IU19" s="57"/>
      <c r="IV19" s="57"/>
      <c r="IW19" s="57"/>
      <c r="IX19" s="57"/>
      <c r="IY19" s="57"/>
      <c r="IZ19" s="57"/>
      <c r="JA19" s="57"/>
      <c r="JB19" s="57"/>
      <c r="JC19" s="57"/>
      <c r="JD19" s="57"/>
      <c r="JE19" s="57"/>
      <c r="JF19" s="57"/>
      <c r="JG19" s="57"/>
      <c r="JH19" s="57"/>
      <c r="JI19" s="57"/>
      <c r="JJ19" s="57"/>
      <c r="JK19" s="57"/>
      <c r="JL19" s="57"/>
      <c r="JM19" s="57"/>
      <c r="JN19" s="57"/>
    </row>
    <row r="20" spans="1:274" ht="51.75" customHeight="1" x14ac:dyDescent="0.25">
      <c r="A20" s="91" t="s">
        <v>3</v>
      </c>
      <c r="B20" s="70" t="s">
        <v>4</v>
      </c>
      <c r="C20" s="72" t="s">
        <v>5</v>
      </c>
      <c r="D20" s="74" t="s">
        <v>6</v>
      </c>
      <c r="F20" s="79" t="s">
        <v>54</v>
      </c>
      <c r="G20" s="80"/>
      <c r="H20" s="81" t="s">
        <v>21</v>
      </c>
      <c r="J20" s="75" t="s">
        <v>59</v>
      </c>
      <c r="K20" s="75"/>
      <c r="L20" s="76" t="s">
        <v>21</v>
      </c>
      <c r="N20" s="78" t="s">
        <v>56</v>
      </c>
      <c r="O20" s="78"/>
      <c r="P20" s="77" t="s">
        <v>21</v>
      </c>
    </row>
    <row r="21" spans="1:274" ht="38.25" x14ac:dyDescent="0.25">
      <c r="A21" s="68"/>
      <c r="B21" s="96"/>
      <c r="C21" s="97"/>
      <c r="D21" s="98"/>
      <c r="F21" s="32" t="s">
        <v>55</v>
      </c>
      <c r="G21" s="32" t="s">
        <v>7</v>
      </c>
      <c r="H21" s="82"/>
      <c r="J21" s="34" t="s">
        <v>53</v>
      </c>
      <c r="K21" s="34" t="s">
        <v>7</v>
      </c>
      <c r="L21" s="75"/>
      <c r="N21" s="33" t="s">
        <v>53</v>
      </c>
      <c r="O21" s="33" t="s">
        <v>7</v>
      </c>
      <c r="P21" s="78"/>
    </row>
    <row r="22" spans="1:274" s="52" customFormat="1" ht="30" x14ac:dyDescent="0.25">
      <c r="A22" s="31">
        <v>1</v>
      </c>
      <c r="B22" s="37" t="s">
        <v>8</v>
      </c>
      <c r="C22" s="37" t="s">
        <v>0</v>
      </c>
      <c r="D22" s="60">
        <v>1</v>
      </c>
      <c r="E22" s="36"/>
      <c r="F22" s="50">
        <v>4622</v>
      </c>
      <c r="G22" s="51">
        <v>0</v>
      </c>
      <c r="H22" s="50">
        <f>ROUND(F22+G22,0.1)</f>
        <v>4622</v>
      </c>
      <c r="I22" s="36"/>
      <c r="J22" s="50">
        <v>3970</v>
      </c>
      <c r="K22" s="51">
        <v>0</v>
      </c>
      <c r="L22" s="50">
        <f>ROUND(J22+K22,0.1)</f>
        <v>3970</v>
      </c>
      <c r="M22" s="36"/>
      <c r="N22" s="50">
        <f>ROUND(AVERAGE(F22,J22),0.1)</f>
        <v>4296</v>
      </c>
      <c r="O22" s="51">
        <v>0</v>
      </c>
      <c r="P22" s="50">
        <f>ROUND(N22+O22,0.1)</f>
        <v>4296</v>
      </c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54"/>
      <c r="DP22" s="54"/>
      <c r="DQ22" s="54"/>
      <c r="DR22" s="54"/>
      <c r="DS22" s="54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4"/>
      <c r="EN22" s="54"/>
      <c r="EO22" s="54"/>
      <c r="EP22" s="54"/>
      <c r="EQ22" s="54"/>
      <c r="ER22" s="54"/>
      <c r="ES22" s="54"/>
      <c r="ET22" s="54"/>
      <c r="EU22" s="54"/>
      <c r="EV22" s="54"/>
      <c r="EW22" s="54"/>
      <c r="EX22" s="54"/>
      <c r="EY22" s="54"/>
      <c r="EZ22" s="54"/>
      <c r="FA22" s="54"/>
      <c r="FB22" s="54"/>
      <c r="FC22" s="54"/>
      <c r="FD22" s="54"/>
      <c r="FE22" s="54"/>
      <c r="FF22" s="54"/>
      <c r="FG22" s="54"/>
      <c r="FH22" s="54"/>
      <c r="FI22" s="54"/>
      <c r="FJ22" s="54"/>
      <c r="FK22" s="54"/>
      <c r="FL22" s="54"/>
      <c r="FM22" s="54"/>
      <c r="FN22" s="54"/>
      <c r="FO22" s="54"/>
      <c r="FP22" s="54"/>
      <c r="FQ22" s="54"/>
      <c r="FR22" s="54"/>
      <c r="FS22" s="54"/>
      <c r="FT22" s="54"/>
      <c r="FU22" s="54"/>
      <c r="FV22" s="54"/>
      <c r="FW22" s="54"/>
      <c r="FX22" s="54"/>
      <c r="FY22" s="54"/>
      <c r="FZ22" s="54"/>
      <c r="GA22" s="54"/>
      <c r="GB22" s="54"/>
      <c r="GC22" s="54"/>
      <c r="GD22" s="54"/>
      <c r="GE22" s="54"/>
      <c r="GF22" s="54"/>
      <c r="GG22" s="54"/>
      <c r="GH22" s="54"/>
      <c r="GI22" s="54"/>
      <c r="GJ22" s="54"/>
      <c r="GK22" s="54"/>
      <c r="GL22" s="54"/>
      <c r="GM22" s="54"/>
      <c r="GN22" s="54"/>
      <c r="GO22" s="54"/>
      <c r="GP22" s="54"/>
      <c r="GQ22" s="54"/>
      <c r="GR22" s="54"/>
      <c r="GS22" s="54"/>
      <c r="GT22" s="54"/>
      <c r="GU22" s="54"/>
      <c r="GV22" s="54"/>
      <c r="GW22" s="54"/>
      <c r="GX22" s="54"/>
      <c r="GY22" s="54"/>
      <c r="GZ22" s="54"/>
      <c r="HA22" s="54"/>
      <c r="HB22" s="54"/>
      <c r="HC22" s="54"/>
      <c r="HD22" s="54"/>
      <c r="HE22" s="54"/>
      <c r="HF22" s="54"/>
      <c r="HG22" s="54"/>
      <c r="HH22" s="54"/>
      <c r="HI22" s="54"/>
      <c r="HJ22" s="54"/>
      <c r="HK22" s="54"/>
      <c r="HL22" s="54"/>
      <c r="HM22" s="54"/>
      <c r="HN22" s="54"/>
      <c r="HO22" s="54"/>
      <c r="HP22" s="54"/>
      <c r="HQ22" s="54"/>
      <c r="HR22" s="54"/>
      <c r="HS22" s="54"/>
      <c r="HT22" s="54"/>
      <c r="HU22" s="54"/>
      <c r="HV22" s="54"/>
      <c r="HW22" s="54"/>
      <c r="HX22" s="54"/>
      <c r="HY22" s="54"/>
      <c r="HZ22" s="54"/>
      <c r="IA22" s="54"/>
      <c r="IB22" s="54"/>
      <c r="IC22" s="54"/>
      <c r="ID22" s="54"/>
      <c r="IE22" s="54"/>
      <c r="IF22" s="54"/>
      <c r="IG22" s="54"/>
      <c r="IH22" s="54"/>
      <c r="II22" s="54"/>
      <c r="IJ22" s="54"/>
      <c r="IK22" s="54"/>
      <c r="IL22" s="54"/>
      <c r="IM22" s="54"/>
      <c r="IN22" s="54"/>
      <c r="IO22" s="54"/>
      <c r="IP22" s="54"/>
      <c r="IQ22" s="54"/>
      <c r="IR22" s="54"/>
      <c r="IS22" s="54"/>
      <c r="IT22" s="54"/>
      <c r="IU22" s="54"/>
      <c r="IV22" s="54"/>
      <c r="IW22" s="54"/>
      <c r="IX22" s="54"/>
      <c r="IY22" s="54"/>
      <c r="IZ22" s="54"/>
      <c r="JA22" s="54"/>
      <c r="JB22" s="54"/>
      <c r="JC22" s="54"/>
      <c r="JD22" s="54"/>
      <c r="JE22" s="54"/>
      <c r="JF22" s="54"/>
      <c r="JG22" s="54"/>
      <c r="JH22" s="54"/>
      <c r="JI22" s="54"/>
      <c r="JJ22" s="54"/>
      <c r="JK22" s="54"/>
      <c r="JL22" s="54"/>
      <c r="JM22" s="54"/>
      <c r="JN22" s="54"/>
    </row>
    <row r="23" spans="1:274" s="52" customFormat="1" ht="28.5" customHeight="1" x14ac:dyDescent="0.25">
      <c r="A23" s="31">
        <v>2</v>
      </c>
      <c r="B23" s="37" t="s">
        <v>9</v>
      </c>
      <c r="C23" s="37" t="s">
        <v>0</v>
      </c>
      <c r="D23" s="60">
        <v>1</v>
      </c>
      <c r="E23" s="36"/>
      <c r="F23" s="50">
        <v>4587</v>
      </c>
      <c r="G23" s="51">
        <v>0</v>
      </c>
      <c r="H23" s="50">
        <f>ROUND(F23+G23,0.1)</f>
        <v>4587</v>
      </c>
      <c r="I23" s="36"/>
      <c r="J23" s="50">
        <v>3970</v>
      </c>
      <c r="K23" s="51">
        <v>0</v>
      </c>
      <c r="L23" s="50">
        <f t="shared" ref="L23:L32" si="4">ROUND(J23+K23,0.1)</f>
        <v>3970</v>
      </c>
      <c r="M23" s="36"/>
      <c r="N23" s="50">
        <f t="shared" ref="N23:N32" si="5">ROUND(AVERAGE(F23,J23),0.1)</f>
        <v>4279</v>
      </c>
      <c r="O23" s="51">
        <v>0</v>
      </c>
      <c r="P23" s="50">
        <f t="shared" ref="P23:P32" si="6">ROUND(N23+O23,0.1)</f>
        <v>4279</v>
      </c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  <c r="IS23" s="54"/>
      <c r="IT23" s="54"/>
      <c r="IU23" s="54"/>
      <c r="IV23" s="54"/>
      <c r="IW23" s="54"/>
      <c r="IX23" s="54"/>
      <c r="IY23" s="54"/>
      <c r="IZ23" s="54"/>
      <c r="JA23" s="54"/>
      <c r="JB23" s="54"/>
      <c r="JC23" s="54"/>
      <c r="JD23" s="54"/>
      <c r="JE23" s="54"/>
      <c r="JF23" s="54"/>
      <c r="JG23" s="54"/>
      <c r="JH23" s="54"/>
      <c r="JI23" s="54"/>
      <c r="JJ23" s="54"/>
      <c r="JK23" s="54"/>
      <c r="JL23" s="54"/>
      <c r="JM23" s="54"/>
      <c r="JN23" s="54"/>
    </row>
    <row r="24" spans="1:274" s="52" customFormat="1" ht="45" x14ac:dyDescent="0.25">
      <c r="A24" s="31">
        <v>3</v>
      </c>
      <c r="B24" s="37" t="s">
        <v>10</v>
      </c>
      <c r="C24" s="37" t="s">
        <v>0</v>
      </c>
      <c r="D24" s="60">
        <v>1</v>
      </c>
      <c r="E24" s="36"/>
      <c r="F24" s="50">
        <v>4507</v>
      </c>
      <c r="G24" s="51">
        <v>0</v>
      </c>
      <c r="H24" s="50">
        <f t="shared" ref="H24:H32" si="7">ROUND(F24+G24,0.1)</f>
        <v>4507</v>
      </c>
      <c r="I24" s="36"/>
      <c r="J24" s="50">
        <v>3970</v>
      </c>
      <c r="K24" s="51">
        <v>0</v>
      </c>
      <c r="L24" s="50">
        <f t="shared" si="4"/>
        <v>3970</v>
      </c>
      <c r="M24" s="36"/>
      <c r="N24" s="50">
        <f t="shared" si="5"/>
        <v>4239</v>
      </c>
      <c r="O24" s="51">
        <v>0</v>
      </c>
      <c r="P24" s="50">
        <f t="shared" si="6"/>
        <v>4239</v>
      </c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  <c r="CA24" s="54"/>
      <c r="CB24" s="54"/>
      <c r="CC24" s="54"/>
      <c r="CD24" s="54"/>
      <c r="CE24" s="54"/>
      <c r="CF24" s="54"/>
      <c r="CG24" s="54"/>
      <c r="CH24" s="54"/>
      <c r="CI24" s="54"/>
      <c r="CJ24" s="54"/>
      <c r="CK24" s="54"/>
      <c r="CL24" s="54"/>
      <c r="CM24" s="54"/>
      <c r="CN24" s="54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4"/>
      <c r="DA24" s="54"/>
      <c r="DB24" s="54"/>
      <c r="DC24" s="54"/>
      <c r="DD24" s="54"/>
      <c r="DE24" s="54"/>
      <c r="DF24" s="54"/>
      <c r="DG24" s="54"/>
      <c r="DH24" s="54"/>
      <c r="DI24" s="54"/>
      <c r="DJ24" s="54"/>
      <c r="DK24" s="54"/>
      <c r="DL24" s="54"/>
      <c r="DM24" s="54"/>
      <c r="DN24" s="54"/>
      <c r="DO24" s="54"/>
      <c r="DP24" s="54"/>
      <c r="DQ24" s="54"/>
      <c r="DR24" s="54"/>
      <c r="DS24" s="54"/>
      <c r="DT24" s="54"/>
      <c r="DU24" s="54"/>
      <c r="DV24" s="54"/>
      <c r="DW24" s="54"/>
      <c r="DX24" s="54"/>
      <c r="DY24" s="54"/>
      <c r="DZ24" s="54"/>
      <c r="EA24" s="54"/>
      <c r="EB24" s="54"/>
      <c r="EC24" s="54"/>
      <c r="ED24" s="54"/>
      <c r="EE24" s="54"/>
      <c r="EF24" s="54"/>
      <c r="EG24" s="54"/>
      <c r="EH24" s="54"/>
      <c r="EI24" s="54"/>
      <c r="EJ24" s="54"/>
      <c r="EK24" s="54"/>
      <c r="EL24" s="54"/>
      <c r="EM24" s="54"/>
      <c r="EN24" s="54"/>
      <c r="EO24" s="54"/>
      <c r="EP24" s="54"/>
      <c r="EQ24" s="54"/>
      <c r="ER24" s="54"/>
      <c r="ES24" s="54"/>
      <c r="ET24" s="54"/>
      <c r="EU24" s="54"/>
      <c r="EV24" s="54"/>
      <c r="EW24" s="54"/>
      <c r="EX24" s="54"/>
      <c r="EY24" s="54"/>
      <c r="EZ24" s="54"/>
      <c r="FA24" s="54"/>
      <c r="FB24" s="54"/>
      <c r="FC24" s="54"/>
      <c r="FD24" s="54"/>
      <c r="FE24" s="54"/>
      <c r="FF24" s="54"/>
      <c r="FG24" s="54"/>
      <c r="FH24" s="54"/>
      <c r="FI24" s="54"/>
      <c r="FJ24" s="54"/>
      <c r="FK24" s="54"/>
      <c r="FL24" s="54"/>
      <c r="FM24" s="54"/>
      <c r="FN24" s="54"/>
      <c r="FO24" s="54"/>
      <c r="FP24" s="54"/>
      <c r="FQ24" s="54"/>
      <c r="FR24" s="54"/>
      <c r="FS24" s="54"/>
      <c r="FT24" s="54"/>
      <c r="FU24" s="54"/>
      <c r="FV24" s="54"/>
      <c r="FW24" s="54"/>
      <c r="FX24" s="54"/>
      <c r="FY24" s="54"/>
      <c r="FZ24" s="54"/>
      <c r="GA24" s="54"/>
      <c r="GB24" s="54"/>
      <c r="GC24" s="54"/>
      <c r="GD24" s="54"/>
      <c r="GE24" s="54"/>
      <c r="GF24" s="54"/>
      <c r="GG24" s="54"/>
      <c r="GH24" s="54"/>
      <c r="GI24" s="54"/>
      <c r="GJ24" s="54"/>
      <c r="GK24" s="54"/>
      <c r="GL24" s="54"/>
      <c r="GM24" s="54"/>
      <c r="GN24" s="54"/>
      <c r="GO24" s="54"/>
      <c r="GP24" s="54"/>
      <c r="GQ24" s="54"/>
      <c r="GR24" s="54"/>
      <c r="GS24" s="54"/>
      <c r="GT24" s="54"/>
      <c r="GU24" s="54"/>
      <c r="GV24" s="54"/>
      <c r="GW24" s="54"/>
      <c r="GX24" s="54"/>
      <c r="GY24" s="54"/>
      <c r="GZ24" s="54"/>
      <c r="HA24" s="54"/>
      <c r="HB24" s="54"/>
      <c r="HC24" s="54"/>
      <c r="HD24" s="54"/>
      <c r="HE24" s="54"/>
      <c r="HF24" s="54"/>
      <c r="HG24" s="54"/>
      <c r="HH24" s="54"/>
      <c r="HI24" s="54"/>
      <c r="HJ24" s="54"/>
      <c r="HK24" s="54"/>
      <c r="HL24" s="54"/>
      <c r="HM24" s="54"/>
      <c r="HN24" s="54"/>
      <c r="HO24" s="54"/>
      <c r="HP24" s="54"/>
      <c r="HQ24" s="54"/>
      <c r="HR24" s="54"/>
      <c r="HS24" s="54"/>
      <c r="HT24" s="54"/>
      <c r="HU24" s="54"/>
      <c r="HV24" s="54"/>
      <c r="HW24" s="54"/>
      <c r="HX24" s="54"/>
      <c r="HY24" s="54"/>
      <c r="HZ24" s="54"/>
      <c r="IA24" s="54"/>
      <c r="IB24" s="54"/>
      <c r="IC24" s="54"/>
      <c r="ID24" s="54"/>
      <c r="IE24" s="54"/>
      <c r="IF24" s="54"/>
      <c r="IG24" s="54"/>
      <c r="IH24" s="54"/>
      <c r="II24" s="54"/>
      <c r="IJ24" s="54"/>
      <c r="IK24" s="54"/>
      <c r="IL24" s="54"/>
      <c r="IM24" s="54"/>
      <c r="IN24" s="54"/>
      <c r="IO24" s="54"/>
      <c r="IP24" s="54"/>
      <c r="IQ24" s="54"/>
      <c r="IR24" s="54"/>
      <c r="IS24" s="54"/>
      <c r="IT24" s="54"/>
      <c r="IU24" s="54"/>
      <c r="IV24" s="54"/>
      <c r="IW24" s="54"/>
      <c r="IX24" s="54"/>
      <c r="IY24" s="54"/>
      <c r="IZ24" s="54"/>
      <c r="JA24" s="54"/>
      <c r="JB24" s="54"/>
      <c r="JC24" s="54"/>
      <c r="JD24" s="54"/>
      <c r="JE24" s="54"/>
      <c r="JF24" s="54"/>
      <c r="JG24" s="54"/>
      <c r="JH24" s="54"/>
      <c r="JI24" s="54"/>
      <c r="JJ24" s="54"/>
      <c r="JK24" s="54"/>
      <c r="JL24" s="54"/>
      <c r="JM24" s="54"/>
      <c r="JN24" s="54"/>
    </row>
    <row r="25" spans="1:274" s="52" customFormat="1" ht="27.75" customHeight="1" x14ac:dyDescent="0.25">
      <c r="A25" s="31">
        <v>4</v>
      </c>
      <c r="B25" s="37" t="s">
        <v>1</v>
      </c>
      <c r="C25" s="37" t="s">
        <v>0</v>
      </c>
      <c r="D25" s="60">
        <v>1</v>
      </c>
      <c r="E25" s="36"/>
      <c r="F25" s="50">
        <v>4451</v>
      </c>
      <c r="G25" s="51">
        <v>0</v>
      </c>
      <c r="H25" s="50">
        <f t="shared" si="7"/>
        <v>4451</v>
      </c>
      <c r="I25" s="36"/>
      <c r="J25" s="50">
        <v>3970</v>
      </c>
      <c r="K25" s="51">
        <v>0</v>
      </c>
      <c r="L25" s="50">
        <f t="shared" si="4"/>
        <v>3970</v>
      </c>
      <c r="M25" s="36"/>
      <c r="N25" s="50">
        <f t="shared" si="5"/>
        <v>4211</v>
      </c>
      <c r="O25" s="51">
        <v>0</v>
      </c>
      <c r="P25" s="50">
        <f t="shared" si="6"/>
        <v>4211</v>
      </c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54"/>
      <c r="CD25" s="54"/>
      <c r="CE25" s="54"/>
      <c r="CF25" s="54"/>
      <c r="CG25" s="54"/>
      <c r="CH25" s="54"/>
      <c r="CI25" s="54"/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  <c r="DC25" s="54"/>
      <c r="DD25" s="54"/>
      <c r="DE25" s="54"/>
      <c r="DF25" s="54"/>
      <c r="DG25" s="54"/>
      <c r="DH25" s="54"/>
      <c r="DI25" s="54"/>
      <c r="DJ25" s="54"/>
      <c r="DK25" s="54"/>
      <c r="DL25" s="54"/>
      <c r="DM25" s="54"/>
      <c r="DN25" s="54"/>
      <c r="DO25" s="54"/>
      <c r="DP25" s="54"/>
      <c r="DQ25" s="54"/>
      <c r="DR25" s="54"/>
      <c r="DS25" s="54"/>
      <c r="DT25" s="54"/>
      <c r="DU25" s="54"/>
      <c r="DV25" s="54"/>
      <c r="DW25" s="54"/>
      <c r="DX25" s="54"/>
      <c r="DY25" s="54"/>
      <c r="DZ25" s="54"/>
      <c r="EA25" s="54"/>
      <c r="EB25" s="54"/>
      <c r="EC25" s="54"/>
      <c r="ED25" s="54"/>
      <c r="EE25" s="54"/>
      <c r="EF25" s="54"/>
      <c r="EG25" s="54"/>
      <c r="EH25" s="54"/>
      <c r="EI25" s="54"/>
      <c r="EJ25" s="54"/>
      <c r="EK25" s="54"/>
      <c r="EL25" s="54"/>
      <c r="EM25" s="54"/>
      <c r="EN25" s="54"/>
      <c r="EO25" s="54"/>
      <c r="EP25" s="54"/>
      <c r="EQ25" s="54"/>
      <c r="ER25" s="54"/>
      <c r="ES25" s="54"/>
      <c r="ET25" s="54"/>
      <c r="EU25" s="54"/>
      <c r="EV25" s="54"/>
      <c r="EW25" s="54"/>
      <c r="EX25" s="54"/>
      <c r="EY25" s="54"/>
      <c r="EZ25" s="54"/>
      <c r="FA25" s="54"/>
      <c r="FB25" s="54"/>
      <c r="FC25" s="54"/>
      <c r="FD25" s="54"/>
      <c r="FE25" s="54"/>
      <c r="FF25" s="54"/>
      <c r="FG25" s="54"/>
      <c r="FH25" s="54"/>
      <c r="FI25" s="54"/>
      <c r="FJ25" s="54"/>
      <c r="FK25" s="54"/>
      <c r="FL25" s="54"/>
      <c r="FM25" s="54"/>
      <c r="FN25" s="54"/>
      <c r="FO25" s="54"/>
      <c r="FP25" s="54"/>
      <c r="FQ25" s="54"/>
      <c r="FR25" s="54"/>
      <c r="FS25" s="54"/>
      <c r="FT25" s="54"/>
      <c r="FU25" s="54"/>
      <c r="FV25" s="54"/>
      <c r="FW25" s="54"/>
      <c r="FX25" s="54"/>
      <c r="FY25" s="54"/>
      <c r="FZ25" s="54"/>
      <c r="GA25" s="54"/>
      <c r="GB25" s="54"/>
      <c r="GC25" s="54"/>
      <c r="GD25" s="54"/>
      <c r="GE25" s="54"/>
      <c r="GF25" s="54"/>
      <c r="GG25" s="54"/>
      <c r="GH25" s="54"/>
      <c r="GI25" s="54"/>
      <c r="GJ25" s="54"/>
      <c r="GK25" s="54"/>
      <c r="GL25" s="54"/>
      <c r="GM25" s="54"/>
      <c r="GN25" s="54"/>
      <c r="GO25" s="54"/>
      <c r="GP25" s="54"/>
      <c r="GQ25" s="54"/>
      <c r="GR25" s="54"/>
      <c r="GS25" s="54"/>
      <c r="GT25" s="54"/>
      <c r="GU25" s="54"/>
      <c r="GV25" s="54"/>
      <c r="GW25" s="54"/>
      <c r="GX25" s="54"/>
      <c r="GY25" s="54"/>
      <c r="GZ25" s="54"/>
      <c r="HA25" s="54"/>
      <c r="HB25" s="54"/>
      <c r="HC25" s="54"/>
      <c r="HD25" s="54"/>
      <c r="HE25" s="54"/>
      <c r="HF25" s="54"/>
      <c r="HG25" s="54"/>
      <c r="HH25" s="54"/>
      <c r="HI25" s="54"/>
      <c r="HJ25" s="54"/>
      <c r="HK25" s="54"/>
      <c r="HL25" s="54"/>
      <c r="HM25" s="54"/>
      <c r="HN25" s="54"/>
      <c r="HO25" s="54"/>
      <c r="HP25" s="54"/>
      <c r="HQ25" s="54"/>
      <c r="HR25" s="54"/>
      <c r="HS25" s="54"/>
      <c r="HT25" s="54"/>
      <c r="HU25" s="54"/>
      <c r="HV25" s="54"/>
      <c r="HW25" s="54"/>
      <c r="HX25" s="54"/>
      <c r="HY25" s="54"/>
      <c r="HZ25" s="54"/>
      <c r="IA25" s="54"/>
      <c r="IB25" s="54"/>
      <c r="IC25" s="54"/>
      <c r="ID25" s="54"/>
      <c r="IE25" s="54"/>
      <c r="IF25" s="54"/>
      <c r="IG25" s="54"/>
      <c r="IH25" s="54"/>
      <c r="II25" s="54"/>
      <c r="IJ25" s="54"/>
      <c r="IK25" s="54"/>
      <c r="IL25" s="54"/>
      <c r="IM25" s="54"/>
      <c r="IN25" s="54"/>
      <c r="IO25" s="54"/>
      <c r="IP25" s="54"/>
      <c r="IQ25" s="54"/>
      <c r="IR25" s="54"/>
      <c r="IS25" s="54"/>
      <c r="IT25" s="54"/>
      <c r="IU25" s="54"/>
      <c r="IV25" s="54"/>
      <c r="IW25" s="54"/>
      <c r="IX25" s="54"/>
      <c r="IY25" s="54"/>
      <c r="IZ25" s="54"/>
      <c r="JA25" s="54"/>
      <c r="JB25" s="54"/>
      <c r="JC25" s="54"/>
      <c r="JD25" s="54"/>
      <c r="JE25" s="54"/>
      <c r="JF25" s="54"/>
      <c r="JG25" s="54"/>
      <c r="JH25" s="54"/>
      <c r="JI25" s="54"/>
      <c r="JJ25" s="54"/>
      <c r="JK25" s="54"/>
      <c r="JL25" s="54"/>
      <c r="JM25" s="54"/>
      <c r="JN25" s="54"/>
    </row>
    <row r="26" spans="1:274" s="52" customFormat="1" ht="30" x14ac:dyDescent="0.25">
      <c r="A26" s="31">
        <v>5</v>
      </c>
      <c r="B26" s="37" t="s">
        <v>11</v>
      </c>
      <c r="C26" s="37" t="s">
        <v>0</v>
      </c>
      <c r="D26" s="60">
        <v>1</v>
      </c>
      <c r="E26" s="36"/>
      <c r="F26" s="50">
        <v>4507</v>
      </c>
      <c r="G26" s="51">
        <v>0</v>
      </c>
      <c r="H26" s="50">
        <f t="shared" si="7"/>
        <v>4507</v>
      </c>
      <c r="I26" s="36"/>
      <c r="J26" s="50">
        <v>3970</v>
      </c>
      <c r="K26" s="51">
        <v>0</v>
      </c>
      <c r="L26" s="50">
        <f t="shared" si="4"/>
        <v>3970</v>
      </c>
      <c r="M26" s="36"/>
      <c r="N26" s="50">
        <f t="shared" si="5"/>
        <v>4239</v>
      </c>
      <c r="O26" s="51">
        <v>0</v>
      </c>
      <c r="P26" s="50">
        <f t="shared" si="6"/>
        <v>4239</v>
      </c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  <c r="CA26" s="54"/>
      <c r="CB26" s="54"/>
      <c r="CC26" s="54"/>
      <c r="CD26" s="54"/>
      <c r="CE26" s="54"/>
      <c r="CF26" s="54"/>
      <c r="CG26" s="54"/>
      <c r="CH26" s="54"/>
      <c r="CI26" s="54"/>
      <c r="CJ26" s="54"/>
      <c r="CK26" s="54"/>
      <c r="CL26" s="54"/>
      <c r="CM26" s="54"/>
      <c r="CN26" s="54"/>
      <c r="CO26" s="54"/>
      <c r="CP26" s="54"/>
      <c r="CQ26" s="54"/>
      <c r="CR26" s="54"/>
      <c r="CS26" s="54"/>
      <c r="CT26" s="54"/>
      <c r="CU26" s="54"/>
      <c r="CV26" s="54"/>
      <c r="CW26" s="54"/>
      <c r="CX26" s="54"/>
      <c r="CY26" s="54"/>
      <c r="CZ26" s="54"/>
      <c r="DA26" s="54"/>
      <c r="DB26" s="54"/>
      <c r="DC26" s="54"/>
      <c r="DD26" s="54"/>
      <c r="DE26" s="54"/>
      <c r="DF26" s="54"/>
      <c r="DG26" s="54"/>
      <c r="DH26" s="54"/>
      <c r="DI26" s="54"/>
      <c r="DJ26" s="54"/>
      <c r="DK26" s="54"/>
      <c r="DL26" s="54"/>
      <c r="DM26" s="54"/>
      <c r="DN26" s="54"/>
      <c r="DO26" s="54"/>
      <c r="DP26" s="54"/>
      <c r="DQ26" s="54"/>
      <c r="DR26" s="54"/>
      <c r="DS26" s="54"/>
      <c r="DT26" s="54"/>
      <c r="DU26" s="54"/>
      <c r="DV26" s="54"/>
      <c r="DW26" s="54"/>
      <c r="DX26" s="54"/>
      <c r="DY26" s="54"/>
      <c r="DZ26" s="54"/>
      <c r="EA26" s="54"/>
      <c r="EB26" s="54"/>
      <c r="EC26" s="54"/>
      <c r="ED26" s="54"/>
      <c r="EE26" s="54"/>
      <c r="EF26" s="54"/>
      <c r="EG26" s="54"/>
      <c r="EH26" s="54"/>
      <c r="EI26" s="54"/>
      <c r="EJ26" s="54"/>
      <c r="EK26" s="54"/>
      <c r="EL26" s="54"/>
      <c r="EM26" s="54"/>
      <c r="EN26" s="54"/>
      <c r="EO26" s="54"/>
      <c r="EP26" s="54"/>
      <c r="EQ26" s="54"/>
      <c r="ER26" s="54"/>
      <c r="ES26" s="54"/>
      <c r="ET26" s="54"/>
      <c r="EU26" s="54"/>
      <c r="EV26" s="54"/>
      <c r="EW26" s="54"/>
      <c r="EX26" s="54"/>
      <c r="EY26" s="54"/>
      <c r="EZ26" s="54"/>
      <c r="FA26" s="54"/>
      <c r="FB26" s="54"/>
      <c r="FC26" s="54"/>
      <c r="FD26" s="54"/>
      <c r="FE26" s="54"/>
      <c r="FF26" s="54"/>
      <c r="FG26" s="54"/>
      <c r="FH26" s="54"/>
      <c r="FI26" s="54"/>
      <c r="FJ26" s="54"/>
      <c r="FK26" s="54"/>
      <c r="FL26" s="54"/>
      <c r="FM26" s="54"/>
      <c r="FN26" s="54"/>
      <c r="FO26" s="54"/>
      <c r="FP26" s="54"/>
      <c r="FQ26" s="54"/>
      <c r="FR26" s="54"/>
      <c r="FS26" s="54"/>
      <c r="FT26" s="54"/>
      <c r="FU26" s="54"/>
      <c r="FV26" s="54"/>
      <c r="FW26" s="54"/>
      <c r="FX26" s="54"/>
      <c r="FY26" s="54"/>
      <c r="FZ26" s="54"/>
      <c r="GA26" s="54"/>
      <c r="GB26" s="54"/>
      <c r="GC26" s="54"/>
      <c r="GD26" s="54"/>
      <c r="GE26" s="54"/>
      <c r="GF26" s="54"/>
      <c r="GG26" s="54"/>
      <c r="GH26" s="54"/>
      <c r="GI26" s="54"/>
      <c r="GJ26" s="54"/>
      <c r="GK26" s="54"/>
      <c r="GL26" s="54"/>
      <c r="GM26" s="54"/>
      <c r="GN26" s="54"/>
      <c r="GO26" s="54"/>
      <c r="GP26" s="54"/>
      <c r="GQ26" s="54"/>
      <c r="GR26" s="54"/>
      <c r="GS26" s="54"/>
      <c r="GT26" s="54"/>
      <c r="GU26" s="54"/>
      <c r="GV26" s="54"/>
      <c r="GW26" s="54"/>
      <c r="GX26" s="54"/>
      <c r="GY26" s="54"/>
      <c r="GZ26" s="54"/>
      <c r="HA26" s="54"/>
      <c r="HB26" s="54"/>
      <c r="HC26" s="54"/>
      <c r="HD26" s="54"/>
      <c r="HE26" s="54"/>
      <c r="HF26" s="54"/>
      <c r="HG26" s="54"/>
      <c r="HH26" s="54"/>
      <c r="HI26" s="54"/>
      <c r="HJ26" s="54"/>
      <c r="HK26" s="54"/>
      <c r="HL26" s="54"/>
      <c r="HM26" s="54"/>
      <c r="HN26" s="54"/>
      <c r="HO26" s="54"/>
      <c r="HP26" s="54"/>
      <c r="HQ26" s="54"/>
      <c r="HR26" s="54"/>
      <c r="HS26" s="54"/>
      <c r="HT26" s="54"/>
      <c r="HU26" s="54"/>
      <c r="HV26" s="54"/>
      <c r="HW26" s="54"/>
      <c r="HX26" s="54"/>
      <c r="HY26" s="54"/>
      <c r="HZ26" s="54"/>
      <c r="IA26" s="54"/>
      <c r="IB26" s="54"/>
      <c r="IC26" s="54"/>
      <c r="ID26" s="54"/>
      <c r="IE26" s="54"/>
      <c r="IF26" s="54"/>
      <c r="IG26" s="54"/>
      <c r="IH26" s="54"/>
      <c r="II26" s="54"/>
      <c r="IJ26" s="54"/>
      <c r="IK26" s="54"/>
      <c r="IL26" s="54"/>
      <c r="IM26" s="54"/>
      <c r="IN26" s="54"/>
      <c r="IO26" s="54"/>
      <c r="IP26" s="54"/>
      <c r="IQ26" s="54"/>
      <c r="IR26" s="54"/>
      <c r="IS26" s="54"/>
      <c r="IT26" s="54"/>
      <c r="IU26" s="54"/>
      <c r="IV26" s="54"/>
      <c r="IW26" s="54"/>
      <c r="IX26" s="54"/>
      <c r="IY26" s="54"/>
      <c r="IZ26" s="54"/>
      <c r="JA26" s="54"/>
      <c r="JB26" s="54"/>
      <c r="JC26" s="54"/>
      <c r="JD26" s="54"/>
      <c r="JE26" s="54"/>
      <c r="JF26" s="54"/>
      <c r="JG26" s="54"/>
      <c r="JH26" s="54"/>
      <c r="JI26" s="54"/>
      <c r="JJ26" s="54"/>
      <c r="JK26" s="54"/>
      <c r="JL26" s="54"/>
      <c r="JM26" s="54"/>
      <c r="JN26" s="54"/>
    </row>
    <row r="27" spans="1:274" s="52" customFormat="1" ht="30" x14ac:dyDescent="0.25">
      <c r="A27" s="31">
        <v>6</v>
      </c>
      <c r="B27" s="37" t="s">
        <v>12</v>
      </c>
      <c r="C27" s="37" t="s">
        <v>0</v>
      </c>
      <c r="D27" s="60">
        <v>1</v>
      </c>
      <c r="E27" s="36"/>
      <c r="F27" s="50">
        <v>5026</v>
      </c>
      <c r="G27" s="51">
        <v>0</v>
      </c>
      <c r="H27" s="50">
        <f t="shared" si="7"/>
        <v>5026</v>
      </c>
      <c r="I27" s="36"/>
      <c r="J27" s="50">
        <v>3970</v>
      </c>
      <c r="K27" s="51">
        <v>0</v>
      </c>
      <c r="L27" s="50">
        <f t="shared" si="4"/>
        <v>3970</v>
      </c>
      <c r="M27" s="36"/>
      <c r="N27" s="50">
        <f t="shared" si="5"/>
        <v>4498</v>
      </c>
      <c r="O27" s="51">
        <v>0</v>
      </c>
      <c r="P27" s="50">
        <f t="shared" si="6"/>
        <v>4498</v>
      </c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  <c r="DL27" s="54"/>
      <c r="DM27" s="54"/>
      <c r="DN27" s="54"/>
      <c r="DO27" s="54"/>
      <c r="DP27" s="54"/>
      <c r="DQ27" s="54"/>
      <c r="DR27" s="54"/>
      <c r="DS27" s="54"/>
      <c r="DT27" s="54"/>
      <c r="DU27" s="54"/>
      <c r="DV27" s="54"/>
      <c r="DW27" s="54"/>
      <c r="DX27" s="54"/>
      <c r="DY27" s="54"/>
      <c r="DZ27" s="54"/>
      <c r="EA27" s="54"/>
      <c r="EB27" s="54"/>
      <c r="EC27" s="54"/>
      <c r="ED27" s="54"/>
      <c r="EE27" s="54"/>
      <c r="EF27" s="54"/>
      <c r="EG27" s="54"/>
      <c r="EH27" s="54"/>
      <c r="EI27" s="54"/>
      <c r="EJ27" s="54"/>
      <c r="EK27" s="54"/>
      <c r="EL27" s="54"/>
      <c r="EM27" s="54"/>
      <c r="EN27" s="54"/>
      <c r="EO27" s="54"/>
      <c r="EP27" s="54"/>
      <c r="EQ27" s="54"/>
      <c r="ER27" s="54"/>
      <c r="ES27" s="54"/>
      <c r="ET27" s="54"/>
      <c r="EU27" s="54"/>
      <c r="EV27" s="54"/>
      <c r="EW27" s="54"/>
      <c r="EX27" s="54"/>
      <c r="EY27" s="54"/>
      <c r="EZ27" s="54"/>
      <c r="FA27" s="54"/>
      <c r="FB27" s="54"/>
      <c r="FC27" s="54"/>
      <c r="FD27" s="54"/>
      <c r="FE27" s="54"/>
      <c r="FF27" s="54"/>
      <c r="FG27" s="54"/>
      <c r="FH27" s="54"/>
      <c r="FI27" s="54"/>
      <c r="FJ27" s="54"/>
      <c r="FK27" s="54"/>
      <c r="FL27" s="54"/>
      <c r="FM27" s="54"/>
      <c r="FN27" s="54"/>
      <c r="FO27" s="54"/>
      <c r="FP27" s="54"/>
      <c r="FQ27" s="54"/>
      <c r="FR27" s="54"/>
      <c r="FS27" s="54"/>
      <c r="FT27" s="54"/>
      <c r="FU27" s="54"/>
      <c r="FV27" s="54"/>
      <c r="FW27" s="54"/>
      <c r="FX27" s="54"/>
      <c r="FY27" s="54"/>
      <c r="FZ27" s="54"/>
      <c r="GA27" s="54"/>
      <c r="GB27" s="54"/>
      <c r="GC27" s="54"/>
      <c r="GD27" s="54"/>
      <c r="GE27" s="54"/>
      <c r="GF27" s="54"/>
      <c r="GG27" s="54"/>
      <c r="GH27" s="54"/>
      <c r="GI27" s="54"/>
      <c r="GJ27" s="54"/>
      <c r="GK27" s="54"/>
      <c r="GL27" s="54"/>
      <c r="GM27" s="54"/>
      <c r="GN27" s="54"/>
      <c r="GO27" s="54"/>
      <c r="GP27" s="54"/>
      <c r="GQ27" s="54"/>
      <c r="GR27" s="54"/>
      <c r="GS27" s="54"/>
      <c r="GT27" s="54"/>
      <c r="GU27" s="54"/>
      <c r="GV27" s="54"/>
      <c r="GW27" s="54"/>
      <c r="GX27" s="54"/>
      <c r="GY27" s="54"/>
      <c r="GZ27" s="54"/>
      <c r="HA27" s="54"/>
      <c r="HB27" s="54"/>
      <c r="HC27" s="54"/>
      <c r="HD27" s="54"/>
      <c r="HE27" s="54"/>
      <c r="HF27" s="54"/>
      <c r="HG27" s="54"/>
      <c r="HH27" s="54"/>
      <c r="HI27" s="54"/>
      <c r="HJ27" s="54"/>
      <c r="HK27" s="54"/>
      <c r="HL27" s="54"/>
      <c r="HM27" s="54"/>
      <c r="HN27" s="54"/>
      <c r="HO27" s="54"/>
      <c r="HP27" s="54"/>
      <c r="HQ27" s="54"/>
      <c r="HR27" s="54"/>
      <c r="HS27" s="54"/>
      <c r="HT27" s="54"/>
      <c r="HU27" s="54"/>
      <c r="HV27" s="54"/>
      <c r="HW27" s="54"/>
      <c r="HX27" s="54"/>
      <c r="HY27" s="54"/>
      <c r="HZ27" s="54"/>
      <c r="IA27" s="54"/>
      <c r="IB27" s="54"/>
      <c r="IC27" s="54"/>
      <c r="ID27" s="54"/>
      <c r="IE27" s="54"/>
      <c r="IF27" s="54"/>
      <c r="IG27" s="54"/>
      <c r="IH27" s="54"/>
      <c r="II27" s="54"/>
      <c r="IJ27" s="54"/>
      <c r="IK27" s="54"/>
      <c r="IL27" s="54"/>
      <c r="IM27" s="54"/>
      <c r="IN27" s="54"/>
      <c r="IO27" s="54"/>
      <c r="IP27" s="54"/>
      <c r="IQ27" s="54"/>
      <c r="IR27" s="54"/>
      <c r="IS27" s="54"/>
      <c r="IT27" s="54"/>
      <c r="IU27" s="54"/>
      <c r="IV27" s="54"/>
      <c r="IW27" s="54"/>
      <c r="IX27" s="54"/>
      <c r="IY27" s="54"/>
      <c r="IZ27" s="54"/>
      <c r="JA27" s="54"/>
      <c r="JB27" s="54"/>
      <c r="JC27" s="54"/>
      <c r="JD27" s="54"/>
      <c r="JE27" s="54"/>
      <c r="JF27" s="54"/>
      <c r="JG27" s="54"/>
      <c r="JH27" s="54"/>
      <c r="JI27" s="54"/>
      <c r="JJ27" s="54"/>
      <c r="JK27" s="54"/>
      <c r="JL27" s="54"/>
      <c r="JM27" s="54"/>
      <c r="JN27" s="54"/>
    </row>
    <row r="28" spans="1:274" s="52" customFormat="1" ht="21.75" customHeight="1" x14ac:dyDescent="0.25">
      <c r="A28" s="31">
        <v>7</v>
      </c>
      <c r="B28" s="37" t="s">
        <v>2</v>
      </c>
      <c r="C28" s="37" t="s">
        <v>0</v>
      </c>
      <c r="D28" s="60">
        <v>1</v>
      </c>
      <c r="E28" s="36"/>
      <c r="F28" s="50">
        <v>4760</v>
      </c>
      <c r="G28" s="51">
        <v>0</v>
      </c>
      <c r="H28" s="50">
        <f t="shared" si="7"/>
        <v>4760</v>
      </c>
      <c r="I28" s="36"/>
      <c r="J28" s="50">
        <v>3970</v>
      </c>
      <c r="K28" s="51">
        <v>0</v>
      </c>
      <c r="L28" s="50">
        <f t="shared" si="4"/>
        <v>3970</v>
      </c>
      <c r="M28" s="36"/>
      <c r="N28" s="50">
        <f t="shared" si="5"/>
        <v>4365</v>
      </c>
      <c r="O28" s="51">
        <v>0</v>
      </c>
      <c r="P28" s="50">
        <f t="shared" si="6"/>
        <v>4365</v>
      </c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4"/>
      <c r="CJ28" s="54"/>
      <c r="CK28" s="54"/>
      <c r="CL28" s="54"/>
      <c r="CM28" s="54"/>
      <c r="CN28" s="54"/>
      <c r="CO28" s="54"/>
      <c r="CP28" s="54"/>
      <c r="CQ28" s="54"/>
      <c r="CR28" s="54"/>
      <c r="CS28" s="54"/>
      <c r="CT28" s="54"/>
      <c r="CU28" s="54"/>
      <c r="CV28" s="54"/>
      <c r="CW28" s="54"/>
      <c r="CX28" s="54"/>
      <c r="CY28" s="54"/>
      <c r="CZ28" s="54"/>
      <c r="DA28" s="54"/>
      <c r="DB28" s="54"/>
      <c r="DC28" s="54"/>
      <c r="DD28" s="54"/>
      <c r="DE28" s="54"/>
      <c r="DF28" s="54"/>
      <c r="DG28" s="54"/>
      <c r="DH28" s="54"/>
      <c r="DI28" s="54"/>
      <c r="DJ28" s="54"/>
      <c r="DK28" s="54"/>
      <c r="DL28" s="54"/>
      <c r="DM28" s="54"/>
      <c r="DN28" s="54"/>
      <c r="DO28" s="54"/>
      <c r="DP28" s="54"/>
      <c r="DQ28" s="54"/>
      <c r="DR28" s="54"/>
      <c r="DS28" s="54"/>
      <c r="DT28" s="54"/>
      <c r="DU28" s="54"/>
      <c r="DV28" s="54"/>
      <c r="DW28" s="54"/>
      <c r="DX28" s="54"/>
      <c r="DY28" s="54"/>
      <c r="DZ28" s="54"/>
      <c r="EA28" s="54"/>
      <c r="EB28" s="54"/>
      <c r="EC28" s="54"/>
      <c r="ED28" s="54"/>
      <c r="EE28" s="54"/>
      <c r="EF28" s="54"/>
      <c r="EG28" s="54"/>
      <c r="EH28" s="54"/>
      <c r="EI28" s="54"/>
      <c r="EJ28" s="54"/>
      <c r="EK28" s="54"/>
      <c r="EL28" s="54"/>
      <c r="EM28" s="54"/>
      <c r="EN28" s="54"/>
      <c r="EO28" s="54"/>
      <c r="EP28" s="54"/>
      <c r="EQ28" s="54"/>
      <c r="ER28" s="54"/>
      <c r="ES28" s="54"/>
      <c r="ET28" s="54"/>
      <c r="EU28" s="54"/>
      <c r="EV28" s="54"/>
      <c r="EW28" s="54"/>
      <c r="EX28" s="54"/>
      <c r="EY28" s="54"/>
      <c r="EZ28" s="54"/>
      <c r="FA28" s="54"/>
      <c r="FB28" s="54"/>
      <c r="FC28" s="54"/>
      <c r="FD28" s="54"/>
      <c r="FE28" s="54"/>
      <c r="FF28" s="54"/>
      <c r="FG28" s="54"/>
      <c r="FH28" s="54"/>
      <c r="FI28" s="54"/>
      <c r="FJ28" s="54"/>
      <c r="FK28" s="54"/>
      <c r="FL28" s="54"/>
      <c r="FM28" s="54"/>
      <c r="FN28" s="54"/>
      <c r="FO28" s="54"/>
      <c r="FP28" s="54"/>
      <c r="FQ28" s="54"/>
      <c r="FR28" s="54"/>
      <c r="FS28" s="54"/>
      <c r="FT28" s="54"/>
      <c r="FU28" s="54"/>
      <c r="FV28" s="54"/>
      <c r="FW28" s="54"/>
      <c r="FX28" s="54"/>
      <c r="FY28" s="54"/>
      <c r="FZ28" s="54"/>
      <c r="GA28" s="54"/>
      <c r="GB28" s="54"/>
      <c r="GC28" s="54"/>
      <c r="GD28" s="54"/>
      <c r="GE28" s="54"/>
      <c r="GF28" s="54"/>
      <c r="GG28" s="54"/>
      <c r="GH28" s="54"/>
      <c r="GI28" s="54"/>
      <c r="GJ28" s="54"/>
      <c r="GK28" s="54"/>
      <c r="GL28" s="54"/>
      <c r="GM28" s="54"/>
      <c r="GN28" s="54"/>
      <c r="GO28" s="54"/>
      <c r="GP28" s="54"/>
      <c r="GQ28" s="54"/>
      <c r="GR28" s="54"/>
      <c r="GS28" s="54"/>
      <c r="GT28" s="54"/>
      <c r="GU28" s="54"/>
      <c r="GV28" s="54"/>
      <c r="GW28" s="54"/>
      <c r="GX28" s="54"/>
      <c r="GY28" s="54"/>
      <c r="GZ28" s="54"/>
      <c r="HA28" s="54"/>
      <c r="HB28" s="54"/>
      <c r="HC28" s="54"/>
      <c r="HD28" s="54"/>
      <c r="HE28" s="54"/>
      <c r="HF28" s="54"/>
      <c r="HG28" s="54"/>
      <c r="HH28" s="54"/>
      <c r="HI28" s="54"/>
      <c r="HJ28" s="54"/>
      <c r="HK28" s="54"/>
      <c r="HL28" s="54"/>
      <c r="HM28" s="54"/>
      <c r="HN28" s="54"/>
      <c r="HO28" s="54"/>
      <c r="HP28" s="54"/>
      <c r="HQ28" s="54"/>
      <c r="HR28" s="54"/>
      <c r="HS28" s="54"/>
      <c r="HT28" s="54"/>
      <c r="HU28" s="54"/>
      <c r="HV28" s="54"/>
      <c r="HW28" s="54"/>
      <c r="HX28" s="54"/>
      <c r="HY28" s="54"/>
      <c r="HZ28" s="54"/>
      <c r="IA28" s="54"/>
      <c r="IB28" s="54"/>
      <c r="IC28" s="54"/>
      <c r="ID28" s="54"/>
      <c r="IE28" s="54"/>
      <c r="IF28" s="54"/>
      <c r="IG28" s="54"/>
      <c r="IH28" s="54"/>
      <c r="II28" s="54"/>
      <c r="IJ28" s="54"/>
      <c r="IK28" s="54"/>
      <c r="IL28" s="54"/>
      <c r="IM28" s="54"/>
      <c r="IN28" s="54"/>
      <c r="IO28" s="54"/>
      <c r="IP28" s="54"/>
      <c r="IQ28" s="54"/>
      <c r="IR28" s="54"/>
      <c r="IS28" s="54"/>
      <c r="IT28" s="54"/>
      <c r="IU28" s="54"/>
      <c r="IV28" s="54"/>
      <c r="IW28" s="54"/>
      <c r="IX28" s="54"/>
      <c r="IY28" s="54"/>
      <c r="IZ28" s="54"/>
      <c r="JA28" s="54"/>
      <c r="JB28" s="54"/>
      <c r="JC28" s="54"/>
      <c r="JD28" s="54"/>
      <c r="JE28" s="54"/>
      <c r="JF28" s="54"/>
      <c r="JG28" s="54"/>
      <c r="JH28" s="54"/>
      <c r="JI28" s="54"/>
      <c r="JJ28" s="54"/>
      <c r="JK28" s="54"/>
      <c r="JL28" s="54"/>
      <c r="JM28" s="54"/>
      <c r="JN28" s="54"/>
    </row>
    <row r="29" spans="1:274" s="52" customFormat="1" ht="30" x14ac:dyDescent="0.25">
      <c r="A29" s="31">
        <v>8</v>
      </c>
      <c r="B29" s="37" t="s">
        <v>13</v>
      </c>
      <c r="C29" s="37" t="s">
        <v>0</v>
      </c>
      <c r="D29" s="60">
        <v>1</v>
      </c>
      <c r="E29" s="36"/>
      <c r="F29" s="50">
        <v>5339</v>
      </c>
      <c r="G29" s="51">
        <v>0</v>
      </c>
      <c r="H29" s="50">
        <f t="shared" si="7"/>
        <v>5339</v>
      </c>
      <c r="I29" s="36"/>
      <c r="J29" s="50">
        <v>3970</v>
      </c>
      <c r="K29" s="51">
        <v>0</v>
      </c>
      <c r="L29" s="50">
        <f t="shared" si="4"/>
        <v>3970</v>
      </c>
      <c r="M29" s="36"/>
      <c r="N29" s="50">
        <f t="shared" si="5"/>
        <v>4655</v>
      </c>
      <c r="O29" s="51">
        <v>0</v>
      </c>
      <c r="P29" s="50">
        <f t="shared" si="6"/>
        <v>4655</v>
      </c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54"/>
      <c r="DP29" s="54"/>
      <c r="DQ29" s="54"/>
      <c r="DR29" s="54"/>
      <c r="DS29" s="54"/>
      <c r="DT29" s="54"/>
      <c r="DU29" s="54"/>
      <c r="DV29" s="54"/>
      <c r="DW29" s="54"/>
      <c r="DX29" s="54"/>
      <c r="DY29" s="54"/>
      <c r="DZ29" s="54"/>
      <c r="EA29" s="54"/>
      <c r="EB29" s="54"/>
      <c r="EC29" s="54"/>
      <c r="ED29" s="54"/>
      <c r="EE29" s="54"/>
      <c r="EF29" s="54"/>
      <c r="EG29" s="54"/>
      <c r="EH29" s="54"/>
      <c r="EI29" s="54"/>
      <c r="EJ29" s="54"/>
      <c r="EK29" s="54"/>
      <c r="EL29" s="54"/>
      <c r="EM29" s="54"/>
      <c r="EN29" s="54"/>
      <c r="EO29" s="54"/>
      <c r="EP29" s="54"/>
      <c r="EQ29" s="54"/>
      <c r="ER29" s="54"/>
      <c r="ES29" s="54"/>
      <c r="ET29" s="54"/>
      <c r="EU29" s="54"/>
      <c r="EV29" s="54"/>
      <c r="EW29" s="54"/>
      <c r="EX29" s="54"/>
      <c r="EY29" s="54"/>
      <c r="EZ29" s="54"/>
      <c r="FA29" s="54"/>
      <c r="FB29" s="54"/>
      <c r="FC29" s="54"/>
      <c r="FD29" s="54"/>
      <c r="FE29" s="54"/>
      <c r="FF29" s="54"/>
      <c r="FG29" s="54"/>
      <c r="FH29" s="54"/>
      <c r="FI29" s="54"/>
      <c r="FJ29" s="54"/>
      <c r="FK29" s="54"/>
      <c r="FL29" s="54"/>
      <c r="FM29" s="54"/>
      <c r="FN29" s="54"/>
      <c r="FO29" s="54"/>
      <c r="FP29" s="54"/>
      <c r="FQ29" s="54"/>
      <c r="FR29" s="54"/>
      <c r="FS29" s="54"/>
      <c r="FT29" s="54"/>
      <c r="FU29" s="54"/>
      <c r="FV29" s="54"/>
      <c r="FW29" s="54"/>
      <c r="FX29" s="54"/>
      <c r="FY29" s="54"/>
      <c r="FZ29" s="54"/>
      <c r="GA29" s="54"/>
      <c r="GB29" s="54"/>
      <c r="GC29" s="54"/>
      <c r="GD29" s="54"/>
      <c r="GE29" s="54"/>
      <c r="GF29" s="54"/>
      <c r="GG29" s="54"/>
      <c r="GH29" s="54"/>
      <c r="GI29" s="54"/>
      <c r="GJ29" s="54"/>
      <c r="GK29" s="54"/>
      <c r="GL29" s="54"/>
      <c r="GM29" s="54"/>
      <c r="GN29" s="54"/>
      <c r="GO29" s="54"/>
      <c r="GP29" s="54"/>
      <c r="GQ29" s="54"/>
      <c r="GR29" s="54"/>
      <c r="GS29" s="54"/>
      <c r="GT29" s="54"/>
      <c r="GU29" s="54"/>
      <c r="GV29" s="54"/>
      <c r="GW29" s="54"/>
      <c r="GX29" s="54"/>
      <c r="GY29" s="54"/>
      <c r="GZ29" s="54"/>
      <c r="HA29" s="54"/>
      <c r="HB29" s="54"/>
      <c r="HC29" s="54"/>
      <c r="HD29" s="54"/>
      <c r="HE29" s="54"/>
      <c r="HF29" s="54"/>
      <c r="HG29" s="54"/>
      <c r="HH29" s="54"/>
      <c r="HI29" s="54"/>
      <c r="HJ29" s="54"/>
      <c r="HK29" s="54"/>
      <c r="HL29" s="54"/>
      <c r="HM29" s="54"/>
      <c r="HN29" s="54"/>
      <c r="HO29" s="54"/>
      <c r="HP29" s="54"/>
      <c r="HQ29" s="54"/>
      <c r="HR29" s="54"/>
      <c r="HS29" s="54"/>
      <c r="HT29" s="54"/>
      <c r="HU29" s="54"/>
      <c r="HV29" s="54"/>
      <c r="HW29" s="54"/>
      <c r="HX29" s="54"/>
      <c r="HY29" s="54"/>
      <c r="HZ29" s="54"/>
      <c r="IA29" s="54"/>
      <c r="IB29" s="54"/>
      <c r="IC29" s="54"/>
      <c r="ID29" s="54"/>
      <c r="IE29" s="54"/>
      <c r="IF29" s="54"/>
      <c r="IG29" s="54"/>
      <c r="IH29" s="54"/>
      <c r="II29" s="54"/>
      <c r="IJ29" s="54"/>
      <c r="IK29" s="54"/>
      <c r="IL29" s="54"/>
      <c r="IM29" s="54"/>
      <c r="IN29" s="54"/>
      <c r="IO29" s="54"/>
      <c r="IP29" s="54"/>
      <c r="IQ29" s="54"/>
      <c r="IR29" s="54"/>
      <c r="IS29" s="54"/>
      <c r="IT29" s="54"/>
      <c r="IU29" s="54"/>
      <c r="IV29" s="54"/>
      <c r="IW29" s="54"/>
      <c r="IX29" s="54"/>
      <c r="IY29" s="54"/>
      <c r="IZ29" s="54"/>
      <c r="JA29" s="54"/>
      <c r="JB29" s="54"/>
      <c r="JC29" s="54"/>
      <c r="JD29" s="54"/>
      <c r="JE29" s="54"/>
      <c r="JF29" s="54"/>
      <c r="JG29" s="54"/>
      <c r="JH29" s="54"/>
      <c r="JI29" s="54"/>
      <c r="JJ29" s="54"/>
      <c r="JK29" s="54"/>
      <c r="JL29" s="54"/>
      <c r="JM29" s="54"/>
      <c r="JN29" s="54"/>
    </row>
    <row r="30" spans="1:274" s="52" customFormat="1" ht="30" x14ac:dyDescent="0.25">
      <c r="A30" s="31">
        <v>9</v>
      </c>
      <c r="B30" s="37" t="s">
        <v>14</v>
      </c>
      <c r="C30" s="37" t="s">
        <v>0</v>
      </c>
      <c r="D30" s="60">
        <v>1</v>
      </c>
      <c r="E30" s="36"/>
      <c r="F30" s="50">
        <v>5670</v>
      </c>
      <c r="G30" s="51">
        <v>0</v>
      </c>
      <c r="H30" s="50">
        <f t="shared" si="7"/>
        <v>5670</v>
      </c>
      <c r="I30" s="36"/>
      <c r="J30" s="50">
        <v>3970</v>
      </c>
      <c r="K30" s="51">
        <v>0</v>
      </c>
      <c r="L30" s="50">
        <f t="shared" si="4"/>
        <v>3970</v>
      </c>
      <c r="M30" s="36"/>
      <c r="N30" s="50">
        <f t="shared" si="5"/>
        <v>4820</v>
      </c>
      <c r="O30" s="51">
        <v>0</v>
      </c>
      <c r="P30" s="50">
        <f t="shared" si="6"/>
        <v>4820</v>
      </c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4"/>
      <c r="BT30" s="54"/>
      <c r="BU30" s="54"/>
      <c r="BV30" s="54"/>
      <c r="BW30" s="54"/>
      <c r="BX30" s="54"/>
      <c r="BY30" s="54"/>
      <c r="BZ30" s="54"/>
      <c r="CA30" s="54"/>
      <c r="CB30" s="54"/>
      <c r="CC30" s="54"/>
      <c r="CD30" s="54"/>
      <c r="CE30" s="54"/>
      <c r="CF30" s="54"/>
      <c r="CG30" s="54"/>
      <c r="CH30" s="54"/>
      <c r="CI30" s="54"/>
      <c r="CJ30" s="54"/>
      <c r="CK30" s="54"/>
      <c r="CL30" s="54"/>
      <c r="CM30" s="54"/>
      <c r="CN30" s="54"/>
      <c r="CO30" s="54"/>
      <c r="CP30" s="54"/>
      <c r="CQ30" s="54"/>
      <c r="CR30" s="54"/>
      <c r="CS30" s="54"/>
      <c r="CT30" s="54"/>
      <c r="CU30" s="54"/>
      <c r="CV30" s="54"/>
      <c r="CW30" s="54"/>
      <c r="CX30" s="54"/>
      <c r="CY30" s="54"/>
      <c r="CZ30" s="54"/>
      <c r="DA30" s="54"/>
      <c r="DB30" s="54"/>
      <c r="DC30" s="54"/>
      <c r="DD30" s="54"/>
      <c r="DE30" s="54"/>
      <c r="DF30" s="54"/>
      <c r="DG30" s="54"/>
      <c r="DH30" s="54"/>
      <c r="DI30" s="54"/>
      <c r="DJ30" s="54"/>
      <c r="DK30" s="54"/>
      <c r="DL30" s="54"/>
      <c r="DM30" s="54"/>
      <c r="DN30" s="54"/>
      <c r="DO30" s="54"/>
      <c r="DP30" s="54"/>
      <c r="DQ30" s="54"/>
      <c r="DR30" s="54"/>
      <c r="DS30" s="54"/>
      <c r="DT30" s="54"/>
      <c r="DU30" s="54"/>
      <c r="DV30" s="54"/>
      <c r="DW30" s="54"/>
      <c r="DX30" s="54"/>
      <c r="DY30" s="54"/>
      <c r="DZ30" s="54"/>
      <c r="EA30" s="54"/>
      <c r="EB30" s="54"/>
      <c r="EC30" s="54"/>
      <c r="ED30" s="54"/>
      <c r="EE30" s="54"/>
      <c r="EF30" s="54"/>
      <c r="EG30" s="54"/>
      <c r="EH30" s="54"/>
      <c r="EI30" s="54"/>
      <c r="EJ30" s="54"/>
      <c r="EK30" s="54"/>
      <c r="EL30" s="54"/>
      <c r="EM30" s="54"/>
      <c r="EN30" s="54"/>
      <c r="EO30" s="54"/>
      <c r="EP30" s="54"/>
      <c r="EQ30" s="54"/>
      <c r="ER30" s="54"/>
      <c r="ES30" s="54"/>
      <c r="ET30" s="54"/>
      <c r="EU30" s="54"/>
      <c r="EV30" s="54"/>
      <c r="EW30" s="54"/>
      <c r="EX30" s="54"/>
      <c r="EY30" s="54"/>
      <c r="EZ30" s="54"/>
      <c r="FA30" s="54"/>
      <c r="FB30" s="54"/>
      <c r="FC30" s="54"/>
      <c r="FD30" s="54"/>
      <c r="FE30" s="54"/>
      <c r="FF30" s="54"/>
      <c r="FG30" s="54"/>
      <c r="FH30" s="54"/>
      <c r="FI30" s="54"/>
      <c r="FJ30" s="54"/>
      <c r="FK30" s="54"/>
      <c r="FL30" s="54"/>
      <c r="FM30" s="54"/>
      <c r="FN30" s="54"/>
      <c r="FO30" s="54"/>
      <c r="FP30" s="54"/>
      <c r="FQ30" s="54"/>
      <c r="FR30" s="54"/>
      <c r="FS30" s="54"/>
      <c r="FT30" s="54"/>
      <c r="FU30" s="54"/>
      <c r="FV30" s="54"/>
      <c r="FW30" s="54"/>
      <c r="FX30" s="54"/>
      <c r="FY30" s="54"/>
      <c r="FZ30" s="54"/>
      <c r="GA30" s="54"/>
      <c r="GB30" s="54"/>
      <c r="GC30" s="54"/>
      <c r="GD30" s="54"/>
      <c r="GE30" s="54"/>
      <c r="GF30" s="54"/>
      <c r="GG30" s="54"/>
      <c r="GH30" s="54"/>
      <c r="GI30" s="54"/>
      <c r="GJ30" s="54"/>
      <c r="GK30" s="54"/>
      <c r="GL30" s="54"/>
      <c r="GM30" s="54"/>
      <c r="GN30" s="54"/>
      <c r="GO30" s="54"/>
      <c r="GP30" s="54"/>
      <c r="GQ30" s="54"/>
      <c r="GR30" s="54"/>
      <c r="GS30" s="54"/>
      <c r="GT30" s="54"/>
      <c r="GU30" s="54"/>
      <c r="GV30" s="54"/>
      <c r="GW30" s="54"/>
      <c r="GX30" s="54"/>
      <c r="GY30" s="54"/>
      <c r="GZ30" s="54"/>
      <c r="HA30" s="54"/>
      <c r="HB30" s="54"/>
      <c r="HC30" s="54"/>
      <c r="HD30" s="54"/>
      <c r="HE30" s="54"/>
      <c r="HF30" s="54"/>
      <c r="HG30" s="54"/>
      <c r="HH30" s="54"/>
      <c r="HI30" s="54"/>
      <c r="HJ30" s="54"/>
      <c r="HK30" s="54"/>
      <c r="HL30" s="54"/>
      <c r="HM30" s="54"/>
      <c r="HN30" s="54"/>
      <c r="HO30" s="54"/>
      <c r="HP30" s="54"/>
      <c r="HQ30" s="54"/>
      <c r="HR30" s="54"/>
      <c r="HS30" s="54"/>
      <c r="HT30" s="54"/>
      <c r="HU30" s="54"/>
      <c r="HV30" s="54"/>
      <c r="HW30" s="54"/>
      <c r="HX30" s="54"/>
      <c r="HY30" s="54"/>
      <c r="HZ30" s="54"/>
      <c r="IA30" s="54"/>
      <c r="IB30" s="54"/>
      <c r="IC30" s="54"/>
      <c r="ID30" s="54"/>
      <c r="IE30" s="54"/>
      <c r="IF30" s="54"/>
      <c r="IG30" s="54"/>
      <c r="IH30" s="54"/>
      <c r="II30" s="54"/>
      <c r="IJ30" s="54"/>
      <c r="IK30" s="54"/>
      <c r="IL30" s="54"/>
      <c r="IM30" s="54"/>
      <c r="IN30" s="54"/>
      <c r="IO30" s="54"/>
      <c r="IP30" s="54"/>
      <c r="IQ30" s="54"/>
      <c r="IR30" s="54"/>
      <c r="IS30" s="54"/>
      <c r="IT30" s="54"/>
      <c r="IU30" s="54"/>
      <c r="IV30" s="54"/>
      <c r="IW30" s="54"/>
      <c r="IX30" s="54"/>
      <c r="IY30" s="54"/>
      <c r="IZ30" s="54"/>
      <c r="JA30" s="54"/>
      <c r="JB30" s="54"/>
      <c r="JC30" s="54"/>
      <c r="JD30" s="54"/>
      <c r="JE30" s="54"/>
      <c r="JF30" s="54"/>
      <c r="JG30" s="54"/>
      <c r="JH30" s="54"/>
      <c r="JI30" s="54"/>
      <c r="JJ30" s="54"/>
      <c r="JK30" s="54"/>
      <c r="JL30" s="54"/>
      <c r="JM30" s="54"/>
      <c r="JN30" s="54"/>
    </row>
    <row r="31" spans="1:274" s="52" customFormat="1" ht="26.25" customHeight="1" x14ac:dyDescent="0.25">
      <c r="A31" s="31">
        <v>10</v>
      </c>
      <c r="B31" s="37" t="s">
        <v>15</v>
      </c>
      <c r="C31" s="37" t="s">
        <v>0</v>
      </c>
      <c r="D31" s="60">
        <v>1</v>
      </c>
      <c r="E31" s="36"/>
      <c r="F31" s="50">
        <v>4722</v>
      </c>
      <c r="G31" s="51">
        <v>0</v>
      </c>
      <c r="H31" s="50">
        <f t="shared" si="7"/>
        <v>4722</v>
      </c>
      <c r="I31" s="36"/>
      <c r="J31" s="50">
        <v>3970</v>
      </c>
      <c r="K31" s="51">
        <v>0</v>
      </c>
      <c r="L31" s="50">
        <f t="shared" si="4"/>
        <v>3970</v>
      </c>
      <c r="M31" s="36"/>
      <c r="N31" s="50">
        <f t="shared" si="5"/>
        <v>4346</v>
      </c>
      <c r="O31" s="51">
        <v>0</v>
      </c>
      <c r="P31" s="50">
        <f t="shared" si="6"/>
        <v>4346</v>
      </c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4"/>
      <c r="BT31" s="54"/>
      <c r="BU31" s="54"/>
      <c r="BV31" s="54"/>
      <c r="BW31" s="54"/>
      <c r="BX31" s="54"/>
      <c r="BY31" s="54"/>
      <c r="BZ31" s="54"/>
      <c r="CA31" s="54"/>
      <c r="CB31" s="54"/>
      <c r="CC31" s="54"/>
      <c r="CD31" s="54"/>
      <c r="CE31" s="54"/>
      <c r="CF31" s="54"/>
      <c r="CG31" s="54"/>
      <c r="CH31" s="54"/>
      <c r="CI31" s="54"/>
      <c r="CJ31" s="54"/>
      <c r="CK31" s="54"/>
      <c r="CL31" s="54"/>
      <c r="CM31" s="54"/>
      <c r="CN31" s="54"/>
      <c r="CO31" s="54"/>
      <c r="CP31" s="54"/>
      <c r="CQ31" s="54"/>
      <c r="CR31" s="54"/>
      <c r="CS31" s="54"/>
      <c r="CT31" s="54"/>
      <c r="CU31" s="54"/>
      <c r="CV31" s="54"/>
      <c r="CW31" s="54"/>
      <c r="CX31" s="54"/>
      <c r="CY31" s="54"/>
      <c r="CZ31" s="54"/>
      <c r="DA31" s="54"/>
      <c r="DB31" s="54"/>
      <c r="DC31" s="54"/>
      <c r="DD31" s="54"/>
      <c r="DE31" s="54"/>
      <c r="DF31" s="54"/>
      <c r="DG31" s="54"/>
      <c r="DH31" s="54"/>
      <c r="DI31" s="54"/>
      <c r="DJ31" s="54"/>
      <c r="DK31" s="54"/>
      <c r="DL31" s="54"/>
      <c r="DM31" s="54"/>
      <c r="DN31" s="54"/>
      <c r="DO31" s="54"/>
      <c r="DP31" s="54"/>
      <c r="DQ31" s="54"/>
      <c r="DR31" s="54"/>
      <c r="DS31" s="54"/>
      <c r="DT31" s="54"/>
      <c r="DU31" s="54"/>
      <c r="DV31" s="54"/>
      <c r="DW31" s="54"/>
      <c r="DX31" s="54"/>
      <c r="DY31" s="54"/>
      <c r="DZ31" s="54"/>
      <c r="EA31" s="54"/>
      <c r="EB31" s="54"/>
      <c r="EC31" s="54"/>
      <c r="ED31" s="54"/>
      <c r="EE31" s="54"/>
      <c r="EF31" s="54"/>
      <c r="EG31" s="54"/>
      <c r="EH31" s="54"/>
      <c r="EI31" s="54"/>
      <c r="EJ31" s="54"/>
      <c r="EK31" s="54"/>
      <c r="EL31" s="54"/>
      <c r="EM31" s="54"/>
      <c r="EN31" s="54"/>
      <c r="EO31" s="54"/>
      <c r="EP31" s="54"/>
      <c r="EQ31" s="54"/>
      <c r="ER31" s="54"/>
      <c r="ES31" s="54"/>
      <c r="ET31" s="54"/>
      <c r="EU31" s="54"/>
      <c r="EV31" s="54"/>
      <c r="EW31" s="54"/>
      <c r="EX31" s="54"/>
      <c r="EY31" s="54"/>
      <c r="EZ31" s="54"/>
      <c r="FA31" s="54"/>
      <c r="FB31" s="54"/>
      <c r="FC31" s="54"/>
      <c r="FD31" s="54"/>
      <c r="FE31" s="54"/>
      <c r="FF31" s="54"/>
      <c r="FG31" s="54"/>
      <c r="FH31" s="54"/>
      <c r="FI31" s="54"/>
      <c r="FJ31" s="54"/>
      <c r="FK31" s="54"/>
      <c r="FL31" s="54"/>
      <c r="FM31" s="54"/>
      <c r="FN31" s="54"/>
      <c r="FO31" s="54"/>
      <c r="FP31" s="54"/>
      <c r="FQ31" s="54"/>
      <c r="FR31" s="54"/>
      <c r="FS31" s="54"/>
      <c r="FT31" s="54"/>
      <c r="FU31" s="54"/>
      <c r="FV31" s="54"/>
      <c r="FW31" s="54"/>
      <c r="FX31" s="54"/>
      <c r="FY31" s="54"/>
      <c r="FZ31" s="54"/>
      <c r="GA31" s="54"/>
      <c r="GB31" s="54"/>
      <c r="GC31" s="54"/>
      <c r="GD31" s="54"/>
      <c r="GE31" s="54"/>
      <c r="GF31" s="54"/>
      <c r="GG31" s="54"/>
      <c r="GH31" s="54"/>
      <c r="GI31" s="54"/>
      <c r="GJ31" s="54"/>
      <c r="GK31" s="54"/>
      <c r="GL31" s="54"/>
      <c r="GM31" s="54"/>
      <c r="GN31" s="54"/>
      <c r="GO31" s="54"/>
      <c r="GP31" s="54"/>
      <c r="GQ31" s="54"/>
      <c r="GR31" s="54"/>
      <c r="GS31" s="54"/>
      <c r="GT31" s="54"/>
      <c r="GU31" s="54"/>
      <c r="GV31" s="54"/>
      <c r="GW31" s="54"/>
      <c r="GX31" s="54"/>
      <c r="GY31" s="54"/>
      <c r="GZ31" s="54"/>
      <c r="HA31" s="54"/>
      <c r="HB31" s="54"/>
      <c r="HC31" s="54"/>
      <c r="HD31" s="54"/>
      <c r="HE31" s="54"/>
      <c r="HF31" s="54"/>
      <c r="HG31" s="54"/>
      <c r="HH31" s="54"/>
      <c r="HI31" s="54"/>
      <c r="HJ31" s="54"/>
      <c r="HK31" s="54"/>
      <c r="HL31" s="54"/>
      <c r="HM31" s="54"/>
      <c r="HN31" s="54"/>
      <c r="HO31" s="54"/>
      <c r="HP31" s="54"/>
      <c r="HQ31" s="54"/>
      <c r="HR31" s="54"/>
      <c r="HS31" s="54"/>
      <c r="HT31" s="54"/>
      <c r="HU31" s="54"/>
      <c r="HV31" s="54"/>
      <c r="HW31" s="54"/>
      <c r="HX31" s="54"/>
      <c r="HY31" s="54"/>
      <c r="HZ31" s="54"/>
      <c r="IA31" s="54"/>
      <c r="IB31" s="54"/>
      <c r="IC31" s="54"/>
      <c r="ID31" s="54"/>
      <c r="IE31" s="54"/>
      <c r="IF31" s="54"/>
      <c r="IG31" s="54"/>
      <c r="IH31" s="54"/>
      <c r="II31" s="54"/>
      <c r="IJ31" s="54"/>
      <c r="IK31" s="54"/>
      <c r="IL31" s="54"/>
      <c r="IM31" s="54"/>
      <c r="IN31" s="54"/>
      <c r="IO31" s="54"/>
      <c r="IP31" s="54"/>
      <c r="IQ31" s="54"/>
      <c r="IR31" s="54"/>
      <c r="IS31" s="54"/>
      <c r="IT31" s="54"/>
      <c r="IU31" s="54"/>
      <c r="IV31" s="54"/>
      <c r="IW31" s="54"/>
      <c r="IX31" s="54"/>
      <c r="IY31" s="54"/>
      <c r="IZ31" s="54"/>
      <c r="JA31" s="54"/>
      <c r="JB31" s="54"/>
      <c r="JC31" s="54"/>
      <c r="JD31" s="54"/>
      <c r="JE31" s="54"/>
      <c r="JF31" s="54"/>
      <c r="JG31" s="54"/>
      <c r="JH31" s="54"/>
      <c r="JI31" s="54"/>
      <c r="JJ31" s="54"/>
      <c r="JK31" s="54"/>
      <c r="JL31" s="54"/>
      <c r="JM31" s="54"/>
      <c r="JN31" s="54"/>
    </row>
    <row r="32" spans="1:274" s="52" customFormat="1" ht="33.75" customHeight="1" x14ac:dyDescent="0.25">
      <c r="A32" s="31">
        <v>11</v>
      </c>
      <c r="B32" s="37" t="s">
        <v>16</v>
      </c>
      <c r="C32" s="37" t="s">
        <v>0</v>
      </c>
      <c r="D32" s="60">
        <v>1</v>
      </c>
      <c r="E32" s="36"/>
      <c r="F32" s="50">
        <v>3942</v>
      </c>
      <c r="G32" s="51">
        <v>0</v>
      </c>
      <c r="H32" s="50">
        <f t="shared" si="7"/>
        <v>3942</v>
      </c>
      <c r="I32" s="36"/>
      <c r="J32" s="50">
        <v>3970</v>
      </c>
      <c r="K32" s="51">
        <v>0</v>
      </c>
      <c r="L32" s="50">
        <f t="shared" si="4"/>
        <v>3970</v>
      </c>
      <c r="M32" s="36"/>
      <c r="N32" s="50">
        <f t="shared" si="5"/>
        <v>3956</v>
      </c>
      <c r="O32" s="51">
        <v>0</v>
      </c>
      <c r="P32" s="50">
        <f t="shared" si="6"/>
        <v>3956</v>
      </c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4"/>
      <c r="BT32" s="54"/>
      <c r="BU32" s="54"/>
      <c r="BV32" s="54"/>
      <c r="BW32" s="54"/>
      <c r="BX32" s="54"/>
      <c r="BY32" s="54"/>
      <c r="BZ32" s="54"/>
      <c r="CA32" s="54"/>
      <c r="CB32" s="54"/>
      <c r="CC32" s="54"/>
      <c r="CD32" s="54"/>
      <c r="CE32" s="54"/>
      <c r="CF32" s="54"/>
      <c r="CG32" s="54"/>
      <c r="CH32" s="54"/>
      <c r="CI32" s="54"/>
      <c r="CJ32" s="54"/>
      <c r="CK32" s="54"/>
      <c r="CL32" s="54"/>
      <c r="CM32" s="54"/>
      <c r="CN32" s="54"/>
      <c r="CO32" s="54"/>
      <c r="CP32" s="54"/>
      <c r="CQ32" s="54"/>
      <c r="CR32" s="54"/>
      <c r="CS32" s="54"/>
      <c r="CT32" s="54"/>
      <c r="CU32" s="54"/>
      <c r="CV32" s="54"/>
      <c r="CW32" s="54"/>
      <c r="CX32" s="54"/>
      <c r="CY32" s="54"/>
      <c r="CZ32" s="54"/>
      <c r="DA32" s="54"/>
      <c r="DB32" s="54"/>
      <c r="DC32" s="54"/>
      <c r="DD32" s="54"/>
      <c r="DE32" s="54"/>
      <c r="DF32" s="54"/>
      <c r="DG32" s="54"/>
      <c r="DH32" s="54"/>
      <c r="DI32" s="54"/>
      <c r="DJ32" s="54"/>
      <c r="DK32" s="54"/>
      <c r="DL32" s="54"/>
      <c r="DM32" s="54"/>
      <c r="DN32" s="54"/>
      <c r="DO32" s="54"/>
      <c r="DP32" s="54"/>
      <c r="DQ32" s="54"/>
      <c r="DR32" s="54"/>
      <c r="DS32" s="54"/>
      <c r="DT32" s="54"/>
      <c r="DU32" s="54"/>
      <c r="DV32" s="54"/>
      <c r="DW32" s="54"/>
      <c r="DX32" s="54"/>
      <c r="DY32" s="54"/>
      <c r="DZ32" s="54"/>
      <c r="EA32" s="54"/>
      <c r="EB32" s="54"/>
      <c r="EC32" s="54"/>
      <c r="ED32" s="54"/>
      <c r="EE32" s="54"/>
      <c r="EF32" s="54"/>
      <c r="EG32" s="54"/>
      <c r="EH32" s="54"/>
      <c r="EI32" s="54"/>
      <c r="EJ32" s="54"/>
      <c r="EK32" s="54"/>
      <c r="EL32" s="54"/>
      <c r="EM32" s="54"/>
      <c r="EN32" s="54"/>
      <c r="EO32" s="54"/>
      <c r="EP32" s="54"/>
      <c r="EQ32" s="54"/>
      <c r="ER32" s="54"/>
      <c r="ES32" s="54"/>
      <c r="ET32" s="54"/>
      <c r="EU32" s="54"/>
      <c r="EV32" s="54"/>
      <c r="EW32" s="54"/>
      <c r="EX32" s="54"/>
      <c r="EY32" s="54"/>
      <c r="EZ32" s="54"/>
      <c r="FA32" s="54"/>
      <c r="FB32" s="54"/>
      <c r="FC32" s="54"/>
      <c r="FD32" s="54"/>
      <c r="FE32" s="54"/>
      <c r="FF32" s="54"/>
      <c r="FG32" s="54"/>
      <c r="FH32" s="54"/>
      <c r="FI32" s="54"/>
      <c r="FJ32" s="54"/>
      <c r="FK32" s="54"/>
      <c r="FL32" s="54"/>
      <c r="FM32" s="54"/>
      <c r="FN32" s="54"/>
      <c r="FO32" s="54"/>
      <c r="FP32" s="54"/>
      <c r="FQ32" s="54"/>
      <c r="FR32" s="54"/>
      <c r="FS32" s="54"/>
      <c r="FT32" s="54"/>
      <c r="FU32" s="54"/>
      <c r="FV32" s="54"/>
      <c r="FW32" s="54"/>
      <c r="FX32" s="54"/>
      <c r="FY32" s="54"/>
      <c r="FZ32" s="54"/>
      <c r="GA32" s="54"/>
      <c r="GB32" s="54"/>
      <c r="GC32" s="54"/>
      <c r="GD32" s="54"/>
      <c r="GE32" s="54"/>
      <c r="GF32" s="54"/>
      <c r="GG32" s="54"/>
      <c r="GH32" s="54"/>
      <c r="GI32" s="54"/>
      <c r="GJ32" s="54"/>
      <c r="GK32" s="54"/>
      <c r="GL32" s="54"/>
      <c r="GM32" s="54"/>
      <c r="GN32" s="54"/>
      <c r="GO32" s="54"/>
      <c r="GP32" s="54"/>
      <c r="GQ32" s="54"/>
      <c r="GR32" s="54"/>
      <c r="GS32" s="54"/>
      <c r="GT32" s="54"/>
      <c r="GU32" s="54"/>
      <c r="GV32" s="54"/>
      <c r="GW32" s="54"/>
      <c r="GX32" s="54"/>
      <c r="GY32" s="54"/>
      <c r="GZ32" s="54"/>
      <c r="HA32" s="54"/>
      <c r="HB32" s="54"/>
      <c r="HC32" s="54"/>
      <c r="HD32" s="54"/>
      <c r="HE32" s="54"/>
      <c r="HF32" s="54"/>
      <c r="HG32" s="54"/>
      <c r="HH32" s="54"/>
      <c r="HI32" s="54"/>
      <c r="HJ32" s="54"/>
      <c r="HK32" s="54"/>
      <c r="HL32" s="54"/>
      <c r="HM32" s="54"/>
      <c r="HN32" s="54"/>
      <c r="HO32" s="54"/>
      <c r="HP32" s="54"/>
      <c r="HQ32" s="54"/>
      <c r="HR32" s="54"/>
      <c r="HS32" s="54"/>
      <c r="HT32" s="54"/>
      <c r="HU32" s="54"/>
      <c r="HV32" s="54"/>
      <c r="HW32" s="54"/>
      <c r="HX32" s="54"/>
      <c r="HY32" s="54"/>
      <c r="HZ32" s="54"/>
      <c r="IA32" s="54"/>
      <c r="IB32" s="54"/>
      <c r="IC32" s="54"/>
      <c r="ID32" s="54"/>
      <c r="IE32" s="54"/>
      <c r="IF32" s="54"/>
      <c r="IG32" s="54"/>
      <c r="IH32" s="54"/>
      <c r="II32" s="54"/>
      <c r="IJ32" s="54"/>
      <c r="IK32" s="54"/>
      <c r="IL32" s="54"/>
      <c r="IM32" s="54"/>
      <c r="IN32" s="54"/>
      <c r="IO32" s="54"/>
      <c r="IP32" s="54"/>
      <c r="IQ32" s="54"/>
      <c r="IR32" s="54"/>
      <c r="IS32" s="54"/>
      <c r="IT32" s="54"/>
      <c r="IU32" s="54"/>
      <c r="IV32" s="54"/>
      <c r="IW32" s="54"/>
      <c r="IX32" s="54"/>
      <c r="IY32" s="54"/>
      <c r="IZ32" s="54"/>
      <c r="JA32" s="54"/>
      <c r="JB32" s="54"/>
      <c r="JC32" s="54"/>
      <c r="JD32" s="54"/>
      <c r="JE32" s="54"/>
      <c r="JF32" s="54"/>
      <c r="JG32" s="54"/>
      <c r="JH32" s="54"/>
      <c r="JI32" s="54"/>
      <c r="JJ32" s="54"/>
      <c r="JK32" s="54"/>
      <c r="JL32" s="54"/>
      <c r="JM32" s="54"/>
      <c r="JN32" s="54"/>
    </row>
    <row r="33" spans="1:274" s="53" customFormat="1" ht="44.25" customHeight="1" thickBot="1" x14ac:dyDescent="0.3">
      <c r="A33" s="62" t="s">
        <v>47</v>
      </c>
      <c r="B33" s="63"/>
      <c r="C33" s="39"/>
      <c r="D33" s="40"/>
      <c r="F33" s="43"/>
      <c r="G33" s="43"/>
      <c r="H33" s="56">
        <f>ROUND(SUM(H22:H32),0.1)</f>
        <v>52133</v>
      </c>
      <c r="I33" s="61"/>
      <c r="J33" s="47"/>
      <c r="K33" s="47"/>
      <c r="L33" s="56">
        <f>ROUND(SUM(L22:L32),0.1)</f>
        <v>43670</v>
      </c>
      <c r="M33" s="61"/>
      <c r="N33" s="47"/>
      <c r="O33" s="47"/>
      <c r="P33" s="56">
        <f>ROUND(SUM(P22:P32),0.1)</f>
        <v>47904</v>
      </c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  <c r="CJ33" s="55"/>
      <c r="CK33" s="55"/>
      <c r="CL33" s="55"/>
      <c r="CM33" s="55"/>
      <c r="CN33" s="55"/>
      <c r="CO33" s="55"/>
      <c r="CP33" s="55"/>
      <c r="CQ33" s="55"/>
      <c r="CR33" s="55"/>
      <c r="CS33" s="55"/>
      <c r="CT33" s="55"/>
      <c r="CU33" s="55"/>
      <c r="CV33" s="55"/>
      <c r="CW33" s="55"/>
      <c r="CX33" s="55"/>
      <c r="CY33" s="55"/>
      <c r="CZ33" s="55"/>
      <c r="DA33" s="55"/>
      <c r="DB33" s="55"/>
      <c r="DC33" s="55"/>
      <c r="DD33" s="55"/>
      <c r="DE33" s="55"/>
      <c r="DF33" s="55"/>
      <c r="DG33" s="55"/>
      <c r="DH33" s="55"/>
      <c r="DI33" s="55"/>
      <c r="DJ33" s="55"/>
      <c r="DK33" s="55"/>
      <c r="DL33" s="55"/>
      <c r="DM33" s="55"/>
      <c r="DN33" s="55"/>
      <c r="DO33" s="55"/>
      <c r="DP33" s="55"/>
      <c r="DQ33" s="55"/>
      <c r="DR33" s="55"/>
      <c r="DS33" s="55"/>
      <c r="DT33" s="55"/>
      <c r="DU33" s="55"/>
      <c r="DV33" s="55"/>
      <c r="DW33" s="55"/>
      <c r="DX33" s="55"/>
      <c r="DY33" s="55"/>
      <c r="DZ33" s="55"/>
      <c r="EA33" s="55"/>
      <c r="EB33" s="55"/>
      <c r="EC33" s="55"/>
      <c r="ED33" s="55"/>
      <c r="EE33" s="55"/>
      <c r="EF33" s="55"/>
      <c r="EG33" s="55"/>
      <c r="EH33" s="55"/>
      <c r="EI33" s="55"/>
      <c r="EJ33" s="55"/>
      <c r="EK33" s="55"/>
      <c r="EL33" s="55"/>
      <c r="EM33" s="55"/>
      <c r="EN33" s="55"/>
      <c r="EO33" s="55"/>
      <c r="EP33" s="55"/>
      <c r="EQ33" s="55"/>
      <c r="ER33" s="55"/>
      <c r="ES33" s="55"/>
      <c r="ET33" s="55"/>
      <c r="EU33" s="55"/>
      <c r="EV33" s="55"/>
      <c r="EW33" s="55"/>
      <c r="EX33" s="55"/>
      <c r="EY33" s="55"/>
      <c r="EZ33" s="55"/>
      <c r="FA33" s="55"/>
      <c r="FB33" s="55"/>
      <c r="FC33" s="55"/>
      <c r="FD33" s="55"/>
      <c r="FE33" s="55"/>
      <c r="FF33" s="55"/>
      <c r="FG33" s="55"/>
      <c r="FH33" s="55"/>
      <c r="FI33" s="55"/>
      <c r="FJ33" s="55"/>
      <c r="FK33" s="55"/>
      <c r="FL33" s="55"/>
      <c r="FM33" s="55"/>
      <c r="FN33" s="55"/>
      <c r="FO33" s="55"/>
      <c r="FP33" s="55"/>
      <c r="FQ33" s="55"/>
      <c r="FR33" s="55"/>
      <c r="FS33" s="55"/>
      <c r="FT33" s="55"/>
      <c r="FU33" s="55"/>
      <c r="FV33" s="55"/>
      <c r="FW33" s="55"/>
      <c r="FX33" s="55"/>
      <c r="FY33" s="55"/>
      <c r="FZ33" s="55"/>
      <c r="GA33" s="55"/>
      <c r="GB33" s="55"/>
      <c r="GC33" s="55"/>
      <c r="GD33" s="55"/>
      <c r="GE33" s="55"/>
      <c r="GF33" s="55"/>
      <c r="GG33" s="55"/>
      <c r="GH33" s="55"/>
      <c r="GI33" s="55"/>
      <c r="GJ33" s="55"/>
      <c r="GK33" s="55"/>
      <c r="GL33" s="55"/>
      <c r="GM33" s="55"/>
      <c r="GN33" s="55"/>
      <c r="GO33" s="55"/>
      <c r="GP33" s="55"/>
      <c r="GQ33" s="55"/>
      <c r="GR33" s="55"/>
      <c r="GS33" s="55"/>
      <c r="GT33" s="55"/>
      <c r="GU33" s="55"/>
      <c r="GV33" s="55"/>
      <c r="GW33" s="55"/>
      <c r="GX33" s="55"/>
      <c r="GY33" s="55"/>
      <c r="GZ33" s="55"/>
      <c r="HA33" s="55"/>
      <c r="HB33" s="55"/>
      <c r="HC33" s="55"/>
      <c r="HD33" s="55"/>
      <c r="HE33" s="55"/>
      <c r="HF33" s="55"/>
      <c r="HG33" s="55"/>
      <c r="HH33" s="55"/>
      <c r="HI33" s="55"/>
      <c r="HJ33" s="55"/>
      <c r="HK33" s="55"/>
      <c r="HL33" s="55"/>
      <c r="HM33" s="55"/>
      <c r="HN33" s="55"/>
      <c r="HO33" s="55"/>
      <c r="HP33" s="55"/>
      <c r="HQ33" s="55"/>
      <c r="HR33" s="55"/>
      <c r="HS33" s="55"/>
      <c r="HT33" s="55"/>
      <c r="HU33" s="55"/>
      <c r="HV33" s="55"/>
      <c r="HW33" s="55"/>
      <c r="HX33" s="55"/>
      <c r="HY33" s="55"/>
      <c r="HZ33" s="55"/>
      <c r="IA33" s="55"/>
      <c r="IB33" s="55"/>
      <c r="IC33" s="55"/>
      <c r="ID33" s="55"/>
      <c r="IE33" s="55"/>
      <c r="IF33" s="55"/>
      <c r="IG33" s="55"/>
      <c r="IH33" s="55"/>
      <c r="II33" s="55"/>
      <c r="IJ33" s="55"/>
      <c r="IK33" s="55"/>
      <c r="IL33" s="55"/>
      <c r="IM33" s="55"/>
      <c r="IN33" s="55"/>
      <c r="IO33" s="55"/>
      <c r="IP33" s="55"/>
      <c r="IQ33" s="55"/>
      <c r="IR33" s="55"/>
      <c r="IS33" s="55"/>
      <c r="IT33" s="55"/>
      <c r="IU33" s="55"/>
      <c r="IV33" s="55"/>
      <c r="IW33" s="55"/>
      <c r="IX33" s="55"/>
      <c r="IY33" s="55"/>
      <c r="IZ33" s="55"/>
      <c r="JA33" s="55"/>
      <c r="JB33" s="55"/>
      <c r="JC33" s="55"/>
      <c r="JD33" s="55"/>
      <c r="JE33" s="55"/>
      <c r="JF33" s="55"/>
      <c r="JG33" s="55"/>
      <c r="JH33" s="55"/>
      <c r="JI33" s="55"/>
      <c r="JJ33" s="55"/>
      <c r="JK33" s="55"/>
      <c r="JL33" s="55"/>
      <c r="JM33" s="55"/>
      <c r="JN33" s="55"/>
    </row>
    <row r="34" spans="1:274" s="43" customFormat="1" ht="16.5" thickTop="1" x14ac:dyDescent="0.25">
      <c r="A34" s="41"/>
      <c r="B34" s="42"/>
      <c r="C34" s="41"/>
      <c r="D34" s="41"/>
    </row>
    <row r="35" spans="1:274" s="43" customFormat="1" ht="15.75" customHeight="1" x14ac:dyDescent="0.25">
      <c r="A35" s="41"/>
      <c r="B35" s="42"/>
      <c r="C35" s="41"/>
      <c r="D35" s="41"/>
    </row>
    <row r="36" spans="1:274" s="58" customFormat="1" ht="30.75" customHeight="1" x14ac:dyDescent="0.25">
      <c r="A36" s="66" t="s">
        <v>19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57"/>
      <c r="BD36" s="57"/>
      <c r="BE36" s="57"/>
      <c r="BF36" s="57"/>
      <c r="BG36" s="57"/>
      <c r="BH36" s="57"/>
      <c r="BI36" s="57"/>
      <c r="BJ36" s="57"/>
      <c r="BK36" s="57"/>
      <c r="BL36" s="57"/>
      <c r="BM36" s="57"/>
      <c r="BN36" s="57"/>
      <c r="BO36" s="57"/>
      <c r="BP36" s="57"/>
      <c r="BQ36" s="57"/>
      <c r="BR36" s="57"/>
      <c r="BS36" s="57"/>
      <c r="BT36" s="57"/>
      <c r="BU36" s="57"/>
      <c r="BV36" s="57"/>
      <c r="BW36" s="57"/>
      <c r="BX36" s="57"/>
      <c r="BY36" s="57"/>
      <c r="BZ36" s="57"/>
      <c r="CA36" s="57"/>
      <c r="CB36" s="57"/>
      <c r="CC36" s="57"/>
      <c r="CD36" s="57"/>
      <c r="CE36" s="57"/>
      <c r="CF36" s="57"/>
      <c r="CG36" s="57"/>
      <c r="CH36" s="57"/>
      <c r="CI36" s="57"/>
      <c r="CJ36" s="57"/>
      <c r="CK36" s="57"/>
      <c r="CL36" s="57"/>
      <c r="CM36" s="57"/>
      <c r="CN36" s="57"/>
      <c r="CO36" s="57"/>
      <c r="CP36" s="57"/>
      <c r="CQ36" s="57"/>
      <c r="CR36" s="57"/>
      <c r="CS36" s="57"/>
      <c r="CT36" s="57"/>
      <c r="CU36" s="57"/>
      <c r="CV36" s="57"/>
      <c r="CW36" s="57"/>
      <c r="CX36" s="57"/>
      <c r="CY36" s="57"/>
      <c r="CZ36" s="57"/>
      <c r="DA36" s="57"/>
      <c r="DB36" s="57"/>
      <c r="DC36" s="57"/>
      <c r="DD36" s="57"/>
      <c r="DE36" s="57"/>
      <c r="DF36" s="57"/>
      <c r="DG36" s="57"/>
      <c r="DH36" s="57"/>
      <c r="DI36" s="57"/>
      <c r="DJ36" s="57"/>
      <c r="DK36" s="57"/>
      <c r="DL36" s="57"/>
      <c r="DM36" s="57"/>
      <c r="DN36" s="57"/>
      <c r="DO36" s="57"/>
      <c r="DP36" s="57"/>
      <c r="DQ36" s="57"/>
      <c r="DR36" s="57"/>
      <c r="DS36" s="57"/>
      <c r="DT36" s="57"/>
      <c r="DU36" s="57"/>
      <c r="DV36" s="57"/>
      <c r="DW36" s="57"/>
      <c r="DX36" s="57"/>
      <c r="DY36" s="57"/>
      <c r="DZ36" s="57"/>
      <c r="EA36" s="57"/>
      <c r="EB36" s="57"/>
      <c r="EC36" s="57"/>
      <c r="ED36" s="57"/>
      <c r="EE36" s="57"/>
      <c r="EF36" s="57"/>
      <c r="EG36" s="57"/>
      <c r="EH36" s="57"/>
      <c r="EI36" s="57"/>
      <c r="EJ36" s="57"/>
      <c r="EK36" s="57"/>
      <c r="EL36" s="57"/>
      <c r="EM36" s="57"/>
      <c r="EN36" s="57"/>
      <c r="EO36" s="57"/>
      <c r="EP36" s="57"/>
      <c r="EQ36" s="57"/>
      <c r="ER36" s="57"/>
      <c r="ES36" s="57"/>
      <c r="ET36" s="57"/>
      <c r="EU36" s="57"/>
      <c r="EV36" s="57"/>
      <c r="EW36" s="57"/>
      <c r="EX36" s="57"/>
      <c r="EY36" s="57"/>
      <c r="EZ36" s="57"/>
      <c r="FA36" s="57"/>
      <c r="FB36" s="57"/>
      <c r="FC36" s="57"/>
      <c r="FD36" s="57"/>
      <c r="FE36" s="57"/>
      <c r="FF36" s="57"/>
      <c r="FG36" s="57"/>
      <c r="FH36" s="57"/>
      <c r="FI36" s="57"/>
      <c r="FJ36" s="57"/>
      <c r="FK36" s="57"/>
      <c r="FL36" s="57"/>
      <c r="FM36" s="57"/>
      <c r="FN36" s="57"/>
      <c r="FO36" s="57"/>
      <c r="FP36" s="57"/>
      <c r="FQ36" s="57"/>
      <c r="FR36" s="57"/>
      <c r="FS36" s="57"/>
      <c r="FT36" s="57"/>
      <c r="FU36" s="57"/>
      <c r="FV36" s="57"/>
      <c r="FW36" s="57"/>
      <c r="FX36" s="57"/>
      <c r="FY36" s="57"/>
      <c r="FZ36" s="57"/>
      <c r="GA36" s="57"/>
      <c r="GB36" s="57"/>
      <c r="GC36" s="57"/>
      <c r="GD36" s="57"/>
      <c r="GE36" s="57"/>
      <c r="GF36" s="57"/>
      <c r="GG36" s="57"/>
      <c r="GH36" s="57"/>
      <c r="GI36" s="57"/>
      <c r="GJ36" s="57"/>
      <c r="GK36" s="57"/>
      <c r="GL36" s="57"/>
      <c r="GM36" s="57"/>
      <c r="GN36" s="57"/>
      <c r="GO36" s="57"/>
      <c r="GP36" s="57"/>
      <c r="GQ36" s="57"/>
      <c r="GR36" s="57"/>
      <c r="GS36" s="57"/>
      <c r="GT36" s="57"/>
      <c r="GU36" s="57"/>
      <c r="GV36" s="57"/>
      <c r="GW36" s="57"/>
      <c r="GX36" s="57"/>
      <c r="GY36" s="57"/>
      <c r="GZ36" s="57"/>
      <c r="HA36" s="57"/>
      <c r="HB36" s="57"/>
      <c r="HC36" s="57"/>
      <c r="HD36" s="57"/>
      <c r="HE36" s="57"/>
      <c r="HF36" s="57"/>
      <c r="HG36" s="57"/>
      <c r="HH36" s="57"/>
      <c r="HI36" s="57"/>
      <c r="HJ36" s="57"/>
      <c r="HK36" s="57"/>
      <c r="HL36" s="57"/>
      <c r="HM36" s="57"/>
      <c r="HN36" s="57"/>
      <c r="HO36" s="57"/>
      <c r="HP36" s="57"/>
      <c r="HQ36" s="57"/>
      <c r="HR36" s="57"/>
      <c r="HS36" s="57"/>
      <c r="HT36" s="57"/>
      <c r="HU36" s="57"/>
      <c r="HV36" s="57"/>
      <c r="HW36" s="57"/>
      <c r="HX36" s="57"/>
      <c r="HY36" s="57"/>
      <c r="HZ36" s="57"/>
      <c r="IA36" s="57"/>
      <c r="IB36" s="57"/>
      <c r="IC36" s="57"/>
      <c r="ID36" s="57"/>
      <c r="IE36" s="57"/>
      <c r="IF36" s="57"/>
      <c r="IG36" s="57"/>
      <c r="IH36" s="57"/>
      <c r="II36" s="57"/>
      <c r="IJ36" s="57"/>
      <c r="IK36" s="57"/>
      <c r="IL36" s="57"/>
      <c r="IM36" s="57"/>
      <c r="IN36" s="57"/>
      <c r="IO36" s="57"/>
      <c r="IP36" s="57"/>
      <c r="IQ36" s="57"/>
      <c r="IR36" s="57"/>
      <c r="IS36" s="57"/>
      <c r="IT36" s="57"/>
      <c r="IU36" s="57"/>
      <c r="IV36" s="57"/>
      <c r="IW36" s="57"/>
      <c r="IX36" s="57"/>
      <c r="IY36" s="57"/>
      <c r="IZ36" s="57"/>
      <c r="JA36" s="57"/>
      <c r="JB36" s="57"/>
      <c r="JC36" s="57"/>
      <c r="JD36" s="57"/>
      <c r="JE36" s="57"/>
      <c r="JF36" s="57"/>
      <c r="JG36" s="57"/>
      <c r="JH36" s="57"/>
      <c r="JI36" s="57"/>
      <c r="JJ36" s="57"/>
      <c r="JK36" s="57"/>
      <c r="JL36" s="57"/>
      <c r="JM36" s="57"/>
      <c r="JN36" s="57"/>
    </row>
    <row r="37" spans="1:274" ht="51.75" customHeight="1" x14ac:dyDescent="0.25">
      <c r="A37" s="67" t="s">
        <v>3</v>
      </c>
      <c r="B37" s="69" t="s">
        <v>4</v>
      </c>
      <c r="C37" s="71" t="s">
        <v>5</v>
      </c>
      <c r="D37" s="73" t="s">
        <v>6</v>
      </c>
      <c r="F37" s="79" t="s">
        <v>54</v>
      </c>
      <c r="G37" s="80"/>
      <c r="H37" s="81" t="s">
        <v>21</v>
      </c>
      <c r="J37" s="75" t="s">
        <v>59</v>
      </c>
      <c r="K37" s="75"/>
      <c r="L37" s="76" t="s">
        <v>21</v>
      </c>
      <c r="N37" s="78" t="s">
        <v>56</v>
      </c>
      <c r="O37" s="78"/>
      <c r="P37" s="77" t="s">
        <v>21</v>
      </c>
    </row>
    <row r="38" spans="1:274" ht="38.25" x14ac:dyDescent="0.25">
      <c r="A38" s="68"/>
      <c r="B38" s="70"/>
      <c r="C38" s="72"/>
      <c r="D38" s="74"/>
      <c r="F38" s="32" t="s">
        <v>55</v>
      </c>
      <c r="G38" s="32" t="s">
        <v>7</v>
      </c>
      <c r="H38" s="82"/>
      <c r="J38" s="34" t="s">
        <v>53</v>
      </c>
      <c r="K38" s="34" t="s">
        <v>7</v>
      </c>
      <c r="L38" s="75"/>
      <c r="N38" s="33" t="s">
        <v>53</v>
      </c>
      <c r="O38" s="33" t="s">
        <v>7</v>
      </c>
      <c r="P38" s="78"/>
    </row>
    <row r="39" spans="1:274" ht="30" x14ac:dyDescent="0.25">
      <c r="A39" s="31">
        <v>1</v>
      </c>
      <c r="B39" s="37" t="s">
        <v>8</v>
      </c>
      <c r="C39" s="37" t="s">
        <v>0</v>
      </c>
      <c r="D39" s="60">
        <v>1</v>
      </c>
      <c r="E39" s="36"/>
      <c r="F39" s="49">
        <v>6092</v>
      </c>
      <c r="G39" s="51">
        <v>0</v>
      </c>
      <c r="H39" s="50">
        <f>ROUND(F39+G39,0.1)</f>
        <v>6092</v>
      </c>
      <c r="I39" s="36"/>
      <c r="J39" s="50">
        <v>4630</v>
      </c>
      <c r="K39" s="51">
        <v>0</v>
      </c>
      <c r="L39" s="50">
        <f>ROUND(J39+K39,0.1)</f>
        <v>4630</v>
      </c>
      <c r="M39" s="36"/>
      <c r="N39" s="50">
        <f>ROUND(AVERAGE(F39,J39),0.1)</f>
        <v>5361</v>
      </c>
      <c r="O39" s="51">
        <v>0</v>
      </c>
      <c r="P39" s="50">
        <f>ROUND(N39+O39,0.1)</f>
        <v>5361</v>
      </c>
    </row>
    <row r="40" spans="1:274" ht="26.25" customHeight="1" x14ac:dyDescent="0.25">
      <c r="A40" s="31">
        <v>2</v>
      </c>
      <c r="B40" s="37" t="s">
        <v>9</v>
      </c>
      <c r="C40" s="37" t="s">
        <v>0</v>
      </c>
      <c r="D40" s="60">
        <v>1</v>
      </c>
      <c r="E40" s="36"/>
      <c r="F40" s="49">
        <v>6052</v>
      </c>
      <c r="G40" s="51">
        <v>0</v>
      </c>
      <c r="H40" s="50">
        <f t="shared" ref="H40:H49" si="8">ROUND(F40+G40,0.1)</f>
        <v>6052</v>
      </c>
      <c r="I40" s="36"/>
      <c r="J40" s="50">
        <v>4630</v>
      </c>
      <c r="K40" s="51">
        <v>0</v>
      </c>
      <c r="L40" s="50">
        <f t="shared" ref="L40:L49" si="9">ROUND(J40+K40,0.1)</f>
        <v>4630</v>
      </c>
      <c r="M40" s="36"/>
      <c r="N40" s="50">
        <f t="shared" ref="N40:N49" si="10">ROUND(AVERAGE(F40,J40),0.1)</f>
        <v>5341</v>
      </c>
      <c r="O40" s="51">
        <v>0</v>
      </c>
      <c r="P40" s="50">
        <f t="shared" ref="P40:P49" si="11">ROUND(N40+O40,0.1)</f>
        <v>5341</v>
      </c>
    </row>
    <row r="41" spans="1:274" ht="45" x14ac:dyDescent="0.25">
      <c r="A41" s="31">
        <v>3</v>
      </c>
      <c r="B41" s="37" t="s">
        <v>10</v>
      </c>
      <c r="C41" s="37" t="s">
        <v>0</v>
      </c>
      <c r="D41" s="60">
        <v>1</v>
      </c>
      <c r="E41" s="36"/>
      <c r="F41" s="49">
        <v>5961</v>
      </c>
      <c r="G41" s="51">
        <v>0</v>
      </c>
      <c r="H41" s="50">
        <f t="shared" si="8"/>
        <v>5961</v>
      </c>
      <c r="I41" s="36"/>
      <c r="J41" s="50">
        <v>4630</v>
      </c>
      <c r="K41" s="51">
        <v>0</v>
      </c>
      <c r="L41" s="50">
        <f t="shared" si="9"/>
        <v>4630</v>
      </c>
      <c r="M41" s="36"/>
      <c r="N41" s="50">
        <f t="shared" si="10"/>
        <v>5296</v>
      </c>
      <c r="O41" s="51">
        <v>0</v>
      </c>
      <c r="P41" s="50">
        <f t="shared" si="11"/>
        <v>5296</v>
      </c>
    </row>
    <row r="42" spans="1:274" ht="25.5" customHeight="1" x14ac:dyDescent="0.25">
      <c r="A42" s="31">
        <v>4</v>
      </c>
      <c r="B42" s="37" t="s">
        <v>1</v>
      </c>
      <c r="C42" s="37" t="s">
        <v>0</v>
      </c>
      <c r="D42" s="60">
        <v>1</v>
      </c>
      <c r="E42" s="36"/>
      <c r="F42" s="49">
        <v>5898</v>
      </c>
      <c r="G42" s="51">
        <v>0</v>
      </c>
      <c r="H42" s="50">
        <f t="shared" si="8"/>
        <v>5898</v>
      </c>
      <c r="I42" s="36"/>
      <c r="J42" s="50">
        <v>4630</v>
      </c>
      <c r="K42" s="51">
        <v>0</v>
      </c>
      <c r="L42" s="50">
        <f t="shared" si="9"/>
        <v>4630</v>
      </c>
      <c r="M42" s="36"/>
      <c r="N42" s="50">
        <f t="shared" si="10"/>
        <v>5264</v>
      </c>
      <c r="O42" s="51">
        <v>0</v>
      </c>
      <c r="P42" s="50">
        <f t="shared" si="11"/>
        <v>5264</v>
      </c>
    </row>
    <row r="43" spans="1:274" ht="30" x14ac:dyDescent="0.25">
      <c r="A43" s="31">
        <v>5</v>
      </c>
      <c r="B43" s="37" t="s">
        <v>11</v>
      </c>
      <c r="C43" s="37" t="s">
        <v>0</v>
      </c>
      <c r="D43" s="60">
        <v>1</v>
      </c>
      <c r="E43" s="36"/>
      <c r="F43" s="49">
        <v>5968</v>
      </c>
      <c r="G43" s="51">
        <v>0</v>
      </c>
      <c r="H43" s="50">
        <f t="shared" si="8"/>
        <v>5968</v>
      </c>
      <c r="I43" s="36"/>
      <c r="J43" s="50">
        <v>4630</v>
      </c>
      <c r="K43" s="51">
        <v>0</v>
      </c>
      <c r="L43" s="50">
        <f t="shared" si="9"/>
        <v>4630</v>
      </c>
      <c r="M43" s="36"/>
      <c r="N43" s="50">
        <f t="shared" si="10"/>
        <v>5299</v>
      </c>
      <c r="O43" s="51">
        <v>0</v>
      </c>
      <c r="P43" s="50">
        <f t="shared" si="11"/>
        <v>5299</v>
      </c>
    </row>
    <row r="44" spans="1:274" ht="30" x14ac:dyDescent="0.25">
      <c r="A44" s="31">
        <v>6</v>
      </c>
      <c r="B44" s="37" t="s">
        <v>12</v>
      </c>
      <c r="C44" s="37" t="s">
        <v>0</v>
      </c>
      <c r="D44" s="60">
        <v>1</v>
      </c>
      <c r="E44" s="36"/>
      <c r="F44" s="49">
        <v>6555</v>
      </c>
      <c r="G44" s="51">
        <v>0</v>
      </c>
      <c r="H44" s="50">
        <f t="shared" si="8"/>
        <v>6555</v>
      </c>
      <c r="I44" s="36"/>
      <c r="J44" s="50">
        <v>4630</v>
      </c>
      <c r="K44" s="51">
        <v>0</v>
      </c>
      <c r="L44" s="50">
        <f t="shared" si="9"/>
        <v>4630</v>
      </c>
      <c r="M44" s="36"/>
      <c r="N44" s="50">
        <f t="shared" si="10"/>
        <v>5593</v>
      </c>
      <c r="O44" s="51">
        <v>0</v>
      </c>
      <c r="P44" s="50">
        <f t="shared" si="11"/>
        <v>5593</v>
      </c>
      <c r="T44" s="43">
        <f>318-320</f>
        <v>-2</v>
      </c>
    </row>
    <row r="45" spans="1:274" ht="25.5" customHeight="1" x14ac:dyDescent="0.25">
      <c r="A45" s="31">
        <v>7</v>
      </c>
      <c r="B45" s="37" t="s">
        <v>2</v>
      </c>
      <c r="C45" s="37" t="s">
        <v>0</v>
      </c>
      <c r="D45" s="60">
        <v>1</v>
      </c>
      <c r="E45" s="36"/>
      <c r="F45" s="49">
        <v>6251</v>
      </c>
      <c r="G45" s="51">
        <v>0</v>
      </c>
      <c r="H45" s="50">
        <f t="shared" si="8"/>
        <v>6251</v>
      </c>
      <c r="I45" s="36"/>
      <c r="J45" s="50">
        <v>4630</v>
      </c>
      <c r="K45" s="51">
        <v>0</v>
      </c>
      <c r="L45" s="50">
        <f t="shared" si="9"/>
        <v>4630</v>
      </c>
      <c r="M45" s="36"/>
      <c r="N45" s="50">
        <f t="shared" si="10"/>
        <v>5441</v>
      </c>
      <c r="O45" s="51">
        <v>0</v>
      </c>
      <c r="P45" s="50">
        <f t="shared" si="11"/>
        <v>5441</v>
      </c>
    </row>
    <row r="46" spans="1:274" ht="30" x14ac:dyDescent="0.25">
      <c r="A46" s="31">
        <v>8</v>
      </c>
      <c r="B46" s="37" t="s">
        <v>13</v>
      </c>
      <c r="C46" s="37" t="s">
        <v>0</v>
      </c>
      <c r="D46" s="60">
        <v>1</v>
      </c>
      <c r="E46" s="36"/>
      <c r="F46" s="49">
        <v>6924</v>
      </c>
      <c r="G46" s="51">
        <v>0</v>
      </c>
      <c r="H46" s="50">
        <f t="shared" si="8"/>
        <v>6924</v>
      </c>
      <c r="I46" s="36"/>
      <c r="J46" s="50">
        <v>4630</v>
      </c>
      <c r="K46" s="51">
        <v>0</v>
      </c>
      <c r="L46" s="50">
        <f t="shared" si="9"/>
        <v>4630</v>
      </c>
      <c r="M46" s="36"/>
      <c r="N46" s="50">
        <f t="shared" si="10"/>
        <v>5777</v>
      </c>
      <c r="O46" s="51">
        <v>0</v>
      </c>
      <c r="P46" s="50">
        <f t="shared" si="11"/>
        <v>5777</v>
      </c>
    </row>
    <row r="47" spans="1:274" ht="30" x14ac:dyDescent="0.25">
      <c r="A47" s="31">
        <v>9</v>
      </c>
      <c r="B47" s="37" t="s">
        <v>14</v>
      </c>
      <c r="C47" s="37" t="s">
        <v>0</v>
      </c>
      <c r="D47" s="60">
        <v>1</v>
      </c>
      <c r="E47" s="36"/>
      <c r="F47" s="49">
        <v>7309</v>
      </c>
      <c r="G47" s="51">
        <v>0</v>
      </c>
      <c r="H47" s="50">
        <f t="shared" si="8"/>
        <v>7309</v>
      </c>
      <c r="I47" s="36"/>
      <c r="J47" s="50">
        <v>4630</v>
      </c>
      <c r="K47" s="51">
        <v>0</v>
      </c>
      <c r="L47" s="50">
        <f t="shared" si="9"/>
        <v>4630</v>
      </c>
      <c r="M47" s="36"/>
      <c r="N47" s="50">
        <f t="shared" si="10"/>
        <v>5970</v>
      </c>
      <c r="O47" s="51">
        <v>0</v>
      </c>
      <c r="P47" s="50">
        <f t="shared" si="11"/>
        <v>5970</v>
      </c>
    </row>
    <row r="48" spans="1:274" ht="30" x14ac:dyDescent="0.25">
      <c r="A48" s="31">
        <v>10</v>
      </c>
      <c r="B48" s="37" t="s">
        <v>15</v>
      </c>
      <c r="C48" s="37" t="s">
        <v>0</v>
      </c>
      <c r="D48" s="60">
        <v>1</v>
      </c>
      <c r="E48" s="36"/>
      <c r="F48" s="49">
        <v>6098</v>
      </c>
      <c r="G48" s="51">
        <v>0</v>
      </c>
      <c r="H48" s="50">
        <f t="shared" si="8"/>
        <v>6098</v>
      </c>
      <c r="I48" s="36"/>
      <c r="J48" s="50">
        <v>4630</v>
      </c>
      <c r="K48" s="51">
        <v>0</v>
      </c>
      <c r="L48" s="50">
        <f t="shared" si="9"/>
        <v>4630</v>
      </c>
      <c r="M48" s="36"/>
      <c r="N48" s="50">
        <f t="shared" si="10"/>
        <v>5364</v>
      </c>
      <c r="O48" s="51">
        <v>0</v>
      </c>
      <c r="P48" s="50">
        <f t="shared" si="11"/>
        <v>5364</v>
      </c>
    </row>
    <row r="49" spans="1:274" ht="30" customHeight="1" x14ac:dyDescent="0.25">
      <c r="A49" s="31">
        <v>11</v>
      </c>
      <c r="B49" s="37" t="s">
        <v>16</v>
      </c>
      <c r="C49" s="37" t="s">
        <v>0</v>
      </c>
      <c r="D49" s="60">
        <v>1</v>
      </c>
      <c r="E49" s="36"/>
      <c r="F49" s="49">
        <v>5212</v>
      </c>
      <c r="G49" s="51">
        <v>0</v>
      </c>
      <c r="H49" s="50">
        <f t="shared" si="8"/>
        <v>5212</v>
      </c>
      <c r="I49" s="36"/>
      <c r="J49" s="50">
        <v>4630</v>
      </c>
      <c r="K49" s="51">
        <v>0</v>
      </c>
      <c r="L49" s="50">
        <f t="shared" si="9"/>
        <v>4630</v>
      </c>
      <c r="M49" s="36"/>
      <c r="N49" s="50">
        <f t="shared" si="10"/>
        <v>4921</v>
      </c>
      <c r="O49" s="51">
        <v>0</v>
      </c>
      <c r="P49" s="50">
        <f t="shared" si="11"/>
        <v>4921</v>
      </c>
    </row>
    <row r="50" spans="1:274" s="53" customFormat="1" ht="44.25" customHeight="1" thickBot="1" x14ac:dyDescent="0.3">
      <c r="A50" s="62" t="s">
        <v>47</v>
      </c>
      <c r="B50" s="63"/>
      <c r="C50" s="39"/>
      <c r="D50" s="40"/>
      <c r="F50" s="43"/>
      <c r="G50" s="43"/>
      <c r="H50" s="56">
        <f>ROUND(SUM(H39:H49),0.1)</f>
        <v>68320</v>
      </c>
      <c r="I50" s="61"/>
      <c r="J50" s="47"/>
      <c r="K50" s="47"/>
      <c r="L50" s="56">
        <f>ROUND(SUM(L39:L49),0.1)</f>
        <v>50930</v>
      </c>
      <c r="M50" s="61"/>
      <c r="N50" s="47"/>
      <c r="O50" s="47"/>
      <c r="P50" s="56">
        <f>ROUND(SUM(P39:P49),0.1)</f>
        <v>59627</v>
      </c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  <c r="CJ50" s="55"/>
      <c r="CK50" s="55"/>
      <c r="CL50" s="55"/>
      <c r="CM50" s="55"/>
      <c r="CN50" s="55"/>
      <c r="CO50" s="55"/>
      <c r="CP50" s="55"/>
      <c r="CQ50" s="55"/>
      <c r="CR50" s="55"/>
      <c r="CS50" s="55"/>
      <c r="CT50" s="55"/>
      <c r="CU50" s="55"/>
      <c r="CV50" s="55"/>
      <c r="CW50" s="55"/>
      <c r="CX50" s="55"/>
      <c r="CY50" s="55"/>
      <c r="CZ50" s="55"/>
      <c r="DA50" s="55"/>
      <c r="DB50" s="55"/>
      <c r="DC50" s="55"/>
      <c r="DD50" s="55"/>
      <c r="DE50" s="55"/>
      <c r="DF50" s="55"/>
      <c r="DG50" s="55"/>
      <c r="DH50" s="55"/>
      <c r="DI50" s="55"/>
      <c r="DJ50" s="55"/>
      <c r="DK50" s="55"/>
      <c r="DL50" s="55"/>
      <c r="DM50" s="55"/>
      <c r="DN50" s="55"/>
      <c r="DO50" s="55"/>
      <c r="DP50" s="55"/>
      <c r="DQ50" s="55"/>
      <c r="DR50" s="55"/>
      <c r="DS50" s="55"/>
      <c r="DT50" s="55"/>
      <c r="DU50" s="55"/>
      <c r="DV50" s="55"/>
      <c r="DW50" s="55"/>
      <c r="DX50" s="55"/>
      <c r="DY50" s="55"/>
      <c r="DZ50" s="55"/>
      <c r="EA50" s="55"/>
      <c r="EB50" s="55"/>
      <c r="EC50" s="55"/>
      <c r="ED50" s="55"/>
      <c r="EE50" s="55"/>
      <c r="EF50" s="55"/>
      <c r="EG50" s="55"/>
      <c r="EH50" s="55"/>
      <c r="EI50" s="55"/>
      <c r="EJ50" s="55"/>
      <c r="EK50" s="55"/>
      <c r="EL50" s="55"/>
      <c r="EM50" s="55"/>
      <c r="EN50" s="55"/>
      <c r="EO50" s="55"/>
      <c r="EP50" s="55"/>
      <c r="EQ50" s="55"/>
      <c r="ER50" s="55"/>
      <c r="ES50" s="55"/>
      <c r="ET50" s="55"/>
      <c r="EU50" s="55"/>
      <c r="EV50" s="55"/>
      <c r="EW50" s="55"/>
      <c r="EX50" s="55"/>
      <c r="EY50" s="55"/>
      <c r="EZ50" s="55"/>
      <c r="FA50" s="55"/>
      <c r="FB50" s="55"/>
      <c r="FC50" s="55"/>
      <c r="FD50" s="55"/>
      <c r="FE50" s="55"/>
      <c r="FF50" s="55"/>
      <c r="FG50" s="55"/>
      <c r="FH50" s="55"/>
      <c r="FI50" s="55"/>
      <c r="FJ50" s="55"/>
      <c r="FK50" s="55"/>
      <c r="FL50" s="55"/>
      <c r="FM50" s="55"/>
      <c r="FN50" s="55"/>
      <c r="FO50" s="55"/>
      <c r="FP50" s="55"/>
      <c r="FQ50" s="55"/>
      <c r="FR50" s="55"/>
      <c r="FS50" s="55"/>
      <c r="FT50" s="55"/>
      <c r="FU50" s="55"/>
      <c r="FV50" s="55"/>
      <c r="FW50" s="55"/>
      <c r="FX50" s="55"/>
      <c r="FY50" s="55"/>
      <c r="FZ50" s="55"/>
      <c r="GA50" s="55"/>
      <c r="GB50" s="55"/>
      <c r="GC50" s="55"/>
      <c r="GD50" s="55"/>
      <c r="GE50" s="55"/>
      <c r="GF50" s="55"/>
      <c r="GG50" s="55"/>
      <c r="GH50" s="55"/>
      <c r="GI50" s="55"/>
      <c r="GJ50" s="55"/>
      <c r="GK50" s="55"/>
      <c r="GL50" s="55"/>
      <c r="GM50" s="55"/>
      <c r="GN50" s="55"/>
      <c r="GO50" s="55"/>
      <c r="GP50" s="55"/>
      <c r="GQ50" s="55"/>
      <c r="GR50" s="55"/>
      <c r="GS50" s="55"/>
      <c r="GT50" s="55"/>
      <c r="GU50" s="55"/>
      <c r="GV50" s="55"/>
      <c r="GW50" s="55"/>
      <c r="GX50" s="55"/>
      <c r="GY50" s="55"/>
      <c r="GZ50" s="55"/>
      <c r="HA50" s="55"/>
      <c r="HB50" s="55"/>
      <c r="HC50" s="55"/>
      <c r="HD50" s="55"/>
      <c r="HE50" s="55"/>
      <c r="HF50" s="55"/>
      <c r="HG50" s="55"/>
      <c r="HH50" s="55"/>
      <c r="HI50" s="55"/>
      <c r="HJ50" s="55"/>
      <c r="HK50" s="55"/>
      <c r="HL50" s="55"/>
      <c r="HM50" s="55"/>
      <c r="HN50" s="55"/>
      <c r="HO50" s="55"/>
      <c r="HP50" s="55"/>
      <c r="HQ50" s="55"/>
      <c r="HR50" s="55"/>
      <c r="HS50" s="55"/>
      <c r="HT50" s="55"/>
      <c r="HU50" s="55"/>
      <c r="HV50" s="55"/>
      <c r="HW50" s="55"/>
      <c r="HX50" s="55"/>
      <c r="HY50" s="55"/>
      <c r="HZ50" s="55"/>
      <c r="IA50" s="55"/>
      <c r="IB50" s="55"/>
      <c r="IC50" s="55"/>
      <c r="ID50" s="55"/>
      <c r="IE50" s="55"/>
      <c r="IF50" s="55"/>
      <c r="IG50" s="55"/>
      <c r="IH50" s="55"/>
      <c r="II50" s="55"/>
      <c r="IJ50" s="55"/>
      <c r="IK50" s="55"/>
      <c r="IL50" s="55"/>
      <c r="IM50" s="55"/>
      <c r="IN50" s="55"/>
      <c r="IO50" s="55"/>
      <c r="IP50" s="55"/>
      <c r="IQ50" s="55"/>
      <c r="IR50" s="55"/>
      <c r="IS50" s="55"/>
      <c r="IT50" s="55"/>
      <c r="IU50" s="55"/>
      <c r="IV50" s="55"/>
      <c r="IW50" s="55"/>
      <c r="IX50" s="55"/>
      <c r="IY50" s="55"/>
      <c r="IZ50" s="55"/>
      <c r="JA50" s="55"/>
      <c r="JB50" s="55"/>
      <c r="JC50" s="55"/>
      <c r="JD50" s="55"/>
      <c r="JE50" s="55"/>
      <c r="JF50" s="55"/>
      <c r="JG50" s="55"/>
      <c r="JH50" s="55"/>
      <c r="JI50" s="55"/>
      <c r="JJ50" s="55"/>
      <c r="JK50" s="55"/>
      <c r="JL50" s="55"/>
      <c r="JM50" s="55"/>
      <c r="JN50" s="55"/>
    </row>
    <row r="51" spans="1:274" s="43" customFormat="1" ht="16.5" thickTop="1" x14ac:dyDescent="0.25">
      <c r="A51" s="41"/>
      <c r="B51" s="42"/>
      <c r="C51" s="41"/>
      <c r="D51" s="41"/>
    </row>
    <row r="52" spans="1:274" s="43" customFormat="1" ht="15.75" customHeight="1" x14ac:dyDescent="0.25">
      <c r="A52" s="41"/>
      <c r="B52" s="42"/>
      <c r="C52" s="41"/>
      <c r="D52" s="41"/>
    </row>
    <row r="53" spans="1:274" s="58" customFormat="1" ht="28.5" customHeight="1" x14ac:dyDescent="0.25">
      <c r="A53" s="66" t="s">
        <v>20</v>
      </c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  <c r="BM53" s="57"/>
      <c r="BN53" s="57"/>
      <c r="BO53" s="57"/>
      <c r="BP53" s="57"/>
      <c r="BQ53" s="57"/>
      <c r="BR53" s="57"/>
      <c r="BS53" s="57"/>
      <c r="BT53" s="57"/>
      <c r="BU53" s="57"/>
      <c r="BV53" s="57"/>
      <c r="BW53" s="57"/>
      <c r="BX53" s="57"/>
      <c r="BY53" s="57"/>
      <c r="BZ53" s="57"/>
      <c r="CA53" s="57"/>
      <c r="CB53" s="57"/>
      <c r="CC53" s="57"/>
      <c r="CD53" s="57"/>
      <c r="CE53" s="57"/>
      <c r="CF53" s="57"/>
      <c r="CG53" s="57"/>
      <c r="CH53" s="57"/>
      <c r="CI53" s="57"/>
      <c r="CJ53" s="57"/>
      <c r="CK53" s="57"/>
      <c r="CL53" s="57"/>
      <c r="CM53" s="57"/>
      <c r="CN53" s="57"/>
      <c r="CO53" s="57"/>
      <c r="CP53" s="57"/>
      <c r="CQ53" s="57"/>
      <c r="CR53" s="57"/>
      <c r="CS53" s="57"/>
      <c r="CT53" s="57"/>
      <c r="CU53" s="57"/>
      <c r="CV53" s="57"/>
      <c r="CW53" s="57"/>
      <c r="CX53" s="57"/>
      <c r="CY53" s="57"/>
      <c r="CZ53" s="57"/>
      <c r="DA53" s="57"/>
      <c r="DB53" s="57"/>
      <c r="DC53" s="57"/>
      <c r="DD53" s="57"/>
      <c r="DE53" s="57"/>
      <c r="DF53" s="57"/>
      <c r="DG53" s="57"/>
      <c r="DH53" s="57"/>
      <c r="DI53" s="57"/>
      <c r="DJ53" s="57"/>
      <c r="DK53" s="57"/>
      <c r="DL53" s="57"/>
      <c r="DM53" s="57"/>
      <c r="DN53" s="57"/>
      <c r="DO53" s="57"/>
      <c r="DP53" s="57"/>
      <c r="DQ53" s="57"/>
      <c r="DR53" s="57"/>
      <c r="DS53" s="57"/>
      <c r="DT53" s="57"/>
      <c r="DU53" s="57"/>
      <c r="DV53" s="57"/>
      <c r="DW53" s="57"/>
      <c r="DX53" s="57"/>
      <c r="DY53" s="57"/>
      <c r="DZ53" s="57"/>
      <c r="EA53" s="57"/>
      <c r="EB53" s="57"/>
      <c r="EC53" s="57"/>
      <c r="ED53" s="57"/>
      <c r="EE53" s="57"/>
      <c r="EF53" s="57"/>
      <c r="EG53" s="57"/>
      <c r="EH53" s="57"/>
      <c r="EI53" s="57"/>
      <c r="EJ53" s="57"/>
      <c r="EK53" s="57"/>
      <c r="EL53" s="57"/>
      <c r="EM53" s="57"/>
      <c r="EN53" s="57"/>
      <c r="EO53" s="57"/>
      <c r="EP53" s="57"/>
      <c r="EQ53" s="57"/>
      <c r="ER53" s="57"/>
      <c r="ES53" s="57"/>
      <c r="ET53" s="57"/>
      <c r="EU53" s="57"/>
      <c r="EV53" s="57"/>
      <c r="EW53" s="57"/>
      <c r="EX53" s="57"/>
      <c r="EY53" s="57"/>
      <c r="EZ53" s="57"/>
      <c r="FA53" s="57"/>
      <c r="FB53" s="57"/>
      <c r="FC53" s="57"/>
      <c r="FD53" s="57"/>
      <c r="FE53" s="57"/>
      <c r="FF53" s="57"/>
      <c r="FG53" s="57"/>
      <c r="FH53" s="57"/>
      <c r="FI53" s="57"/>
      <c r="FJ53" s="57"/>
      <c r="FK53" s="57"/>
      <c r="FL53" s="57"/>
      <c r="FM53" s="57"/>
      <c r="FN53" s="57"/>
      <c r="FO53" s="57"/>
      <c r="FP53" s="57"/>
      <c r="FQ53" s="57"/>
      <c r="FR53" s="57"/>
      <c r="FS53" s="57"/>
      <c r="FT53" s="57"/>
      <c r="FU53" s="57"/>
      <c r="FV53" s="57"/>
      <c r="FW53" s="57"/>
      <c r="FX53" s="57"/>
      <c r="FY53" s="57"/>
      <c r="FZ53" s="57"/>
      <c r="GA53" s="57"/>
      <c r="GB53" s="57"/>
      <c r="GC53" s="57"/>
      <c r="GD53" s="57"/>
      <c r="GE53" s="57"/>
      <c r="GF53" s="57"/>
      <c r="GG53" s="57"/>
      <c r="GH53" s="57"/>
      <c r="GI53" s="57"/>
      <c r="GJ53" s="57"/>
      <c r="GK53" s="57"/>
      <c r="GL53" s="57"/>
      <c r="GM53" s="57"/>
      <c r="GN53" s="57"/>
      <c r="GO53" s="57"/>
      <c r="GP53" s="57"/>
      <c r="GQ53" s="57"/>
      <c r="GR53" s="57"/>
      <c r="GS53" s="57"/>
      <c r="GT53" s="57"/>
      <c r="GU53" s="57"/>
      <c r="GV53" s="57"/>
      <c r="GW53" s="57"/>
      <c r="GX53" s="57"/>
      <c r="GY53" s="57"/>
      <c r="GZ53" s="57"/>
      <c r="HA53" s="57"/>
      <c r="HB53" s="57"/>
      <c r="HC53" s="57"/>
      <c r="HD53" s="57"/>
      <c r="HE53" s="57"/>
      <c r="HF53" s="57"/>
      <c r="HG53" s="57"/>
      <c r="HH53" s="57"/>
      <c r="HI53" s="57"/>
      <c r="HJ53" s="57"/>
      <c r="HK53" s="57"/>
      <c r="HL53" s="57"/>
      <c r="HM53" s="57"/>
      <c r="HN53" s="57"/>
      <c r="HO53" s="57"/>
      <c r="HP53" s="57"/>
      <c r="HQ53" s="57"/>
      <c r="HR53" s="57"/>
      <c r="HS53" s="57"/>
      <c r="HT53" s="57"/>
      <c r="HU53" s="57"/>
      <c r="HV53" s="57"/>
      <c r="HW53" s="57"/>
      <c r="HX53" s="57"/>
      <c r="HY53" s="57"/>
      <c r="HZ53" s="57"/>
      <c r="IA53" s="57"/>
      <c r="IB53" s="57"/>
      <c r="IC53" s="57"/>
      <c r="ID53" s="57"/>
      <c r="IE53" s="57"/>
      <c r="IF53" s="57"/>
      <c r="IG53" s="57"/>
      <c r="IH53" s="57"/>
      <c r="II53" s="57"/>
      <c r="IJ53" s="57"/>
      <c r="IK53" s="57"/>
      <c r="IL53" s="57"/>
      <c r="IM53" s="57"/>
      <c r="IN53" s="57"/>
      <c r="IO53" s="57"/>
      <c r="IP53" s="57"/>
      <c r="IQ53" s="57"/>
      <c r="IR53" s="57"/>
      <c r="IS53" s="57"/>
      <c r="IT53" s="57"/>
      <c r="IU53" s="57"/>
      <c r="IV53" s="57"/>
      <c r="IW53" s="57"/>
      <c r="IX53" s="57"/>
      <c r="IY53" s="57"/>
      <c r="IZ53" s="57"/>
      <c r="JA53" s="57"/>
      <c r="JB53" s="57"/>
      <c r="JC53" s="57"/>
      <c r="JD53" s="57"/>
      <c r="JE53" s="57"/>
      <c r="JF53" s="57"/>
      <c r="JG53" s="57"/>
      <c r="JH53" s="57"/>
      <c r="JI53" s="57"/>
      <c r="JJ53" s="57"/>
      <c r="JK53" s="57"/>
      <c r="JL53" s="57"/>
      <c r="JM53" s="57"/>
      <c r="JN53" s="57"/>
    </row>
    <row r="54" spans="1:274" ht="60.75" customHeight="1" x14ac:dyDescent="0.25">
      <c r="A54" s="67" t="s">
        <v>3</v>
      </c>
      <c r="B54" s="69" t="s">
        <v>4</v>
      </c>
      <c r="C54" s="71" t="s">
        <v>5</v>
      </c>
      <c r="D54" s="73" t="s">
        <v>6</v>
      </c>
      <c r="F54" s="82" t="s">
        <v>54</v>
      </c>
      <c r="G54" s="82"/>
      <c r="H54" s="81" t="s">
        <v>21</v>
      </c>
      <c r="J54" s="75" t="s">
        <v>59</v>
      </c>
      <c r="K54" s="75"/>
      <c r="L54" s="76" t="s">
        <v>21</v>
      </c>
      <c r="N54" s="78" t="s">
        <v>56</v>
      </c>
      <c r="O54" s="78"/>
      <c r="P54" s="77" t="s">
        <v>21</v>
      </c>
    </row>
    <row r="55" spans="1:274" ht="38.25" x14ac:dyDescent="0.25">
      <c r="A55" s="68"/>
      <c r="B55" s="70"/>
      <c r="C55" s="72"/>
      <c r="D55" s="74"/>
      <c r="F55" s="32" t="s">
        <v>55</v>
      </c>
      <c r="G55" s="32" t="s">
        <v>7</v>
      </c>
      <c r="H55" s="82"/>
      <c r="J55" s="34" t="s">
        <v>53</v>
      </c>
      <c r="K55" s="34" t="s">
        <v>7</v>
      </c>
      <c r="L55" s="75"/>
      <c r="N55" s="33" t="s">
        <v>53</v>
      </c>
      <c r="O55" s="33" t="s">
        <v>7</v>
      </c>
      <c r="P55" s="78"/>
    </row>
    <row r="56" spans="1:274" ht="30" x14ac:dyDescent="0.25">
      <c r="A56" s="31">
        <v>1</v>
      </c>
      <c r="B56" s="37" t="s">
        <v>8</v>
      </c>
      <c r="C56" s="37" t="s">
        <v>0</v>
      </c>
      <c r="D56" s="60">
        <v>1</v>
      </c>
      <c r="E56" s="36"/>
      <c r="F56" s="50">
        <v>6144</v>
      </c>
      <c r="G56" s="51">
        <v>0</v>
      </c>
      <c r="H56" s="50">
        <f>ROUND(F56,0.1)</f>
        <v>6144</v>
      </c>
      <c r="I56" s="36"/>
      <c r="J56" s="50">
        <v>7590</v>
      </c>
      <c r="K56" s="51">
        <v>0</v>
      </c>
      <c r="L56" s="50">
        <f>ROUND(J56+K56,0.1)</f>
        <v>7590</v>
      </c>
      <c r="M56" s="36"/>
      <c r="N56" s="50">
        <f>ROUND(AVERAGE(F56,J56),0.1)</f>
        <v>6867</v>
      </c>
      <c r="O56" s="51">
        <v>0</v>
      </c>
      <c r="P56" s="50">
        <f>ROUND(N56+O56,0.1)</f>
        <v>6867</v>
      </c>
    </row>
    <row r="57" spans="1:274" ht="24.75" customHeight="1" x14ac:dyDescent="0.25">
      <c r="A57" s="31">
        <v>2</v>
      </c>
      <c r="B57" s="37" t="s">
        <v>9</v>
      </c>
      <c r="C57" s="37" t="s">
        <v>0</v>
      </c>
      <c r="D57" s="60">
        <v>1</v>
      </c>
      <c r="E57" s="36"/>
      <c r="F57" s="50">
        <v>6096</v>
      </c>
      <c r="G57" s="51">
        <v>0</v>
      </c>
      <c r="H57" s="50">
        <f t="shared" ref="H57:H66" si="12">ROUND(F57,0.1)</f>
        <v>6096</v>
      </c>
      <c r="I57" s="36"/>
      <c r="J57" s="50">
        <v>7590</v>
      </c>
      <c r="K57" s="51">
        <v>0</v>
      </c>
      <c r="L57" s="50">
        <f t="shared" ref="L57:L66" si="13">ROUND(J57+K57,0.1)</f>
        <v>7590</v>
      </c>
      <c r="M57" s="36"/>
      <c r="N57" s="50">
        <f t="shared" ref="N57:N66" si="14">ROUND(AVERAGE(F57,J57),0.1)</f>
        <v>6843</v>
      </c>
      <c r="O57" s="51">
        <v>0</v>
      </c>
      <c r="P57" s="50">
        <f t="shared" ref="P57:P66" si="15">ROUND(N57+O57,0.1)</f>
        <v>6843</v>
      </c>
    </row>
    <row r="58" spans="1:274" ht="45" x14ac:dyDescent="0.25">
      <c r="A58" s="31">
        <v>3</v>
      </c>
      <c r="B58" s="37" t="s">
        <v>10</v>
      </c>
      <c r="C58" s="37" t="s">
        <v>0</v>
      </c>
      <c r="D58" s="60">
        <v>1</v>
      </c>
      <c r="E58" s="36"/>
      <c r="F58" s="50">
        <v>6021</v>
      </c>
      <c r="G58" s="51">
        <v>0</v>
      </c>
      <c r="H58" s="50">
        <f t="shared" si="12"/>
        <v>6021</v>
      </c>
      <c r="I58" s="36"/>
      <c r="J58" s="50">
        <v>7590</v>
      </c>
      <c r="K58" s="51">
        <v>0</v>
      </c>
      <c r="L58" s="50">
        <f t="shared" si="13"/>
        <v>7590</v>
      </c>
      <c r="M58" s="36"/>
      <c r="N58" s="50">
        <f t="shared" si="14"/>
        <v>6806</v>
      </c>
      <c r="O58" s="51">
        <v>0</v>
      </c>
      <c r="P58" s="50">
        <f t="shared" si="15"/>
        <v>6806</v>
      </c>
    </row>
    <row r="59" spans="1:274" ht="31.5" customHeight="1" x14ac:dyDescent="0.25">
      <c r="A59" s="31">
        <v>4</v>
      </c>
      <c r="B59" s="37" t="s">
        <v>1</v>
      </c>
      <c r="C59" s="37" t="s">
        <v>0</v>
      </c>
      <c r="D59" s="60">
        <v>1</v>
      </c>
      <c r="E59" s="36"/>
      <c r="F59" s="50">
        <v>5950</v>
      </c>
      <c r="G59" s="51">
        <v>0</v>
      </c>
      <c r="H59" s="50">
        <f t="shared" si="12"/>
        <v>5950</v>
      </c>
      <c r="I59" s="36"/>
      <c r="J59" s="50">
        <v>7590</v>
      </c>
      <c r="K59" s="51">
        <v>0</v>
      </c>
      <c r="L59" s="50">
        <f t="shared" si="13"/>
        <v>7590</v>
      </c>
      <c r="M59" s="36"/>
      <c r="N59" s="50">
        <f t="shared" si="14"/>
        <v>6770</v>
      </c>
      <c r="O59" s="51">
        <v>0</v>
      </c>
      <c r="P59" s="50">
        <f t="shared" si="15"/>
        <v>6770</v>
      </c>
    </row>
    <row r="60" spans="1:274" ht="30" x14ac:dyDescent="0.25">
      <c r="A60" s="31">
        <v>5</v>
      </c>
      <c r="B60" s="37" t="s">
        <v>11</v>
      </c>
      <c r="C60" s="37" t="s">
        <v>0</v>
      </c>
      <c r="D60" s="60">
        <v>1</v>
      </c>
      <c r="E60" s="36"/>
      <c r="F60" s="50">
        <v>6012</v>
      </c>
      <c r="G60" s="51">
        <v>0</v>
      </c>
      <c r="H60" s="50">
        <f t="shared" si="12"/>
        <v>6012</v>
      </c>
      <c r="I60" s="36"/>
      <c r="J60" s="50">
        <v>7590</v>
      </c>
      <c r="K60" s="51">
        <v>0</v>
      </c>
      <c r="L60" s="50">
        <f t="shared" si="13"/>
        <v>7590</v>
      </c>
      <c r="M60" s="36"/>
      <c r="N60" s="50">
        <f t="shared" si="14"/>
        <v>6801</v>
      </c>
      <c r="O60" s="51">
        <v>0</v>
      </c>
      <c r="P60" s="50">
        <f t="shared" si="15"/>
        <v>6801</v>
      </c>
    </row>
    <row r="61" spans="1:274" ht="30" x14ac:dyDescent="0.25">
      <c r="A61" s="31">
        <v>6</v>
      </c>
      <c r="B61" s="37" t="s">
        <v>12</v>
      </c>
      <c r="C61" s="37" t="s">
        <v>0</v>
      </c>
      <c r="D61" s="60">
        <v>1</v>
      </c>
      <c r="E61" s="36"/>
      <c r="F61" s="50">
        <v>6608</v>
      </c>
      <c r="G61" s="51">
        <v>0</v>
      </c>
      <c r="H61" s="50">
        <f t="shared" si="12"/>
        <v>6608</v>
      </c>
      <c r="I61" s="36"/>
      <c r="J61" s="50">
        <v>7590</v>
      </c>
      <c r="K61" s="51">
        <v>0</v>
      </c>
      <c r="L61" s="50">
        <f t="shared" si="13"/>
        <v>7590</v>
      </c>
      <c r="M61" s="36"/>
      <c r="N61" s="50">
        <f t="shared" si="14"/>
        <v>7099</v>
      </c>
      <c r="O61" s="51">
        <v>0</v>
      </c>
      <c r="P61" s="50">
        <f t="shared" si="15"/>
        <v>7099</v>
      </c>
    </row>
    <row r="62" spans="1:274" ht="21.75" customHeight="1" x14ac:dyDescent="0.25">
      <c r="A62" s="31">
        <v>7</v>
      </c>
      <c r="B62" s="37" t="s">
        <v>2</v>
      </c>
      <c r="C62" s="37" t="s">
        <v>0</v>
      </c>
      <c r="D62" s="60">
        <v>1</v>
      </c>
      <c r="E62" s="36"/>
      <c r="F62" s="50">
        <v>6305</v>
      </c>
      <c r="G62" s="51">
        <v>0</v>
      </c>
      <c r="H62" s="50">
        <f t="shared" si="12"/>
        <v>6305</v>
      </c>
      <c r="I62" s="36"/>
      <c r="J62" s="50">
        <v>7590</v>
      </c>
      <c r="K62" s="51">
        <v>0</v>
      </c>
      <c r="L62" s="50">
        <f t="shared" si="13"/>
        <v>7590</v>
      </c>
      <c r="M62" s="36"/>
      <c r="N62" s="50">
        <f t="shared" si="14"/>
        <v>6948</v>
      </c>
      <c r="O62" s="51">
        <v>0</v>
      </c>
      <c r="P62" s="50">
        <f t="shared" si="15"/>
        <v>6948</v>
      </c>
    </row>
    <row r="63" spans="1:274" ht="30" x14ac:dyDescent="0.25">
      <c r="A63" s="31">
        <v>8</v>
      </c>
      <c r="B63" s="37" t="s">
        <v>13</v>
      </c>
      <c r="C63" s="37" t="s">
        <v>0</v>
      </c>
      <c r="D63" s="60">
        <v>1</v>
      </c>
      <c r="E63" s="36"/>
      <c r="F63" s="50">
        <v>6975</v>
      </c>
      <c r="G63" s="51">
        <v>0</v>
      </c>
      <c r="H63" s="50">
        <f t="shared" si="12"/>
        <v>6975</v>
      </c>
      <c r="I63" s="36"/>
      <c r="J63" s="50">
        <v>7590</v>
      </c>
      <c r="K63" s="51">
        <v>0</v>
      </c>
      <c r="L63" s="50">
        <f t="shared" si="13"/>
        <v>7590</v>
      </c>
      <c r="M63" s="36"/>
      <c r="N63" s="50">
        <f t="shared" si="14"/>
        <v>7283</v>
      </c>
      <c r="O63" s="51">
        <v>0</v>
      </c>
      <c r="P63" s="50">
        <f t="shared" si="15"/>
        <v>7283</v>
      </c>
    </row>
    <row r="64" spans="1:274" ht="30" x14ac:dyDescent="0.25">
      <c r="A64" s="31">
        <v>9</v>
      </c>
      <c r="B64" s="37" t="s">
        <v>14</v>
      </c>
      <c r="C64" s="37" t="s">
        <v>0</v>
      </c>
      <c r="D64" s="60">
        <v>1</v>
      </c>
      <c r="E64" s="36"/>
      <c r="F64" s="50">
        <v>7363</v>
      </c>
      <c r="G64" s="51">
        <v>0</v>
      </c>
      <c r="H64" s="50">
        <f t="shared" si="12"/>
        <v>7363</v>
      </c>
      <c r="I64" s="36"/>
      <c r="J64" s="50">
        <v>7590</v>
      </c>
      <c r="K64" s="51">
        <v>0</v>
      </c>
      <c r="L64" s="50">
        <f t="shared" si="13"/>
        <v>7590</v>
      </c>
      <c r="M64" s="36"/>
      <c r="N64" s="50">
        <f t="shared" si="14"/>
        <v>7477</v>
      </c>
      <c r="O64" s="51">
        <v>0</v>
      </c>
      <c r="P64" s="50">
        <f t="shared" si="15"/>
        <v>7477</v>
      </c>
    </row>
    <row r="65" spans="1:274" ht="27" customHeight="1" x14ac:dyDescent="0.25">
      <c r="A65" s="31">
        <v>10</v>
      </c>
      <c r="B65" s="37" t="s">
        <v>15</v>
      </c>
      <c r="C65" s="37" t="s">
        <v>0</v>
      </c>
      <c r="D65" s="60">
        <v>1</v>
      </c>
      <c r="E65" s="36"/>
      <c r="F65" s="50">
        <v>6159</v>
      </c>
      <c r="G65" s="51">
        <v>0</v>
      </c>
      <c r="H65" s="50">
        <f t="shared" si="12"/>
        <v>6159</v>
      </c>
      <c r="I65" s="36"/>
      <c r="J65" s="50">
        <v>7590</v>
      </c>
      <c r="K65" s="51">
        <v>0</v>
      </c>
      <c r="L65" s="50">
        <f t="shared" si="13"/>
        <v>7590</v>
      </c>
      <c r="M65" s="36"/>
      <c r="N65" s="50">
        <f t="shared" si="14"/>
        <v>6875</v>
      </c>
      <c r="O65" s="51">
        <v>0</v>
      </c>
      <c r="P65" s="50">
        <f t="shared" si="15"/>
        <v>6875</v>
      </c>
    </row>
    <row r="66" spans="1:274" ht="30" customHeight="1" x14ac:dyDescent="0.25">
      <c r="A66" s="31">
        <v>11</v>
      </c>
      <c r="B66" s="37" t="s">
        <v>16</v>
      </c>
      <c r="C66" s="37" t="s">
        <v>0</v>
      </c>
      <c r="D66" s="60">
        <v>1</v>
      </c>
      <c r="E66" s="36"/>
      <c r="F66" s="50">
        <v>5272</v>
      </c>
      <c r="G66" s="51">
        <v>0</v>
      </c>
      <c r="H66" s="50">
        <f t="shared" si="12"/>
        <v>5272</v>
      </c>
      <c r="I66" s="36"/>
      <c r="J66" s="50">
        <v>7590</v>
      </c>
      <c r="K66" s="51">
        <v>0</v>
      </c>
      <c r="L66" s="50">
        <f t="shared" si="13"/>
        <v>7590</v>
      </c>
      <c r="M66" s="36"/>
      <c r="N66" s="50">
        <f t="shared" si="14"/>
        <v>6431</v>
      </c>
      <c r="O66" s="51">
        <v>0</v>
      </c>
      <c r="P66" s="50">
        <f t="shared" si="15"/>
        <v>6431</v>
      </c>
    </row>
    <row r="67" spans="1:274" s="53" customFormat="1" ht="44.25" customHeight="1" thickBot="1" x14ac:dyDescent="0.3">
      <c r="A67" s="62" t="s">
        <v>17</v>
      </c>
      <c r="B67" s="63"/>
      <c r="C67" s="39"/>
      <c r="D67" s="40"/>
      <c r="F67" s="43"/>
      <c r="G67" s="43"/>
      <c r="H67" s="56">
        <f>ROUND(SUM(H56:H66),0)</f>
        <v>68905</v>
      </c>
      <c r="J67" s="43"/>
      <c r="K67" s="43"/>
      <c r="L67" s="56">
        <f>ROUND(SUM(L56:L66),0.1)</f>
        <v>83490</v>
      </c>
      <c r="N67" s="43"/>
      <c r="O67" s="43"/>
      <c r="P67" s="56">
        <f>ROUND(SUM(P56:P66),0.1)</f>
        <v>76200</v>
      </c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  <c r="BP67" s="55"/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  <c r="CJ67" s="55"/>
      <c r="CK67" s="55"/>
      <c r="CL67" s="55"/>
      <c r="CM67" s="55"/>
      <c r="CN67" s="55"/>
      <c r="CO67" s="55"/>
      <c r="CP67" s="55"/>
      <c r="CQ67" s="55"/>
      <c r="CR67" s="55"/>
      <c r="CS67" s="55"/>
      <c r="CT67" s="55"/>
      <c r="CU67" s="55"/>
      <c r="CV67" s="55"/>
      <c r="CW67" s="55"/>
      <c r="CX67" s="55"/>
      <c r="CY67" s="55"/>
      <c r="CZ67" s="55"/>
      <c r="DA67" s="55"/>
      <c r="DB67" s="55"/>
      <c r="DC67" s="55"/>
      <c r="DD67" s="55"/>
      <c r="DE67" s="55"/>
      <c r="DF67" s="55"/>
      <c r="DG67" s="55"/>
      <c r="DH67" s="55"/>
      <c r="DI67" s="55"/>
      <c r="DJ67" s="55"/>
      <c r="DK67" s="55"/>
      <c r="DL67" s="55"/>
      <c r="DM67" s="55"/>
      <c r="DN67" s="55"/>
      <c r="DO67" s="55"/>
      <c r="DP67" s="55"/>
      <c r="DQ67" s="55"/>
      <c r="DR67" s="55"/>
      <c r="DS67" s="55"/>
      <c r="DT67" s="55"/>
      <c r="DU67" s="55"/>
      <c r="DV67" s="55"/>
      <c r="DW67" s="55"/>
      <c r="DX67" s="55"/>
      <c r="DY67" s="55"/>
      <c r="DZ67" s="55"/>
      <c r="EA67" s="55"/>
      <c r="EB67" s="55"/>
      <c r="EC67" s="55"/>
      <c r="ED67" s="55"/>
      <c r="EE67" s="55"/>
      <c r="EF67" s="55"/>
      <c r="EG67" s="55"/>
      <c r="EH67" s="55"/>
      <c r="EI67" s="55"/>
      <c r="EJ67" s="55"/>
      <c r="EK67" s="55"/>
      <c r="EL67" s="55"/>
      <c r="EM67" s="55"/>
      <c r="EN67" s="55"/>
      <c r="EO67" s="55"/>
      <c r="EP67" s="55"/>
      <c r="EQ67" s="55"/>
      <c r="ER67" s="55"/>
      <c r="ES67" s="55"/>
      <c r="ET67" s="55"/>
      <c r="EU67" s="55"/>
      <c r="EV67" s="55"/>
      <c r="EW67" s="55"/>
      <c r="EX67" s="55"/>
      <c r="EY67" s="55"/>
      <c r="EZ67" s="55"/>
      <c r="FA67" s="55"/>
      <c r="FB67" s="55"/>
      <c r="FC67" s="55"/>
      <c r="FD67" s="55"/>
      <c r="FE67" s="55"/>
      <c r="FF67" s="55"/>
      <c r="FG67" s="55"/>
      <c r="FH67" s="55"/>
      <c r="FI67" s="55"/>
      <c r="FJ67" s="55"/>
      <c r="FK67" s="55"/>
      <c r="FL67" s="55"/>
      <c r="FM67" s="55"/>
      <c r="FN67" s="55"/>
      <c r="FO67" s="55"/>
      <c r="FP67" s="55"/>
      <c r="FQ67" s="55"/>
      <c r="FR67" s="55"/>
      <c r="FS67" s="55"/>
      <c r="FT67" s="55"/>
      <c r="FU67" s="55"/>
      <c r="FV67" s="55"/>
      <c r="FW67" s="55"/>
      <c r="FX67" s="55"/>
      <c r="FY67" s="55"/>
      <c r="FZ67" s="55"/>
      <c r="GA67" s="55"/>
      <c r="GB67" s="55"/>
      <c r="GC67" s="55"/>
      <c r="GD67" s="55"/>
      <c r="GE67" s="55"/>
      <c r="GF67" s="55"/>
      <c r="GG67" s="55"/>
      <c r="GH67" s="55"/>
      <c r="GI67" s="55"/>
      <c r="GJ67" s="55"/>
      <c r="GK67" s="55"/>
      <c r="GL67" s="55"/>
      <c r="GM67" s="55"/>
      <c r="GN67" s="55"/>
      <c r="GO67" s="55"/>
      <c r="GP67" s="55"/>
      <c r="GQ67" s="55"/>
      <c r="GR67" s="55"/>
      <c r="GS67" s="55"/>
      <c r="GT67" s="55"/>
      <c r="GU67" s="55"/>
      <c r="GV67" s="55"/>
      <c r="GW67" s="55"/>
      <c r="GX67" s="55"/>
      <c r="GY67" s="55"/>
      <c r="GZ67" s="55"/>
      <c r="HA67" s="55"/>
      <c r="HB67" s="55"/>
      <c r="HC67" s="55"/>
      <c r="HD67" s="55"/>
      <c r="HE67" s="55"/>
      <c r="HF67" s="55"/>
      <c r="HG67" s="55"/>
      <c r="HH67" s="55"/>
      <c r="HI67" s="55"/>
      <c r="HJ67" s="55"/>
      <c r="HK67" s="55"/>
      <c r="HL67" s="55"/>
      <c r="HM67" s="55"/>
      <c r="HN67" s="55"/>
      <c r="HO67" s="55"/>
      <c r="HP67" s="55"/>
      <c r="HQ67" s="55"/>
      <c r="HR67" s="55"/>
      <c r="HS67" s="55"/>
      <c r="HT67" s="55"/>
      <c r="HU67" s="55"/>
      <c r="HV67" s="55"/>
      <c r="HW67" s="55"/>
      <c r="HX67" s="55"/>
      <c r="HY67" s="55"/>
      <c r="HZ67" s="55"/>
      <c r="IA67" s="55"/>
      <c r="IB67" s="55"/>
      <c r="IC67" s="55"/>
      <c r="ID67" s="55"/>
      <c r="IE67" s="55"/>
      <c r="IF67" s="55"/>
      <c r="IG67" s="55"/>
      <c r="IH67" s="55"/>
      <c r="II67" s="55"/>
      <c r="IJ67" s="55"/>
      <c r="IK67" s="55"/>
      <c r="IL67" s="55"/>
      <c r="IM67" s="55"/>
      <c r="IN67" s="55"/>
      <c r="IO67" s="55"/>
      <c r="IP67" s="55"/>
      <c r="IQ67" s="55"/>
      <c r="IR67" s="55"/>
      <c r="IS67" s="55"/>
      <c r="IT67" s="55"/>
      <c r="IU67" s="55"/>
      <c r="IV67" s="55"/>
      <c r="IW67" s="55"/>
      <c r="IX67" s="55"/>
      <c r="IY67" s="55"/>
      <c r="IZ67" s="55"/>
      <c r="JA67" s="55"/>
      <c r="JB67" s="55"/>
      <c r="JC67" s="55"/>
      <c r="JD67" s="55"/>
      <c r="JE67" s="55"/>
      <c r="JF67" s="55"/>
      <c r="JG67" s="55"/>
      <c r="JH67" s="55"/>
      <c r="JI67" s="55"/>
      <c r="JJ67" s="55"/>
      <c r="JK67" s="55"/>
      <c r="JL67" s="55"/>
      <c r="JM67" s="55"/>
      <c r="JN67" s="55"/>
    </row>
    <row r="68" spans="1:274" s="43" customFormat="1" ht="16.5" thickTop="1" x14ac:dyDescent="0.25">
      <c r="B68" s="44"/>
    </row>
    <row r="69" spans="1:274" s="58" customFormat="1" ht="34.5" customHeight="1" thickBot="1" x14ac:dyDescent="0.3">
      <c r="A69" s="95" t="s">
        <v>57</v>
      </c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64">
        <f>SUM(P17,P33,P50,P67)</f>
        <v>228778</v>
      </c>
      <c r="P69" s="65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57"/>
      <c r="BB69" s="57"/>
      <c r="BC69" s="57"/>
      <c r="BD69" s="57"/>
      <c r="BE69" s="57"/>
      <c r="BF69" s="57"/>
      <c r="BG69" s="57"/>
      <c r="BH69" s="57"/>
      <c r="BI69" s="57"/>
      <c r="BJ69" s="57"/>
      <c r="BK69" s="57"/>
      <c r="BL69" s="57"/>
      <c r="BM69" s="57"/>
      <c r="BN69" s="57"/>
      <c r="BO69" s="57"/>
      <c r="BP69" s="57"/>
      <c r="BQ69" s="57"/>
      <c r="BR69" s="57"/>
      <c r="BS69" s="57"/>
      <c r="BT69" s="57"/>
      <c r="BU69" s="57"/>
      <c r="BV69" s="57"/>
      <c r="BW69" s="57"/>
      <c r="BX69" s="57"/>
      <c r="BY69" s="57"/>
      <c r="BZ69" s="57"/>
      <c r="CA69" s="57"/>
      <c r="CB69" s="57"/>
      <c r="CC69" s="57"/>
      <c r="CD69" s="57"/>
      <c r="CE69" s="57"/>
      <c r="CF69" s="57"/>
      <c r="CG69" s="57"/>
      <c r="CH69" s="57"/>
      <c r="CI69" s="57"/>
      <c r="CJ69" s="57"/>
      <c r="CK69" s="57"/>
      <c r="CL69" s="57"/>
      <c r="CM69" s="57"/>
      <c r="CN69" s="57"/>
      <c r="CO69" s="57"/>
      <c r="CP69" s="57"/>
      <c r="CQ69" s="57"/>
      <c r="CR69" s="57"/>
      <c r="CS69" s="57"/>
      <c r="CT69" s="57"/>
      <c r="CU69" s="57"/>
      <c r="CV69" s="57"/>
      <c r="CW69" s="57"/>
      <c r="CX69" s="57"/>
      <c r="CY69" s="57"/>
      <c r="CZ69" s="57"/>
      <c r="DA69" s="57"/>
      <c r="DB69" s="57"/>
      <c r="DC69" s="57"/>
      <c r="DD69" s="57"/>
      <c r="DE69" s="57"/>
      <c r="DF69" s="57"/>
      <c r="DG69" s="57"/>
      <c r="DH69" s="57"/>
      <c r="DI69" s="57"/>
      <c r="DJ69" s="57"/>
      <c r="DK69" s="57"/>
      <c r="DL69" s="57"/>
      <c r="DM69" s="57"/>
      <c r="DN69" s="57"/>
      <c r="DO69" s="57"/>
      <c r="DP69" s="57"/>
      <c r="DQ69" s="57"/>
      <c r="DR69" s="57"/>
      <c r="DS69" s="57"/>
      <c r="DT69" s="57"/>
      <c r="DU69" s="57"/>
      <c r="DV69" s="57"/>
      <c r="DW69" s="57"/>
      <c r="DX69" s="57"/>
      <c r="DY69" s="57"/>
      <c r="DZ69" s="57"/>
      <c r="EA69" s="57"/>
      <c r="EB69" s="57"/>
      <c r="EC69" s="57"/>
      <c r="ED69" s="57"/>
      <c r="EE69" s="57"/>
      <c r="EF69" s="57"/>
      <c r="EG69" s="57"/>
      <c r="EH69" s="57"/>
      <c r="EI69" s="57"/>
      <c r="EJ69" s="57"/>
      <c r="EK69" s="57"/>
      <c r="EL69" s="57"/>
      <c r="EM69" s="57"/>
      <c r="EN69" s="57"/>
      <c r="EO69" s="57"/>
      <c r="EP69" s="57"/>
      <c r="EQ69" s="57"/>
      <c r="ER69" s="57"/>
      <c r="ES69" s="57"/>
      <c r="ET69" s="57"/>
      <c r="EU69" s="57"/>
      <c r="EV69" s="57"/>
      <c r="EW69" s="57"/>
      <c r="EX69" s="57"/>
      <c r="EY69" s="57"/>
      <c r="EZ69" s="57"/>
      <c r="FA69" s="57"/>
      <c r="FB69" s="57"/>
      <c r="FC69" s="57"/>
      <c r="FD69" s="57"/>
      <c r="FE69" s="57"/>
      <c r="FF69" s="57"/>
      <c r="FG69" s="57"/>
      <c r="FH69" s="57"/>
      <c r="FI69" s="57"/>
      <c r="FJ69" s="57"/>
      <c r="FK69" s="57"/>
      <c r="FL69" s="57"/>
      <c r="FM69" s="57"/>
      <c r="FN69" s="57"/>
      <c r="FO69" s="57"/>
      <c r="FP69" s="57"/>
      <c r="FQ69" s="57"/>
      <c r="FR69" s="57"/>
      <c r="FS69" s="57"/>
      <c r="FT69" s="57"/>
      <c r="FU69" s="57"/>
      <c r="FV69" s="57"/>
      <c r="FW69" s="57"/>
      <c r="FX69" s="57"/>
      <c r="FY69" s="57"/>
      <c r="FZ69" s="57"/>
      <c r="GA69" s="57"/>
      <c r="GB69" s="57"/>
      <c r="GC69" s="57"/>
      <c r="GD69" s="57"/>
      <c r="GE69" s="57"/>
      <c r="GF69" s="57"/>
      <c r="GG69" s="57"/>
      <c r="GH69" s="57"/>
      <c r="GI69" s="57"/>
      <c r="GJ69" s="57"/>
      <c r="GK69" s="57"/>
      <c r="GL69" s="57"/>
      <c r="GM69" s="57"/>
      <c r="GN69" s="57"/>
      <c r="GO69" s="57"/>
      <c r="GP69" s="57"/>
      <c r="GQ69" s="57"/>
      <c r="GR69" s="57"/>
      <c r="GS69" s="57"/>
      <c r="GT69" s="57"/>
      <c r="GU69" s="57"/>
      <c r="GV69" s="57"/>
      <c r="GW69" s="57"/>
      <c r="GX69" s="57"/>
      <c r="GY69" s="57"/>
      <c r="GZ69" s="57"/>
      <c r="HA69" s="57"/>
      <c r="HB69" s="57"/>
      <c r="HC69" s="57"/>
      <c r="HD69" s="57"/>
      <c r="HE69" s="57"/>
      <c r="HF69" s="57"/>
      <c r="HG69" s="57"/>
      <c r="HH69" s="57"/>
      <c r="HI69" s="57"/>
      <c r="HJ69" s="57"/>
      <c r="HK69" s="57"/>
      <c r="HL69" s="57"/>
      <c r="HM69" s="57"/>
      <c r="HN69" s="57"/>
      <c r="HO69" s="57"/>
      <c r="HP69" s="57"/>
      <c r="HQ69" s="57"/>
      <c r="HR69" s="57"/>
      <c r="HS69" s="57"/>
      <c r="HT69" s="57"/>
      <c r="HU69" s="57"/>
      <c r="HV69" s="57"/>
      <c r="HW69" s="57"/>
      <c r="HX69" s="57"/>
      <c r="HY69" s="57"/>
      <c r="HZ69" s="57"/>
      <c r="IA69" s="57"/>
      <c r="IB69" s="57"/>
      <c r="IC69" s="57"/>
      <c r="ID69" s="57"/>
      <c r="IE69" s="57"/>
      <c r="IF69" s="57"/>
      <c r="IG69" s="57"/>
      <c r="IH69" s="57"/>
      <c r="II69" s="57"/>
      <c r="IJ69" s="57"/>
      <c r="IK69" s="57"/>
      <c r="IL69" s="57"/>
      <c r="IM69" s="57"/>
      <c r="IN69" s="57"/>
      <c r="IO69" s="57"/>
      <c r="IP69" s="57"/>
      <c r="IQ69" s="57"/>
      <c r="IR69" s="57"/>
      <c r="IS69" s="57"/>
      <c r="IT69" s="57"/>
      <c r="IU69" s="57"/>
      <c r="IV69" s="57"/>
      <c r="IW69" s="57"/>
      <c r="IX69" s="57"/>
      <c r="IY69" s="57"/>
      <c r="IZ69" s="57"/>
      <c r="JA69" s="57"/>
      <c r="JB69" s="57"/>
      <c r="JC69" s="57"/>
      <c r="JD69" s="57"/>
      <c r="JE69" s="57"/>
      <c r="JF69" s="57"/>
      <c r="JG69" s="57"/>
      <c r="JH69" s="57"/>
      <c r="JI69" s="57"/>
      <c r="JJ69" s="57"/>
      <c r="JK69" s="57"/>
      <c r="JL69" s="57"/>
      <c r="JM69" s="57"/>
      <c r="JN69" s="57"/>
    </row>
    <row r="70" spans="1:274" s="43" customFormat="1" ht="24" thickTop="1" x14ac:dyDescent="0.35">
      <c r="A70" s="45"/>
      <c r="B70" s="46"/>
      <c r="C70" s="45"/>
      <c r="D70" s="45"/>
      <c r="E70" s="47"/>
    </row>
    <row r="71" spans="1:274" s="43" customFormat="1" ht="23.25" x14ac:dyDescent="0.35">
      <c r="A71" s="45"/>
      <c r="B71" s="46"/>
      <c r="C71" s="45"/>
      <c r="D71" s="45"/>
      <c r="E71" s="47"/>
    </row>
    <row r="72" spans="1:274" s="43" customFormat="1" ht="23.25" x14ac:dyDescent="0.35">
      <c r="A72" s="45"/>
      <c r="B72" s="46"/>
      <c r="C72" s="45"/>
      <c r="D72" s="45"/>
      <c r="E72" s="47"/>
    </row>
    <row r="73" spans="1:274" s="43" customFormat="1" ht="23.25" x14ac:dyDescent="0.35">
      <c r="A73" s="45"/>
      <c r="B73" s="46"/>
      <c r="C73" s="45"/>
      <c r="D73" s="45"/>
      <c r="E73" s="47"/>
      <c r="H73" s="59"/>
    </row>
    <row r="74" spans="1:274" s="43" customFormat="1" x14ac:dyDescent="0.25">
      <c r="B74" s="44"/>
    </row>
    <row r="75" spans="1:274" s="43" customFormat="1" x14ac:dyDescent="0.25">
      <c r="B75" s="44"/>
    </row>
    <row r="76" spans="1:274" s="43" customFormat="1" x14ac:dyDescent="0.25">
      <c r="B76" s="44"/>
    </row>
    <row r="77" spans="1:274" s="43" customFormat="1" x14ac:dyDescent="0.25">
      <c r="B77" s="44"/>
    </row>
    <row r="78" spans="1:274" s="43" customFormat="1" x14ac:dyDescent="0.25">
      <c r="B78" s="44"/>
    </row>
    <row r="79" spans="1:274" s="43" customFormat="1" x14ac:dyDescent="0.25">
      <c r="B79" s="44"/>
    </row>
    <row r="80" spans="1:274" s="43" customFormat="1" x14ac:dyDescent="0.25">
      <c r="B80" s="44"/>
    </row>
    <row r="81" spans="2:2" s="43" customFormat="1" x14ac:dyDescent="0.25">
      <c r="B81" s="44"/>
    </row>
    <row r="82" spans="2:2" s="43" customFormat="1" x14ac:dyDescent="0.25">
      <c r="B82" s="44"/>
    </row>
    <row r="83" spans="2:2" s="43" customFormat="1" x14ac:dyDescent="0.25">
      <c r="B83" s="44"/>
    </row>
    <row r="84" spans="2:2" s="43" customFormat="1" x14ac:dyDescent="0.25">
      <c r="B84" s="44"/>
    </row>
    <row r="85" spans="2:2" s="43" customFormat="1" x14ac:dyDescent="0.25">
      <c r="B85" s="44"/>
    </row>
    <row r="86" spans="2:2" s="43" customFormat="1" x14ac:dyDescent="0.25">
      <c r="B86" s="44"/>
    </row>
    <row r="87" spans="2:2" s="43" customFormat="1" x14ac:dyDescent="0.25">
      <c r="B87" s="44"/>
    </row>
    <row r="88" spans="2:2" s="43" customFormat="1" x14ac:dyDescent="0.25">
      <c r="B88" s="44"/>
    </row>
    <row r="89" spans="2:2" s="43" customFormat="1" x14ac:dyDescent="0.25">
      <c r="B89" s="44"/>
    </row>
    <row r="90" spans="2:2" s="43" customFormat="1" x14ac:dyDescent="0.25">
      <c r="B90" s="44"/>
    </row>
    <row r="91" spans="2:2" s="43" customFormat="1" x14ac:dyDescent="0.25">
      <c r="B91" s="44"/>
    </row>
    <row r="92" spans="2:2" s="43" customFormat="1" x14ac:dyDescent="0.25">
      <c r="B92" s="44"/>
    </row>
    <row r="93" spans="2:2" s="43" customFormat="1" x14ac:dyDescent="0.25">
      <c r="B93" s="44"/>
    </row>
    <row r="94" spans="2:2" s="43" customFormat="1" x14ac:dyDescent="0.25">
      <c r="B94" s="44"/>
    </row>
    <row r="95" spans="2:2" s="43" customFormat="1" x14ac:dyDescent="0.25">
      <c r="B95" s="44"/>
    </row>
    <row r="96" spans="2:2" s="43" customFormat="1" x14ac:dyDescent="0.25">
      <c r="B96" s="44"/>
    </row>
    <row r="97" spans="2:2" s="43" customFormat="1" x14ac:dyDescent="0.25">
      <c r="B97" s="44"/>
    </row>
    <row r="98" spans="2:2" s="43" customFormat="1" x14ac:dyDescent="0.25">
      <c r="B98" s="44"/>
    </row>
    <row r="99" spans="2:2" s="43" customFormat="1" x14ac:dyDescent="0.25">
      <c r="B99" s="44"/>
    </row>
    <row r="100" spans="2:2" s="43" customFormat="1" x14ac:dyDescent="0.25">
      <c r="B100" s="44"/>
    </row>
    <row r="101" spans="2:2" s="43" customFormat="1" x14ac:dyDescent="0.25">
      <c r="B101" s="44"/>
    </row>
    <row r="102" spans="2:2" s="43" customFormat="1" x14ac:dyDescent="0.25">
      <c r="B102" s="44"/>
    </row>
    <row r="103" spans="2:2" s="43" customFormat="1" x14ac:dyDescent="0.25">
      <c r="B103" s="44"/>
    </row>
    <row r="104" spans="2:2" s="43" customFormat="1" x14ac:dyDescent="0.25">
      <c r="B104" s="44"/>
    </row>
    <row r="105" spans="2:2" s="43" customFormat="1" x14ac:dyDescent="0.25">
      <c r="B105" s="44"/>
    </row>
    <row r="106" spans="2:2" s="43" customFormat="1" x14ac:dyDescent="0.25">
      <c r="B106" s="44"/>
    </row>
    <row r="107" spans="2:2" s="43" customFormat="1" x14ac:dyDescent="0.25">
      <c r="B107" s="44"/>
    </row>
    <row r="108" spans="2:2" s="43" customFormat="1" x14ac:dyDescent="0.25">
      <c r="B108" s="44"/>
    </row>
    <row r="109" spans="2:2" s="43" customFormat="1" x14ac:dyDescent="0.25">
      <c r="B109" s="44"/>
    </row>
    <row r="110" spans="2:2" s="43" customFormat="1" x14ac:dyDescent="0.25">
      <c r="B110" s="44"/>
    </row>
    <row r="111" spans="2:2" s="43" customFormat="1" x14ac:dyDescent="0.25">
      <c r="B111" s="44"/>
    </row>
    <row r="112" spans="2:2" s="43" customFormat="1" x14ac:dyDescent="0.25">
      <c r="B112" s="44"/>
    </row>
    <row r="113" spans="2:2" s="43" customFormat="1" x14ac:dyDescent="0.25">
      <c r="B113" s="44"/>
    </row>
    <row r="114" spans="2:2" s="43" customFormat="1" x14ac:dyDescent="0.25">
      <c r="B114" s="44"/>
    </row>
    <row r="115" spans="2:2" s="43" customFormat="1" x14ac:dyDescent="0.25">
      <c r="B115" s="44"/>
    </row>
    <row r="116" spans="2:2" s="43" customFormat="1" x14ac:dyDescent="0.25">
      <c r="B116" s="44"/>
    </row>
    <row r="117" spans="2:2" s="43" customFormat="1" x14ac:dyDescent="0.25">
      <c r="B117" s="44"/>
    </row>
    <row r="118" spans="2:2" s="43" customFormat="1" x14ac:dyDescent="0.25">
      <c r="B118" s="44"/>
    </row>
    <row r="119" spans="2:2" s="43" customFormat="1" x14ac:dyDescent="0.25">
      <c r="B119" s="44"/>
    </row>
    <row r="120" spans="2:2" s="43" customFormat="1" x14ac:dyDescent="0.25">
      <c r="B120" s="44"/>
    </row>
    <row r="121" spans="2:2" s="43" customFormat="1" x14ac:dyDescent="0.25">
      <c r="B121" s="44"/>
    </row>
    <row r="122" spans="2:2" s="43" customFormat="1" x14ac:dyDescent="0.25">
      <c r="B122" s="44"/>
    </row>
    <row r="123" spans="2:2" s="43" customFormat="1" x14ac:dyDescent="0.25">
      <c r="B123" s="44"/>
    </row>
    <row r="124" spans="2:2" s="43" customFormat="1" x14ac:dyDescent="0.25">
      <c r="B124" s="44"/>
    </row>
    <row r="125" spans="2:2" s="43" customFormat="1" x14ac:dyDescent="0.25">
      <c r="B125" s="44"/>
    </row>
    <row r="126" spans="2:2" s="43" customFormat="1" x14ac:dyDescent="0.25">
      <c r="B126" s="44"/>
    </row>
    <row r="127" spans="2:2" s="43" customFormat="1" x14ac:dyDescent="0.25">
      <c r="B127" s="44"/>
    </row>
    <row r="128" spans="2:2" s="43" customFormat="1" x14ac:dyDescent="0.25">
      <c r="B128" s="44"/>
    </row>
    <row r="129" spans="2:2" s="43" customFormat="1" x14ac:dyDescent="0.25">
      <c r="B129" s="44"/>
    </row>
    <row r="130" spans="2:2" s="43" customFormat="1" x14ac:dyDescent="0.25">
      <c r="B130" s="44"/>
    </row>
    <row r="131" spans="2:2" s="43" customFormat="1" x14ac:dyDescent="0.25">
      <c r="B131" s="44"/>
    </row>
    <row r="132" spans="2:2" s="43" customFormat="1" x14ac:dyDescent="0.25">
      <c r="B132" s="44"/>
    </row>
    <row r="133" spans="2:2" s="43" customFormat="1" x14ac:dyDescent="0.25">
      <c r="B133" s="44"/>
    </row>
    <row r="134" spans="2:2" s="43" customFormat="1" x14ac:dyDescent="0.25">
      <c r="B134" s="44"/>
    </row>
    <row r="135" spans="2:2" s="43" customFormat="1" x14ac:dyDescent="0.25">
      <c r="B135" s="44"/>
    </row>
    <row r="136" spans="2:2" s="43" customFormat="1" x14ac:dyDescent="0.25">
      <c r="B136" s="44"/>
    </row>
    <row r="137" spans="2:2" s="43" customFormat="1" x14ac:dyDescent="0.25">
      <c r="B137" s="44"/>
    </row>
    <row r="138" spans="2:2" s="43" customFormat="1" x14ac:dyDescent="0.25">
      <c r="B138" s="44"/>
    </row>
    <row r="139" spans="2:2" s="43" customFormat="1" x14ac:dyDescent="0.25">
      <c r="B139" s="44"/>
    </row>
    <row r="140" spans="2:2" s="43" customFormat="1" x14ac:dyDescent="0.25">
      <c r="B140" s="44"/>
    </row>
    <row r="141" spans="2:2" s="43" customFormat="1" x14ac:dyDescent="0.25">
      <c r="B141" s="44"/>
    </row>
    <row r="142" spans="2:2" s="43" customFormat="1" x14ac:dyDescent="0.25">
      <c r="B142" s="44"/>
    </row>
    <row r="143" spans="2:2" s="43" customFormat="1" x14ac:dyDescent="0.25">
      <c r="B143" s="44"/>
    </row>
    <row r="144" spans="2:2" s="43" customFormat="1" x14ac:dyDescent="0.25">
      <c r="B144" s="44"/>
    </row>
    <row r="145" spans="2:2" s="43" customFormat="1" x14ac:dyDescent="0.25">
      <c r="B145" s="44"/>
    </row>
    <row r="146" spans="2:2" s="43" customFormat="1" x14ac:dyDescent="0.25">
      <c r="B146" s="44"/>
    </row>
    <row r="147" spans="2:2" s="43" customFormat="1" x14ac:dyDescent="0.25">
      <c r="B147" s="44"/>
    </row>
    <row r="148" spans="2:2" s="43" customFormat="1" x14ac:dyDescent="0.25">
      <c r="B148" s="44"/>
    </row>
    <row r="149" spans="2:2" s="43" customFormat="1" x14ac:dyDescent="0.25">
      <c r="B149" s="44"/>
    </row>
    <row r="150" spans="2:2" s="43" customFormat="1" x14ac:dyDescent="0.25">
      <c r="B150" s="44"/>
    </row>
    <row r="151" spans="2:2" s="43" customFormat="1" x14ac:dyDescent="0.25">
      <c r="B151" s="44"/>
    </row>
    <row r="152" spans="2:2" s="43" customFormat="1" x14ac:dyDescent="0.25">
      <c r="B152" s="44"/>
    </row>
    <row r="153" spans="2:2" s="43" customFormat="1" x14ac:dyDescent="0.25">
      <c r="B153" s="44"/>
    </row>
    <row r="154" spans="2:2" s="43" customFormat="1" x14ac:dyDescent="0.25">
      <c r="B154" s="44"/>
    </row>
    <row r="155" spans="2:2" s="43" customFormat="1" x14ac:dyDescent="0.25">
      <c r="B155" s="44"/>
    </row>
    <row r="156" spans="2:2" s="43" customFormat="1" x14ac:dyDescent="0.25">
      <c r="B156" s="44"/>
    </row>
    <row r="157" spans="2:2" s="43" customFormat="1" x14ac:dyDescent="0.25">
      <c r="B157" s="44"/>
    </row>
    <row r="158" spans="2:2" s="43" customFormat="1" x14ac:dyDescent="0.25">
      <c r="B158" s="44"/>
    </row>
    <row r="159" spans="2:2" s="43" customFormat="1" x14ac:dyDescent="0.25">
      <c r="B159" s="44"/>
    </row>
    <row r="160" spans="2:2" s="43" customFormat="1" x14ac:dyDescent="0.25">
      <c r="B160" s="44"/>
    </row>
    <row r="161" spans="2:2" s="43" customFormat="1" x14ac:dyDescent="0.25">
      <c r="B161" s="44"/>
    </row>
    <row r="162" spans="2:2" s="43" customFormat="1" x14ac:dyDescent="0.25">
      <c r="B162" s="44"/>
    </row>
    <row r="163" spans="2:2" s="43" customFormat="1" x14ac:dyDescent="0.25">
      <c r="B163" s="44"/>
    </row>
    <row r="164" spans="2:2" s="43" customFormat="1" x14ac:dyDescent="0.25">
      <c r="B164" s="44"/>
    </row>
    <row r="165" spans="2:2" s="43" customFormat="1" x14ac:dyDescent="0.25">
      <c r="B165" s="44"/>
    </row>
    <row r="166" spans="2:2" s="43" customFormat="1" x14ac:dyDescent="0.25">
      <c r="B166" s="44"/>
    </row>
    <row r="167" spans="2:2" s="43" customFormat="1" x14ac:dyDescent="0.25">
      <c r="B167" s="44"/>
    </row>
    <row r="168" spans="2:2" s="43" customFormat="1" x14ac:dyDescent="0.25">
      <c r="B168" s="44"/>
    </row>
    <row r="169" spans="2:2" s="43" customFormat="1" x14ac:dyDescent="0.25">
      <c r="B169" s="44"/>
    </row>
    <row r="170" spans="2:2" s="43" customFormat="1" x14ac:dyDescent="0.25">
      <c r="B170" s="44"/>
    </row>
    <row r="171" spans="2:2" s="43" customFormat="1" x14ac:dyDescent="0.25">
      <c r="B171" s="44"/>
    </row>
    <row r="172" spans="2:2" s="43" customFormat="1" x14ac:dyDescent="0.25">
      <c r="B172" s="44"/>
    </row>
    <row r="173" spans="2:2" s="43" customFormat="1" x14ac:dyDescent="0.25">
      <c r="B173" s="44"/>
    </row>
    <row r="174" spans="2:2" s="43" customFormat="1" x14ac:dyDescent="0.25">
      <c r="B174" s="44"/>
    </row>
    <row r="175" spans="2:2" s="43" customFormat="1" x14ac:dyDescent="0.25">
      <c r="B175" s="44"/>
    </row>
    <row r="176" spans="2:2" s="43" customFormat="1" x14ac:dyDescent="0.25">
      <c r="B176" s="44"/>
    </row>
    <row r="177" spans="2:2" s="43" customFormat="1" x14ac:dyDescent="0.25">
      <c r="B177" s="44"/>
    </row>
    <row r="178" spans="2:2" s="43" customFormat="1" x14ac:dyDescent="0.25">
      <c r="B178" s="44"/>
    </row>
    <row r="179" spans="2:2" s="43" customFormat="1" x14ac:dyDescent="0.25">
      <c r="B179" s="44"/>
    </row>
    <row r="180" spans="2:2" s="43" customFormat="1" x14ac:dyDescent="0.25">
      <c r="B180" s="44"/>
    </row>
    <row r="181" spans="2:2" s="43" customFormat="1" x14ac:dyDescent="0.25">
      <c r="B181" s="44"/>
    </row>
    <row r="182" spans="2:2" s="43" customFormat="1" x14ac:dyDescent="0.25">
      <c r="B182" s="44"/>
    </row>
    <row r="183" spans="2:2" s="43" customFormat="1" x14ac:dyDescent="0.25">
      <c r="B183" s="44"/>
    </row>
    <row r="184" spans="2:2" s="43" customFormat="1" x14ac:dyDescent="0.25">
      <c r="B184" s="44"/>
    </row>
    <row r="185" spans="2:2" s="43" customFormat="1" x14ac:dyDescent="0.25">
      <c r="B185" s="44"/>
    </row>
    <row r="186" spans="2:2" s="43" customFormat="1" x14ac:dyDescent="0.25">
      <c r="B186" s="44"/>
    </row>
    <row r="187" spans="2:2" s="43" customFormat="1" x14ac:dyDescent="0.25">
      <c r="B187" s="44"/>
    </row>
    <row r="188" spans="2:2" s="43" customFormat="1" x14ac:dyDescent="0.25">
      <c r="B188" s="44"/>
    </row>
    <row r="189" spans="2:2" s="43" customFormat="1" x14ac:dyDescent="0.25">
      <c r="B189" s="44"/>
    </row>
    <row r="190" spans="2:2" s="43" customFormat="1" x14ac:dyDescent="0.25">
      <c r="B190" s="44"/>
    </row>
    <row r="191" spans="2:2" s="43" customFormat="1" x14ac:dyDescent="0.25">
      <c r="B191" s="44"/>
    </row>
    <row r="192" spans="2:2" s="43" customFormat="1" x14ac:dyDescent="0.25">
      <c r="B192" s="44"/>
    </row>
    <row r="193" spans="2:2" s="43" customFormat="1" x14ac:dyDescent="0.25">
      <c r="B193" s="44"/>
    </row>
    <row r="194" spans="2:2" s="43" customFormat="1" x14ac:dyDescent="0.25">
      <c r="B194" s="44"/>
    </row>
    <row r="195" spans="2:2" s="43" customFormat="1" x14ac:dyDescent="0.25">
      <c r="B195" s="44"/>
    </row>
    <row r="196" spans="2:2" s="43" customFormat="1" x14ac:dyDescent="0.25">
      <c r="B196" s="44"/>
    </row>
    <row r="197" spans="2:2" s="43" customFormat="1" x14ac:dyDescent="0.25">
      <c r="B197" s="44"/>
    </row>
    <row r="198" spans="2:2" s="43" customFormat="1" x14ac:dyDescent="0.25">
      <c r="B198" s="44"/>
    </row>
    <row r="199" spans="2:2" s="43" customFormat="1" x14ac:dyDescent="0.25">
      <c r="B199" s="44"/>
    </row>
    <row r="200" spans="2:2" s="43" customFormat="1" x14ac:dyDescent="0.25">
      <c r="B200" s="44"/>
    </row>
    <row r="201" spans="2:2" s="43" customFormat="1" x14ac:dyDescent="0.25">
      <c r="B201" s="44"/>
    </row>
    <row r="202" spans="2:2" s="43" customFormat="1" x14ac:dyDescent="0.25">
      <c r="B202" s="44"/>
    </row>
    <row r="203" spans="2:2" s="43" customFormat="1" x14ac:dyDescent="0.25">
      <c r="B203" s="44"/>
    </row>
    <row r="204" spans="2:2" s="43" customFormat="1" x14ac:dyDescent="0.25">
      <c r="B204" s="44"/>
    </row>
    <row r="205" spans="2:2" s="43" customFormat="1" x14ac:dyDescent="0.25">
      <c r="B205" s="44"/>
    </row>
    <row r="206" spans="2:2" s="43" customFormat="1" x14ac:dyDescent="0.25">
      <c r="B206" s="44"/>
    </row>
    <row r="207" spans="2:2" s="43" customFormat="1" x14ac:dyDescent="0.25">
      <c r="B207" s="44"/>
    </row>
    <row r="208" spans="2:2" s="43" customFormat="1" x14ac:dyDescent="0.25">
      <c r="B208" s="44"/>
    </row>
    <row r="209" spans="2:2" s="43" customFormat="1" x14ac:dyDescent="0.25">
      <c r="B209" s="44"/>
    </row>
    <row r="210" spans="2:2" s="43" customFormat="1" x14ac:dyDescent="0.25">
      <c r="B210" s="44"/>
    </row>
    <row r="211" spans="2:2" s="43" customFormat="1" x14ac:dyDescent="0.25">
      <c r="B211" s="44"/>
    </row>
    <row r="212" spans="2:2" s="43" customFormat="1" x14ac:dyDescent="0.25">
      <c r="B212" s="44"/>
    </row>
    <row r="213" spans="2:2" s="43" customFormat="1" x14ac:dyDescent="0.25">
      <c r="B213" s="44"/>
    </row>
    <row r="214" spans="2:2" s="43" customFormat="1" x14ac:dyDescent="0.25">
      <c r="B214" s="44"/>
    </row>
    <row r="215" spans="2:2" s="43" customFormat="1" x14ac:dyDescent="0.25">
      <c r="B215" s="44"/>
    </row>
    <row r="216" spans="2:2" s="43" customFormat="1" x14ac:dyDescent="0.25">
      <c r="B216" s="44"/>
    </row>
    <row r="217" spans="2:2" s="43" customFormat="1" x14ac:dyDescent="0.25">
      <c r="B217" s="44"/>
    </row>
    <row r="218" spans="2:2" s="43" customFormat="1" x14ac:dyDescent="0.25">
      <c r="B218" s="44"/>
    </row>
    <row r="219" spans="2:2" s="43" customFormat="1" x14ac:dyDescent="0.25">
      <c r="B219" s="44"/>
    </row>
    <row r="220" spans="2:2" s="43" customFormat="1" x14ac:dyDescent="0.25">
      <c r="B220" s="44"/>
    </row>
    <row r="221" spans="2:2" s="43" customFormat="1" x14ac:dyDescent="0.25">
      <c r="B221" s="44"/>
    </row>
    <row r="222" spans="2:2" s="43" customFormat="1" x14ac:dyDescent="0.25">
      <c r="B222" s="44"/>
    </row>
    <row r="223" spans="2:2" s="43" customFormat="1" x14ac:dyDescent="0.25">
      <c r="B223" s="44"/>
    </row>
    <row r="224" spans="2:2" s="43" customFormat="1" x14ac:dyDescent="0.25">
      <c r="B224" s="44"/>
    </row>
    <row r="225" spans="2:2" s="43" customFormat="1" x14ac:dyDescent="0.25">
      <c r="B225" s="44"/>
    </row>
    <row r="226" spans="2:2" s="43" customFormat="1" x14ac:dyDescent="0.25">
      <c r="B226" s="44"/>
    </row>
    <row r="227" spans="2:2" s="43" customFormat="1" x14ac:dyDescent="0.25">
      <c r="B227" s="44"/>
    </row>
    <row r="228" spans="2:2" s="43" customFormat="1" x14ac:dyDescent="0.25">
      <c r="B228" s="44"/>
    </row>
    <row r="229" spans="2:2" s="43" customFormat="1" x14ac:dyDescent="0.25">
      <c r="B229" s="44"/>
    </row>
    <row r="230" spans="2:2" s="43" customFormat="1" x14ac:dyDescent="0.25">
      <c r="B230" s="44"/>
    </row>
    <row r="231" spans="2:2" s="43" customFormat="1" x14ac:dyDescent="0.25">
      <c r="B231" s="44"/>
    </row>
    <row r="232" spans="2:2" s="43" customFormat="1" x14ac:dyDescent="0.25">
      <c r="B232" s="44"/>
    </row>
    <row r="233" spans="2:2" s="43" customFormat="1" x14ac:dyDescent="0.25">
      <c r="B233" s="44"/>
    </row>
    <row r="234" spans="2:2" s="43" customFormat="1" x14ac:dyDescent="0.25">
      <c r="B234" s="44"/>
    </row>
    <row r="235" spans="2:2" s="43" customFormat="1" x14ac:dyDescent="0.25">
      <c r="B235" s="44"/>
    </row>
    <row r="236" spans="2:2" s="43" customFormat="1" x14ac:dyDescent="0.25">
      <c r="B236" s="44"/>
    </row>
    <row r="237" spans="2:2" s="43" customFormat="1" x14ac:dyDescent="0.25">
      <c r="B237" s="44"/>
    </row>
    <row r="238" spans="2:2" s="43" customFormat="1" x14ac:dyDescent="0.25">
      <c r="B238" s="44"/>
    </row>
    <row r="239" spans="2:2" s="43" customFormat="1" x14ac:dyDescent="0.25">
      <c r="B239" s="44"/>
    </row>
    <row r="240" spans="2:2" s="43" customFormat="1" x14ac:dyDescent="0.25">
      <c r="B240" s="44"/>
    </row>
    <row r="241" spans="2:2" s="43" customFormat="1" x14ac:dyDescent="0.25">
      <c r="B241" s="44"/>
    </row>
    <row r="242" spans="2:2" s="43" customFormat="1" x14ac:dyDescent="0.25">
      <c r="B242" s="44"/>
    </row>
    <row r="243" spans="2:2" s="43" customFormat="1" x14ac:dyDescent="0.25">
      <c r="B243" s="44"/>
    </row>
    <row r="244" spans="2:2" s="43" customFormat="1" x14ac:dyDescent="0.25">
      <c r="B244" s="44"/>
    </row>
    <row r="245" spans="2:2" s="43" customFormat="1" x14ac:dyDescent="0.25">
      <c r="B245" s="44"/>
    </row>
    <row r="246" spans="2:2" s="43" customFormat="1" x14ac:dyDescent="0.25">
      <c r="B246" s="44"/>
    </row>
    <row r="247" spans="2:2" s="43" customFormat="1" x14ac:dyDescent="0.25">
      <c r="B247" s="44"/>
    </row>
    <row r="248" spans="2:2" s="43" customFormat="1" x14ac:dyDescent="0.25">
      <c r="B248" s="44"/>
    </row>
    <row r="249" spans="2:2" s="43" customFormat="1" x14ac:dyDescent="0.25">
      <c r="B249" s="44"/>
    </row>
    <row r="250" spans="2:2" s="43" customFormat="1" x14ac:dyDescent="0.25">
      <c r="B250" s="44"/>
    </row>
    <row r="251" spans="2:2" s="43" customFormat="1" x14ac:dyDescent="0.25">
      <c r="B251" s="44"/>
    </row>
    <row r="252" spans="2:2" s="43" customFormat="1" x14ac:dyDescent="0.25">
      <c r="B252" s="44"/>
    </row>
    <row r="253" spans="2:2" s="43" customFormat="1" x14ac:dyDescent="0.25">
      <c r="B253" s="44"/>
    </row>
    <row r="254" spans="2:2" s="43" customFormat="1" x14ac:dyDescent="0.25">
      <c r="B254" s="44"/>
    </row>
    <row r="255" spans="2:2" s="43" customFormat="1" x14ac:dyDescent="0.25">
      <c r="B255" s="44"/>
    </row>
    <row r="256" spans="2:2" s="43" customFormat="1" x14ac:dyDescent="0.25">
      <c r="B256" s="44"/>
    </row>
    <row r="257" spans="2:2" s="43" customFormat="1" x14ac:dyDescent="0.25">
      <c r="B257" s="44"/>
    </row>
    <row r="258" spans="2:2" s="43" customFormat="1" x14ac:dyDescent="0.25">
      <c r="B258" s="44"/>
    </row>
    <row r="259" spans="2:2" s="43" customFormat="1" x14ac:dyDescent="0.25">
      <c r="B259" s="44"/>
    </row>
    <row r="260" spans="2:2" s="43" customFormat="1" x14ac:dyDescent="0.25">
      <c r="B260" s="44"/>
    </row>
    <row r="261" spans="2:2" s="43" customFormat="1" x14ac:dyDescent="0.25">
      <c r="B261" s="44"/>
    </row>
    <row r="262" spans="2:2" s="43" customFormat="1" x14ac:dyDescent="0.25">
      <c r="B262" s="44"/>
    </row>
    <row r="263" spans="2:2" s="43" customFormat="1" x14ac:dyDescent="0.25">
      <c r="B263" s="44"/>
    </row>
    <row r="264" spans="2:2" s="43" customFormat="1" x14ac:dyDescent="0.25">
      <c r="B264" s="44"/>
    </row>
    <row r="265" spans="2:2" s="43" customFormat="1" x14ac:dyDescent="0.25">
      <c r="B265" s="44"/>
    </row>
    <row r="266" spans="2:2" s="43" customFormat="1" x14ac:dyDescent="0.25">
      <c r="B266" s="44"/>
    </row>
    <row r="267" spans="2:2" s="43" customFormat="1" x14ac:dyDescent="0.25">
      <c r="B267" s="44"/>
    </row>
    <row r="268" spans="2:2" s="43" customFormat="1" x14ac:dyDescent="0.25">
      <c r="B268" s="44"/>
    </row>
    <row r="269" spans="2:2" s="43" customFormat="1" x14ac:dyDescent="0.25">
      <c r="B269" s="44"/>
    </row>
    <row r="270" spans="2:2" s="43" customFormat="1" x14ac:dyDescent="0.25">
      <c r="B270" s="44"/>
    </row>
    <row r="271" spans="2:2" s="43" customFormat="1" x14ac:dyDescent="0.25">
      <c r="B271" s="44"/>
    </row>
    <row r="272" spans="2:2" s="43" customFormat="1" x14ac:dyDescent="0.25">
      <c r="B272" s="44"/>
    </row>
    <row r="273" spans="2:2" s="43" customFormat="1" x14ac:dyDescent="0.25">
      <c r="B273" s="44"/>
    </row>
    <row r="274" spans="2:2" s="43" customFormat="1" x14ac:dyDescent="0.25">
      <c r="B274" s="44"/>
    </row>
    <row r="275" spans="2:2" s="43" customFormat="1" x14ac:dyDescent="0.25">
      <c r="B275" s="44"/>
    </row>
    <row r="276" spans="2:2" s="43" customFormat="1" x14ac:dyDescent="0.25">
      <c r="B276" s="44"/>
    </row>
    <row r="277" spans="2:2" s="43" customFormat="1" x14ac:dyDescent="0.25">
      <c r="B277" s="44"/>
    </row>
    <row r="278" spans="2:2" s="43" customFormat="1" x14ac:dyDescent="0.25">
      <c r="B278" s="44"/>
    </row>
    <row r="279" spans="2:2" s="43" customFormat="1" x14ac:dyDescent="0.25">
      <c r="B279" s="44"/>
    </row>
    <row r="280" spans="2:2" s="43" customFormat="1" x14ac:dyDescent="0.25">
      <c r="B280" s="44"/>
    </row>
    <row r="281" spans="2:2" s="43" customFormat="1" x14ac:dyDescent="0.25">
      <c r="B281" s="44"/>
    </row>
    <row r="282" spans="2:2" s="43" customFormat="1" x14ac:dyDescent="0.25">
      <c r="B282" s="44"/>
    </row>
    <row r="283" spans="2:2" s="43" customFormat="1" x14ac:dyDescent="0.25">
      <c r="B283" s="44"/>
    </row>
    <row r="284" spans="2:2" s="43" customFormat="1" x14ac:dyDescent="0.25">
      <c r="B284" s="44"/>
    </row>
    <row r="285" spans="2:2" s="43" customFormat="1" x14ac:dyDescent="0.25">
      <c r="B285" s="44"/>
    </row>
    <row r="286" spans="2:2" s="43" customFormat="1" x14ac:dyDescent="0.25">
      <c r="B286" s="44"/>
    </row>
    <row r="287" spans="2:2" s="43" customFormat="1" x14ac:dyDescent="0.25">
      <c r="B287" s="44"/>
    </row>
    <row r="288" spans="2:2" s="43" customFormat="1" x14ac:dyDescent="0.25">
      <c r="B288" s="44"/>
    </row>
    <row r="289" spans="2:2" s="43" customFormat="1" x14ac:dyDescent="0.25">
      <c r="B289" s="44"/>
    </row>
    <row r="290" spans="2:2" s="43" customFormat="1" x14ac:dyDescent="0.25">
      <c r="B290" s="44"/>
    </row>
    <row r="291" spans="2:2" s="43" customFormat="1" x14ac:dyDescent="0.25">
      <c r="B291" s="44"/>
    </row>
    <row r="292" spans="2:2" s="43" customFormat="1" x14ac:dyDescent="0.25">
      <c r="B292" s="44"/>
    </row>
    <row r="293" spans="2:2" s="43" customFormat="1" x14ac:dyDescent="0.25">
      <c r="B293" s="44"/>
    </row>
    <row r="294" spans="2:2" s="43" customFormat="1" x14ac:dyDescent="0.25">
      <c r="B294" s="44"/>
    </row>
    <row r="295" spans="2:2" s="43" customFormat="1" x14ac:dyDescent="0.25">
      <c r="B295" s="44"/>
    </row>
    <row r="296" spans="2:2" s="43" customFormat="1" x14ac:dyDescent="0.25">
      <c r="B296" s="44"/>
    </row>
    <row r="297" spans="2:2" s="43" customFormat="1" x14ac:dyDescent="0.25">
      <c r="B297" s="44"/>
    </row>
    <row r="298" spans="2:2" s="43" customFormat="1" x14ac:dyDescent="0.25">
      <c r="B298" s="44"/>
    </row>
    <row r="299" spans="2:2" s="43" customFormat="1" x14ac:dyDescent="0.25">
      <c r="B299" s="44"/>
    </row>
    <row r="300" spans="2:2" s="43" customFormat="1" x14ac:dyDescent="0.25">
      <c r="B300" s="44"/>
    </row>
    <row r="301" spans="2:2" s="43" customFormat="1" x14ac:dyDescent="0.25">
      <c r="B301" s="44"/>
    </row>
    <row r="302" spans="2:2" s="43" customFormat="1" x14ac:dyDescent="0.25">
      <c r="B302" s="44"/>
    </row>
    <row r="303" spans="2:2" s="43" customFormat="1" x14ac:dyDescent="0.25">
      <c r="B303" s="44"/>
    </row>
    <row r="304" spans="2:2" s="43" customFormat="1" x14ac:dyDescent="0.25">
      <c r="B304" s="44"/>
    </row>
    <row r="305" spans="2:2" s="43" customFormat="1" x14ac:dyDescent="0.25">
      <c r="B305" s="44"/>
    </row>
    <row r="306" spans="2:2" s="43" customFormat="1" x14ac:dyDescent="0.25">
      <c r="B306" s="44"/>
    </row>
    <row r="307" spans="2:2" s="43" customFormat="1" x14ac:dyDescent="0.25">
      <c r="B307" s="44"/>
    </row>
    <row r="308" spans="2:2" s="43" customFormat="1" x14ac:dyDescent="0.25">
      <c r="B308" s="44"/>
    </row>
    <row r="309" spans="2:2" s="43" customFormat="1" x14ac:dyDescent="0.25">
      <c r="B309" s="44"/>
    </row>
    <row r="310" spans="2:2" s="43" customFormat="1" x14ac:dyDescent="0.25">
      <c r="B310" s="44"/>
    </row>
    <row r="311" spans="2:2" s="43" customFormat="1" x14ac:dyDescent="0.25">
      <c r="B311" s="44"/>
    </row>
    <row r="312" spans="2:2" s="43" customFormat="1" x14ac:dyDescent="0.25">
      <c r="B312" s="44"/>
    </row>
    <row r="313" spans="2:2" s="43" customFormat="1" x14ac:dyDescent="0.25">
      <c r="B313" s="44"/>
    </row>
    <row r="314" spans="2:2" s="43" customFormat="1" x14ac:dyDescent="0.25">
      <c r="B314" s="44"/>
    </row>
    <row r="315" spans="2:2" s="43" customFormat="1" x14ac:dyDescent="0.25">
      <c r="B315" s="44"/>
    </row>
    <row r="316" spans="2:2" s="43" customFormat="1" x14ac:dyDescent="0.25">
      <c r="B316" s="44"/>
    </row>
    <row r="317" spans="2:2" s="43" customFormat="1" x14ac:dyDescent="0.25">
      <c r="B317" s="44"/>
    </row>
    <row r="318" spans="2:2" s="43" customFormat="1" x14ac:dyDescent="0.25">
      <c r="B318" s="44"/>
    </row>
    <row r="319" spans="2:2" s="43" customFormat="1" x14ac:dyDescent="0.25">
      <c r="B319" s="44"/>
    </row>
    <row r="320" spans="2:2" s="43" customFormat="1" x14ac:dyDescent="0.25">
      <c r="B320" s="44"/>
    </row>
    <row r="321" spans="2:2" s="43" customFormat="1" x14ac:dyDescent="0.25">
      <c r="B321" s="44"/>
    </row>
    <row r="322" spans="2:2" s="43" customFormat="1" x14ac:dyDescent="0.25">
      <c r="B322" s="44"/>
    </row>
    <row r="323" spans="2:2" s="43" customFormat="1" x14ac:dyDescent="0.25">
      <c r="B323" s="44"/>
    </row>
    <row r="324" spans="2:2" s="43" customFormat="1" x14ac:dyDescent="0.25">
      <c r="B324" s="44"/>
    </row>
    <row r="325" spans="2:2" s="43" customFormat="1" x14ac:dyDescent="0.25">
      <c r="B325" s="44"/>
    </row>
    <row r="326" spans="2:2" s="43" customFormat="1" x14ac:dyDescent="0.25">
      <c r="B326" s="44"/>
    </row>
    <row r="327" spans="2:2" s="43" customFormat="1" x14ac:dyDescent="0.25">
      <c r="B327" s="44"/>
    </row>
    <row r="328" spans="2:2" s="43" customFormat="1" x14ac:dyDescent="0.25">
      <c r="B328" s="44"/>
    </row>
    <row r="329" spans="2:2" s="43" customFormat="1" x14ac:dyDescent="0.25">
      <c r="B329" s="44"/>
    </row>
    <row r="330" spans="2:2" s="43" customFormat="1" x14ac:dyDescent="0.25">
      <c r="B330" s="44"/>
    </row>
    <row r="331" spans="2:2" s="43" customFormat="1" x14ac:dyDescent="0.25">
      <c r="B331" s="44"/>
    </row>
    <row r="332" spans="2:2" s="43" customFormat="1" x14ac:dyDescent="0.25">
      <c r="B332" s="44"/>
    </row>
    <row r="333" spans="2:2" s="43" customFormat="1" x14ac:dyDescent="0.25">
      <c r="B333" s="44"/>
    </row>
    <row r="334" spans="2:2" s="43" customFormat="1" x14ac:dyDescent="0.25">
      <c r="B334" s="44"/>
    </row>
    <row r="335" spans="2:2" s="43" customFormat="1" x14ac:dyDescent="0.25">
      <c r="B335" s="44"/>
    </row>
    <row r="336" spans="2:2" s="43" customFormat="1" x14ac:dyDescent="0.25">
      <c r="B336" s="44"/>
    </row>
    <row r="337" spans="2:2" s="43" customFormat="1" x14ac:dyDescent="0.25">
      <c r="B337" s="44"/>
    </row>
    <row r="338" spans="2:2" s="43" customFormat="1" x14ac:dyDescent="0.25">
      <c r="B338" s="44"/>
    </row>
    <row r="339" spans="2:2" s="43" customFormat="1" x14ac:dyDescent="0.25">
      <c r="B339" s="44"/>
    </row>
    <row r="340" spans="2:2" s="43" customFormat="1" x14ac:dyDescent="0.25">
      <c r="B340" s="44"/>
    </row>
    <row r="341" spans="2:2" s="43" customFormat="1" x14ac:dyDescent="0.25">
      <c r="B341" s="44"/>
    </row>
    <row r="342" spans="2:2" s="43" customFormat="1" x14ac:dyDescent="0.25">
      <c r="B342" s="44"/>
    </row>
    <row r="343" spans="2:2" s="43" customFormat="1" x14ac:dyDescent="0.25">
      <c r="B343" s="44"/>
    </row>
    <row r="344" spans="2:2" s="43" customFormat="1" x14ac:dyDescent="0.25">
      <c r="B344" s="44"/>
    </row>
    <row r="345" spans="2:2" s="43" customFormat="1" x14ac:dyDescent="0.25">
      <c r="B345" s="44"/>
    </row>
    <row r="346" spans="2:2" s="43" customFormat="1" x14ac:dyDescent="0.25">
      <c r="B346" s="44"/>
    </row>
    <row r="347" spans="2:2" s="43" customFormat="1" x14ac:dyDescent="0.25">
      <c r="B347" s="44"/>
    </row>
    <row r="348" spans="2:2" s="43" customFormat="1" x14ac:dyDescent="0.25">
      <c r="B348" s="44"/>
    </row>
    <row r="349" spans="2:2" s="43" customFormat="1" x14ac:dyDescent="0.25">
      <c r="B349" s="44"/>
    </row>
    <row r="350" spans="2:2" s="43" customFormat="1" x14ac:dyDescent="0.25">
      <c r="B350" s="44"/>
    </row>
    <row r="351" spans="2:2" s="43" customFormat="1" x14ac:dyDescent="0.25">
      <c r="B351" s="44"/>
    </row>
    <row r="352" spans="2:2" s="43" customFormat="1" x14ac:dyDescent="0.25">
      <c r="B352" s="44"/>
    </row>
    <row r="353" spans="2:2" s="43" customFormat="1" x14ac:dyDescent="0.25">
      <c r="B353" s="44"/>
    </row>
    <row r="354" spans="2:2" s="43" customFormat="1" x14ac:dyDescent="0.25">
      <c r="B354" s="44"/>
    </row>
    <row r="355" spans="2:2" s="43" customFormat="1" x14ac:dyDescent="0.25">
      <c r="B355" s="44"/>
    </row>
    <row r="356" spans="2:2" s="43" customFormat="1" x14ac:dyDescent="0.25">
      <c r="B356" s="44"/>
    </row>
    <row r="357" spans="2:2" s="43" customFormat="1" x14ac:dyDescent="0.25">
      <c r="B357" s="44"/>
    </row>
    <row r="358" spans="2:2" s="43" customFormat="1" x14ac:dyDescent="0.25">
      <c r="B358" s="44"/>
    </row>
    <row r="359" spans="2:2" s="43" customFormat="1" x14ac:dyDescent="0.25">
      <c r="B359" s="44"/>
    </row>
    <row r="360" spans="2:2" s="43" customFormat="1" x14ac:dyDescent="0.25">
      <c r="B360" s="44"/>
    </row>
    <row r="361" spans="2:2" s="43" customFormat="1" x14ac:dyDescent="0.25">
      <c r="B361" s="44"/>
    </row>
    <row r="362" spans="2:2" s="43" customFormat="1" x14ac:dyDescent="0.25">
      <c r="B362" s="44"/>
    </row>
    <row r="363" spans="2:2" s="43" customFormat="1" x14ac:dyDescent="0.25">
      <c r="B363" s="44"/>
    </row>
    <row r="364" spans="2:2" s="43" customFormat="1" x14ac:dyDescent="0.25">
      <c r="B364" s="44"/>
    </row>
    <row r="365" spans="2:2" s="43" customFormat="1" x14ac:dyDescent="0.25">
      <c r="B365" s="44"/>
    </row>
    <row r="366" spans="2:2" s="43" customFormat="1" x14ac:dyDescent="0.25">
      <c r="B366" s="44"/>
    </row>
    <row r="367" spans="2:2" s="43" customFormat="1" x14ac:dyDescent="0.25">
      <c r="B367" s="44"/>
    </row>
    <row r="368" spans="2:2" s="43" customFormat="1" x14ac:dyDescent="0.25">
      <c r="B368" s="44"/>
    </row>
    <row r="369" spans="2:2" s="43" customFormat="1" x14ac:dyDescent="0.25">
      <c r="B369" s="44"/>
    </row>
    <row r="370" spans="2:2" s="43" customFormat="1" x14ac:dyDescent="0.25">
      <c r="B370" s="44"/>
    </row>
    <row r="371" spans="2:2" s="43" customFormat="1" x14ac:dyDescent="0.25">
      <c r="B371" s="44"/>
    </row>
    <row r="372" spans="2:2" s="43" customFormat="1" x14ac:dyDescent="0.25">
      <c r="B372" s="44"/>
    </row>
    <row r="373" spans="2:2" s="43" customFormat="1" x14ac:dyDescent="0.25">
      <c r="B373" s="44"/>
    </row>
    <row r="374" spans="2:2" s="43" customFormat="1" x14ac:dyDescent="0.25">
      <c r="B374" s="44"/>
    </row>
    <row r="375" spans="2:2" s="43" customFormat="1" x14ac:dyDescent="0.25">
      <c r="B375" s="44"/>
    </row>
    <row r="376" spans="2:2" s="43" customFormat="1" x14ac:dyDescent="0.25">
      <c r="B376" s="44"/>
    </row>
    <row r="377" spans="2:2" s="43" customFormat="1" x14ac:dyDescent="0.25">
      <c r="B377" s="44"/>
    </row>
    <row r="378" spans="2:2" s="43" customFormat="1" x14ac:dyDescent="0.25">
      <c r="B378" s="44"/>
    </row>
    <row r="379" spans="2:2" s="43" customFormat="1" x14ac:dyDescent="0.25">
      <c r="B379" s="44"/>
    </row>
    <row r="380" spans="2:2" s="43" customFormat="1" x14ac:dyDescent="0.25">
      <c r="B380" s="44"/>
    </row>
    <row r="381" spans="2:2" s="43" customFormat="1" x14ac:dyDescent="0.25">
      <c r="B381" s="44"/>
    </row>
    <row r="382" spans="2:2" s="43" customFormat="1" x14ac:dyDescent="0.25">
      <c r="B382" s="44"/>
    </row>
    <row r="383" spans="2:2" s="43" customFormat="1" x14ac:dyDescent="0.25">
      <c r="B383" s="44"/>
    </row>
    <row r="384" spans="2:2" s="43" customFormat="1" x14ac:dyDescent="0.25">
      <c r="B384" s="44"/>
    </row>
    <row r="385" spans="2:2" s="43" customFormat="1" x14ac:dyDescent="0.25">
      <c r="B385" s="44"/>
    </row>
    <row r="386" spans="2:2" s="43" customFormat="1" x14ac:dyDescent="0.25">
      <c r="B386" s="44"/>
    </row>
    <row r="387" spans="2:2" s="43" customFormat="1" x14ac:dyDescent="0.25">
      <c r="B387" s="44"/>
    </row>
    <row r="388" spans="2:2" s="43" customFormat="1" x14ac:dyDescent="0.25">
      <c r="B388" s="44"/>
    </row>
    <row r="389" spans="2:2" s="43" customFormat="1" x14ac:dyDescent="0.25">
      <c r="B389" s="44"/>
    </row>
    <row r="390" spans="2:2" s="43" customFormat="1" x14ac:dyDescent="0.25">
      <c r="B390" s="44"/>
    </row>
    <row r="391" spans="2:2" s="43" customFormat="1" x14ac:dyDescent="0.25">
      <c r="B391" s="44"/>
    </row>
    <row r="392" spans="2:2" s="43" customFormat="1" x14ac:dyDescent="0.25">
      <c r="B392" s="44"/>
    </row>
    <row r="393" spans="2:2" s="43" customFormat="1" x14ac:dyDescent="0.25">
      <c r="B393" s="44"/>
    </row>
    <row r="394" spans="2:2" s="43" customFormat="1" x14ac:dyDescent="0.25">
      <c r="B394" s="44"/>
    </row>
    <row r="395" spans="2:2" s="43" customFormat="1" x14ac:dyDescent="0.25">
      <c r="B395" s="44"/>
    </row>
    <row r="396" spans="2:2" s="43" customFormat="1" x14ac:dyDescent="0.25">
      <c r="B396" s="44"/>
    </row>
    <row r="397" spans="2:2" s="43" customFormat="1" x14ac:dyDescent="0.25">
      <c r="B397" s="44"/>
    </row>
    <row r="398" spans="2:2" s="43" customFormat="1" x14ac:dyDescent="0.25">
      <c r="B398" s="44"/>
    </row>
    <row r="399" spans="2:2" s="43" customFormat="1" x14ac:dyDescent="0.25">
      <c r="B399" s="44"/>
    </row>
    <row r="400" spans="2:2" s="43" customFormat="1" x14ac:dyDescent="0.25">
      <c r="B400" s="44"/>
    </row>
    <row r="401" spans="2:2" s="43" customFormat="1" x14ac:dyDescent="0.25">
      <c r="B401" s="44"/>
    </row>
    <row r="402" spans="2:2" s="43" customFormat="1" x14ac:dyDescent="0.25">
      <c r="B402" s="44"/>
    </row>
    <row r="403" spans="2:2" s="43" customFormat="1" x14ac:dyDescent="0.25">
      <c r="B403" s="44"/>
    </row>
    <row r="404" spans="2:2" s="43" customFormat="1" x14ac:dyDescent="0.25">
      <c r="B404" s="44"/>
    </row>
    <row r="405" spans="2:2" s="43" customFormat="1" x14ac:dyDescent="0.25">
      <c r="B405" s="44"/>
    </row>
    <row r="406" spans="2:2" s="43" customFormat="1" x14ac:dyDescent="0.25">
      <c r="B406" s="44"/>
    </row>
    <row r="407" spans="2:2" s="43" customFormat="1" x14ac:dyDescent="0.25">
      <c r="B407" s="44"/>
    </row>
    <row r="408" spans="2:2" s="43" customFormat="1" x14ac:dyDescent="0.25">
      <c r="B408" s="44"/>
    </row>
    <row r="409" spans="2:2" s="43" customFormat="1" x14ac:dyDescent="0.25">
      <c r="B409" s="44"/>
    </row>
    <row r="410" spans="2:2" s="43" customFormat="1" x14ac:dyDescent="0.25">
      <c r="B410" s="44"/>
    </row>
    <row r="411" spans="2:2" s="43" customFormat="1" x14ac:dyDescent="0.25">
      <c r="B411" s="44"/>
    </row>
    <row r="412" spans="2:2" s="43" customFormat="1" x14ac:dyDescent="0.25">
      <c r="B412" s="44"/>
    </row>
    <row r="413" spans="2:2" s="43" customFormat="1" x14ac:dyDescent="0.25">
      <c r="B413" s="44"/>
    </row>
    <row r="414" spans="2:2" s="43" customFormat="1" x14ac:dyDescent="0.25">
      <c r="B414" s="44"/>
    </row>
    <row r="415" spans="2:2" s="43" customFormat="1" x14ac:dyDescent="0.25">
      <c r="B415" s="44"/>
    </row>
    <row r="416" spans="2:2" s="43" customFormat="1" x14ac:dyDescent="0.25">
      <c r="B416" s="44"/>
    </row>
    <row r="417" spans="2:2" s="43" customFormat="1" x14ac:dyDescent="0.25">
      <c r="B417" s="44"/>
    </row>
    <row r="418" spans="2:2" s="43" customFormat="1" x14ac:dyDescent="0.25">
      <c r="B418" s="44"/>
    </row>
    <row r="419" spans="2:2" s="43" customFormat="1" x14ac:dyDescent="0.25">
      <c r="B419" s="44"/>
    </row>
    <row r="420" spans="2:2" s="43" customFormat="1" x14ac:dyDescent="0.25">
      <c r="B420" s="44"/>
    </row>
    <row r="421" spans="2:2" s="43" customFormat="1" x14ac:dyDescent="0.25">
      <c r="B421" s="44"/>
    </row>
    <row r="422" spans="2:2" s="43" customFormat="1" x14ac:dyDescent="0.25">
      <c r="B422" s="44"/>
    </row>
    <row r="423" spans="2:2" s="43" customFormat="1" x14ac:dyDescent="0.25">
      <c r="B423" s="44"/>
    </row>
    <row r="424" spans="2:2" s="43" customFormat="1" x14ac:dyDescent="0.25">
      <c r="B424" s="44"/>
    </row>
    <row r="425" spans="2:2" s="43" customFormat="1" x14ac:dyDescent="0.25">
      <c r="B425" s="44"/>
    </row>
    <row r="426" spans="2:2" s="43" customFormat="1" x14ac:dyDescent="0.25">
      <c r="B426" s="44"/>
    </row>
    <row r="427" spans="2:2" s="43" customFormat="1" x14ac:dyDescent="0.25">
      <c r="B427" s="44"/>
    </row>
    <row r="428" spans="2:2" s="43" customFormat="1" x14ac:dyDescent="0.25">
      <c r="B428" s="44"/>
    </row>
    <row r="429" spans="2:2" s="43" customFormat="1" x14ac:dyDescent="0.25">
      <c r="B429" s="44"/>
    </row>
    <row r="430" spans="2:2" s="43" customFormat="1" x14ac:dyDescent="0.25">
      <c r="B430" s="44"/>
    </row>
    <row r="431" spans="2:2" s="43" customFormat="1" x14ac:dyDescent="0.25">
      <c r="B431" s="44"/>
    </row>
    <row r="432" spans="2:2" s="43" customFormat="1" x14ac:dyDescent="0.25">
      <c r="B432" s="44"/>
    </row>
    <row r="433" spans="2:2" s="43" customFormat="1" x14ac:dyDescent="0.25">
      <c r="B433" s="44"/>
    </row>
    <row r="434" spans="2:2" s="43" customFormat="1" x14ac:dyDescent="0.25">
      <c r="B434" s="44"/>
    </row>
    <row r="435" spans="2:2" s="43" customFormat="1" x14ac:dyDescent="0.25">
      <c r="B435" s="44"/>
    </row>
    <row r="436" spans="2:2" s="43" customFormat="1" x14ac:dyDescent="0.25">
      <c r="B436" s="44"/>
    </row>
    <row r="437" spans="2:2" s="43" customFormat="1" x14ac:dyDescent="0.25">
      <c r="B437" s="44"/>
    </row>
    <row r="438" spans="2:2" s="43" customFormat="1" x14ac:dyDescent="0.25">
      <c r="B438" s="44"/>
    </row>
    <row r="439" spans="2:2" s="43" customFormat="1" x14ac:dyDescent="0.25">
      <c r="B439" s="44"/>
    </row>
    <row r="440" spans="2:2" s="43" customFormat="1" x14ac:dyDescent="0.25">
      <c r="B440" s="44"/>
    </row>
    <row r="441" spans="2:2" s="43" customFormat="1" x14ac:dyDescent="0.25">
      <c r="B441" s="44"/>
    </row>
    <row r="442" spans="2:2" s="43" customFormat="1" x14ac:dyDescent="0.25">
      <c r="B442" s="44"/>
    </row>
    <row r="443" spans="2:2" s="43" customFormat="1" x14ac:dyDescent="0.25">
      <c r="B443" s="44"/>
    </row>
    <row r="444" spans="2:2" s="43" customFormat="1" x14ac:dyDescent="0.25">
      <c r="B444" s="44"/>
    </row>
    <row r="445" spans="2:2" s="43" customFormat="1" x14ac:dyDescent="0.25">
      <c r="B445" s="44"/>
    </row>
    <row r="446" spans="2:2" s="43" customFormat="1" x14ac:dyDescent="0.25">
      <c r="B446" s="44"/>
    </row>
    <row r="447" spans="2:2" s="43" customFormat="1" x14ac:dyDescent="0.25">
      <c r="B447" s="44"/>
    </row>
    <row r="448" spans="2:2" s="43" customFormat="1" x14ac:dyDescent="0.25">
      <c r="B448" s="44"/>
    </row>
    <row r="449" spans="2:2" s="43" customFormat="1" x14ac:dyDescent="0.25">
      <c r="B449" s="44"/>
    </row>
    <row r="450" spans="2:2" s="43" customFormat="1" x14ac:dyDescent="0.25">
      <c r="B450" s="44"/>
    </row>
    <row r="451" spans="2:2" s="43" customFormat="1" x14ac:dyDescent="0.25">
      <c r="B451" s="44"/>
    </row>
    <row r="452" spans="2:2" s="43" customFormat="1" x14ac:dyDescent="0.25">
      <c r="B452" s="44"/>
    </row>
    <row r="453" spans="2:2" s="43" customFormat="1" x14ac:dyDescent="0.25">
      <c r="B453" s="44"/>
    </row>
    <row r="454" spans="2:2" s="43" customFormat="1" x14ac:dyDescent="0.25">
      <c r="B454" s="44"/>
    </row>
    <row r="455" spans="2:2" s="43" customFormat="1" x14ac:dyDescent="0.25">
      <c r="B455" s="44"/>
    </row>
    <row r="456" spans="2:2" s="43" customFormat="1" x14ac:dyDescent="0.25">
      <c r="B456" s="44"/>
    </row>
    <row r="457" spans="2:2" s="43" customFormat="1" x14ac:dyDescent="0.25">
      <c r="B457" s="44"/>
    </row>
    <row r="458" spans="2:2" s="43" customFormat="1" x14ac:dyDescent="0.25">
      <c r="B458" s="44"/>
    </row>
    <row r="459" spans="2:2" s="43" customFormat="1" x14ac:dyDescent="0.25">
      <c r="B459" s="44"/>
    </row>
    <row r="460" spans="2:2" s="43" customFormat="1" x14ac:dyDescent="0.25">
      <c r="B460" s="44"/>
    </row>
    <row r="461" spans="2:2" s="43" customFormat="1" x14ac:dyDescent="0.25">
      <c r="B461" s="44"/>
    </row>
    <row r="462" spans="2:2" s="43" customFormat="1" x14ac:dyDescent="0.25">
      <c r="B462" s="44"/>
    </row>
    <row r="463" spans="2:2" s="43" customFormat="1" x14ac:dyDescent="0.25">
      <c r="B463" s="44"/>
    </row>
    <row r="464" spans="2:2" s="43" customFormat="1" x14ac:dyDescent="0.25">
      <c r="B464" s="44"/>
    </row>
    <row r="465" spans="2:2" s="43" customFormat="1" x14ac:dyDescent="0.25">
      <c r="B465" s="44"/>
    </row>
    <row r="466" spans="2:2" s="43" customFormat="1" x14ac:dyDescent="0.25">
      <c r="B466" s="44"/>
    </row>
    <row r="467" spans="2:2" s="43" customFormat="1" x14ac:dyDescent="0.25">
      <c r="B467" s="44"/>
    </row>
    <row r="468" spans="2:2" s="43" customFormat="1" x14ac:dyDescent="0.25">
      <c r="B468" s="44"/>
    </row>
    <row r="469" spans="2:2" s="43" customFormat="1" x14ac:dyDescent="0.25">
      <c r="B469" s="44"/>
    </row>
    <row r="470" spans="2:2" s="43" customFormat="1" x14ac:dyDescent="0.25">
      <c r="B470" s="44"/>
    </row>
    <row r="471" spans="2:2" s="43" customFormat="1" x14ac:dyDescent="0.25">
      <c r="B471" s="44"/>
    </row>
    <row r="472" spans="2:2" s="43" customFormat="1" x14ac:dyDescent="0.25">
      <c r="B472" s="44"/>
    </row>
    <row r="473" spans="2:2" s="43" customFormat="1" x14ac:dyDescent="0.25">
      <c r="B473" s="44"/>
    </row>
    <row r="474" spans="2:2" s="43" customFormat="1" x14ac:dyDescent="0.25">
      <c r="B474" s="44"/>
    </row>
    <row r="475" spans="2:2" s="43" customFormat="1" x14ac:dyDescent="0.25">
      <c r="B475" s="44"/>
    </row>
    <row r="476" spans="2:2" s="43" customFormat="1" x14ac:dyDescent="0.25">
      <c r="B476" s="44"/>
    </row>
    <row r="477" spans="2:2" s="43" customFormat="1" x14ac:dyDescent="0.25">
      <c r="B477" s="44"/>
    </row>
    <row r="478" spans="2:2" s="43" customFormat="1" x14ac:dyDescent="0.25">
      <c r="B478" s="44"/>
    </row>
    <row r="479" spans="2:2" s="43" customFormat="1" x14ac:dyDescent="0.25">
      <c r="B479" s="44"/>
    </row>
    <row r="480" spans="2:2" s="43" customFormat="1" x14ac:dyDescent="0.25">
      <c r="B480" s="44"/>
    </row>
    <row r="481" spans="2:2" s="43" customFormat="1" x14ac:dyDescent="0.25">
      <c r="B481" s="44"/>
    </row>
    <row r="482" spans="2:2" s="43" customFormat="1" x14ac:dyDescent="0.25">
      <c r="B482" s="44"/>
    </row>
    <row r="483" spans="2:2" s="43" customFormat="1" x14ac:dyDescent="0.25">
      <c r="B483" s="44"/>
    </row>
    <row r="484" spans="2:2" s="43" customFormat="1" x14ac:dyDescent="0.25">
      <c r="B484" s="44"/>
    </row>
    <row r="485" spans="2:2" s="43" customFormat="1" x14ac:dyDescent="0.25">
      <c r="B485" s="44"/>
    </row>
    <row r="486" spans="2:2" s="43" customFormat="1" x14ac:dyDescent="0.25">
      <c r="B486" s="44"/>
    </row>
    <row r="487" spans="2:2" s="43" customFormat="1" x14ac:dyDescent="0.25">
      <c r="B487" s="44"/>
    </row>
    <row r="488" spans="2:2" s="43" customFormat="1" x14ac:dyDescent="0.25">
      <c r="B488" s="44"/>
    </row>
    <row r="489" spans="2:2" s="43" customFormat="1" x14ac:dyDescent="0.25">
      <c r="B489" s="44"/>
    </row>
    <row r="490" spans="2:2" s="43" customFormat="1" x14ac:dyDescent="0.25">
      <c r="B490" s="44"/>
    </row>
    <row r="491" spans="2:2" s="43" customFormat="1" x14ac:dyDescent="0.25">
      <c r="B491" s="44"/>
    </row>
    <row r="492" spans="2:2" s="43" customFormat="1" x14ac:dyDescent="0.25">
      <c r="B492" s="44"/>
    </row>
    <row r="493" spans="2:2" s="43" customFormat="1" x14ac:dyDescent="0.25">
      <c r="B493" s="44"/>
    </row>
    <row r="494" spans="2:2" s="43" customFormat="1" x14ac:dyDescent="0.25">
      <c r="B494" s="44"/>
    </row>
    <row r="495" spans="2:2" s="43" customFormat="1" x14ac:dyDescent="0.25">
      <c r="B495" s="44"/>
    </row>
    <row r="496" spans="2:2" s="43" customFormat="1" x14ac:dyDescent="0.25">
      <c r="B496" s="44"/>
    </row>
    <row r="497" spans="2:2" s="43" customFormat="1" x14ac:dyDescent="0.25">
      <c r="B497" s="44"/>
    </row>
    <row r="498" spans="2:2" s="43" customFormat="1" x14ac:dyDescent="0.25">
      <c r="B498" s="44"/>
    </row>
    <row r="499" spans="2:2" s="43" customFormat="1" x14ac:dyDescent="0.25">
      <c r="B499" s="44"/>
    </row>
    <row r="500" spans="2:2" s="43" customFormat="1" x14ac:dyDescent="0.25">
      <c r="B500" s="44"/>
    </row>
    <row r="501" spans="2:2" s="43" customFormat="1" x14ac:dyDescent="0.25">
      <c r="B501" s="44"/>
    </row>
    <row r="502" spans="2:2" s="43" customFormat="1" x14ac:dyDescent="0.25">
      <c r="B502" s="44"/>
    </row>
    <row r="503" spans="2:2" s="43" customFormat="1" x14ac:dyDescent="0.25">
      <c r="B503" s="44"/>
    </row>
    <row r="504" spans="2:2" s="43" customFormat="1" x14ac:dyDescent="0.25">
      <c r="B504" s="44"/>
    </row>
    <row r="505" spans="2:2" s="43" customFormat="1" x14ac:dyDescent="0.25">
      <c r="B505" s="44"/>
    </row>
    <row r="506" spans="2:2" s="43" customFormat="1" x14ac:dyDescent="0.25">
      <c r="B506" s="44"/>
    </row>
    <row r="507" spans="2:2" s="43" customFormat="1" x14ac:dyDescent="0.25">
      <c r="B507" s="44"/>
    </row>
    <row r="508" spans="2:2" s="43" customFormat="1" x14ac:dyDescent="0.25">
      <c r="B508" s="44"/>
    </row>
    <row r="509" spans="2:2" s="43" customFormat="1" x14ac:dyDescent="0.25">
      <c r="B509" s="44"/>
    </row>
    <row r="510" spans="2:2" s="43" customFormat="1" x14ac:dyDescent="0.25">
      <c r="B510" s="44"/>
    </row>
    <row r="511" spans="2:2" s="43" customFormat="1" x14ac:dyDescent="0.25">
      <c r="B511" s="44"/>
    </row>
    <row r="512" spans="2:2" s="43" customFormat="1" x14ac:dyDescent="0.25">
      <c r="B512" s="44"/>
    </row>
    <row r="513" spans="2:2" s="43" customFormat="1" x14ac:dyDescent="0.25">
      <c r="B513" s="44"/>
    </row>
    <row r="514" spans="2:2" s="43" customFormat="1" x14ac:dyDescent="0.25">
      <c r="B514" s="44"/>
    </row>
    <row r="515" spans="2:2" s="43" customFormat="1" x14ac:dyDescent="0.25">
      <c r="B515" s="44"/>
    </row>
    <row r="516" spans="2:2" s="43" customFormat="1" x14ac:dyDescent="0.25">
      <c r="B516" s="44"/>
    </row>
    <row r="517" spans="2:2" s="43" customFormat="1" x14ac:dyDescent="0.25">
      <c r="B517" s="44"/>
    </row>
    <row r="518" spans="2:2" s="43" customFormat="1" x14ac:dyDescent="0.25">
      <c r="B518" s="44"/>
    </row>
    <row r="519" spans="2:2" s="43" customFormat="1" x14ac:dyDescent="0.25">
      <c r="B519" s="44"/>
    </row>
    <row r="520" spans="2:2" s="43" customFormat="1" x14ac:dyDescent="0.25">
      <c r="B520" s="44"/>
    </row>
    <row r="521" spans="2:2" s="43" customFormat="1" x14ac:dyDescent="0.25">
      <c r="B521" s="44"/>
    </row>
    <row r="522" spans="2:2" s="43" customFormat="1" x14ac:dyDescent="0.25">
      <c r="B522" s="44"/>
    </row>
    <row r="523" spans="2:2" s="43" customFormat="1" x14ac:dyDescent="0.25">
      <c r="B523" s="44"/>
    </row>
    <row r="524" spans="2:2" s="43" customFormat="1" x14ac:dyDescent="0.25">
      <c r="B524" s="44"/>
    </row>
    <row r="525" spans="2:2" s="43" customFormat="1" x14ac:dyDescent="0.25">
      <c r="B525" s="44"/>
    </row>
    <row r="526" spans="2:2" s="43" customFormat="1" x14ac:dyDescent="0.25">
      <c r="B526" s="44"/>
    </row>
    <row r="527" spans="2:2" s="43" customFormat="1" x14ac:dyDescent="0.25">
      <c r="B527" s="44"/>
    </row>
    <row r="528" spans="2:2" s="43" customFormat="1" x14ac:dyDescent="0.25">
      <c r="B528" s="44"/>
    </row>
    <row r="529" spans="2:2" s="43" customFormat="1" x14ac:dyDescent="0.25">
      <c r="B529" s="44"/>
    </row>
    <row r="530" spans="2:2" s="43" customFormat="1" x14ac:dyDescent="0.25">
      <c r="B530" s="44"/>
    </row>
    <row r="531" spans="2:2" s="43" customFormat="1" x14ac:dyDescent="0.25">
      <c r="B531" s="44"/>
    </row>
    <row r="532" spans="2:2" s="43" customFormat="1" x14ac:dyDescent="0.25">
      <c r="B532" s="44"/>
    </row>
    <row r="533" spans="2:2" s="43" customFormat="1" x14ac:dyDescent="0.25">
      <c r="B533" s="44"/>
    </row>
    <row r="534" spans="2:2" s="43" customFormat="1" x14ac:dyDescent="0.25">
      <c r="B534" s="44"/>
    </row>
    <row r="535" spans="2:2" s="43" customFormat="1" x14ac:dyDescent="0.25">
      <c r="B535" s="44"/>
    </row>
    <row r="536" spans="2:2" s="43" customFormat="1" x14ac:dyDescent="0.25">
      <c r="B536" s="44"/>
    </row>
    <row r="537" spans="2:2" s="43" customFormat="1" x14ac:dyDescent="0.25">
      <c r="B537" s="44"/>
    </row>
    <row r="538" spans="2:2" s="43" customFormat="1" x14ac:dyDescent="0.25">
      <c r="B538" s="44"/>
    </row>
    <row r="539" spans="2:2" s="43" customFormat="1" x14ac:dyDescent="0.25">
      <c r="B539" s="44"/>
    </row>
    <row r="540" spans="2:2" s="43" customFormat="1" x14ac:dyDescent="0.25">
      <c r="B540" s="44"/>
    </row>
    <row r="541" spans="2:2" s="43" customFormat="1" x14ac:dyDescent="0.25">
      <c r="B541" s="44"/>
    </row>
    <row r="542" spans="2:2" s="43" customFormat="1" x14ac:dyDescent="0.25">
      <c r="B542" s="44"/>
    </row>
    <row r="543" spans="2:2" s="43" customFormat="1" x14ac:dyDescent="0.25">
      <c r="B543" s="44"/>
    </row>
    <row r="544" spans="2:2" s="43" customFormat="1" x14ac:dyDescent="0.25">
      <c r="B544" s="44"/>
    </row>
    <row r="545" spans="2:2" s="43" customFormat="1" x14ac:dyDescent="0.25">
      <c r="B545" s="44"/>
    </row>
    <row r="546" spans="2:2" s="43" customFormat="1" x14ac:dyDescent="0.25">
      <c r="B546" s="44"/>
    </row>
    <row r="547" spans="2:2" s="43" customFormat="1" x14ac:dyDescent="0.25">
      <c r="B547" s="44"/>
    </row>
    <row r="548" spans="2:2" s="43" customFormat="1" x14ac:dyDescent="0.25">
      <c r="B548" s="44"/>
    </row>
    <row r="549" spans="2:2" s="43" customFormat="1" x14ac:dyDescent="0.25">
      <c r="B549" s="44"/>
    </row>
    <row r="550" spans="2:2" s="43" customFormat="1" x14ac:dyDescent="0.25">
      <c r="B550" s="44"/>
    </row>
    <row r="551" spans="2:2" s="43" customFormat="1" x14ac:dyDescent="0.25">
      <c r="B551" s="44"/>
    </row>
    <row r="552" spans="2:2" s="43" customFormat="1" x14ac:dyDescent="0.25">
      <c r="B552" s="44"/>
    </row>
    <row r="553" spans="2:2" s="43" customFormat="1" x14ac:dyDescent="0.25">
      <c r="B553" s="44"/>
    </row>
    <row r="554" spans="2:2" s="43" customFormat="1" x14ac:dyDescent="0.25">
      <c r="B554" s="44"/>
    </row>
    <row r="555" spans="2:2" s="43" customFormat="1" x14ac:dyDescent="0.25">
      <c r="B555" s="44"/>
    </row>
    <row r="556" spans="2:2" s="43" customFormat="1" x14ac:dyDescent="0.25">
      <c r="B556" s="44"/>
    </row>
    <row r="557" spans="2:2" s="43" customFormat="1" x14ac:dyDescent="0.25">
      <c r="B557" s="44"/>
    </row>
    <row r="558" spans="2:2" s="43" customFormat="1" x14ac:dyDescent="0.25">
      <c r="B558" s="44"/>
    </row>
    <row r="559" spans="2:2" s="43" customFormat="1" x14ac:dyDescent="0.25">
      <c r="B559" s="44"/>
    </row>
    <row r="560" spans="2:2" s="43" customFormat="1" x14ac:dyDescent="0.25">
      <c r="B560" s="44"/>
    </row>
    <row r="561" spans="2:2" s="43" customFormat="1" x14ac:dyDescent="0.25">
      <c r="B561" s="44"/>
    </row>
    <row r="562" spans="2:2" s="43" customFormat="1" x14ac:dyDescent="0.25">
      <c r="B562" s="44"/>
    </row>
    <row r="563" spans="2:2" s="43" customFormat="1" x14ac:dyDescent="0.25">
      <c r="B563" s="44"/>
    </row>
    <row r="564" spans="2:2" s="43" customFormat="1" x14ac:dyDescent="0.25">
      <c r="B564" s="44"/>
    </row>
    <row r="565" spans="2:2" s="43" customFormat="1" x14ac:dyDescent="0.25">
      <c r="B565" s="44"/>
    </row>
    <row r="566" spans="2:2" s="43" customFormat="1" x14ac:dyDescent="0.25">
      <c r="B566" s="44"/>
    </row>
    <row r="567" spans="2:2" s="43" customFormat="1" x14ac:dyDescent="0.25">
      <c r="B567" s="44"/>
    </row>
    <row r="568" spans="2:2" s="43" customFormat="1" x14ac:dyDescent="0.25">
      <c r="B568" s="44"/>
    </row>
    <row r="569" spans="2:2" s="43" customFormat="1" x14ac:dyDescent="0.25">
      <c r="B569" s="44"/>
    </row>
    <row r="570" spans="2:2" s="43" customFormat="1" x14ac:dyDescent="0.25">
      <c r="B570" s="44"/>
    </row>
    <row r="571" spans="2:2" s="43" customFormat="1" x14ac:dyDescent="0.25">
      <c r="B571" s="44"/>
    </row>
    <row r="572" spans="2:2" s="43" customFormat="1" x14ac:dyDescent="0.25">
      <c r="B572" s="44"/>
    </row>
    <row r="573" spans="2:2" s="43" customFormat="1" x14ac:dyDescent="0.25">
      <c r="B573" s="44"/>
    </row>
    <row r="574" spans="2:2" s="43" customFormat="1" x14ac:dyDescent="0.25">
      <c r="B574" s="44"/>
    </row>
    <row r="575" spans="2:2" s="43" customFormat="1" x14ac:dyDescent="0.25">
      <c r="B575" s="44"/>
    </row>
    <row r="576" spans="2:2" s="43" customFormat="1" x14ac:dyDescent="0.25">
      <c r="B576" s="44"/>
    </row>
    <row r="577" spans="2:2" s="43" customFormat="1" x14ac:dyDescent="0.25">
      <c r="B577" s="44"/>
    </row>
    <row r="578" spans="2:2" s="43" customFormat="1" x14ac:dyDescent="0.25">
      <c r="B578" s="44"/>
    </row>
    <row r="579" spans="2:2" s="43" customFormat="1" x14ac:dyDescent="0.25">
      <c r="B579" s="44"/>
    </row>
    <row r="580" spans="2:2" s="43" customFormat="1" x14ac:dyDescent="0.25">
      <c r="B580" s="44"/>
    </row>
    <row r="581" spans="2:2" s="43" customFormat="1" x14ac:dyDescent="0.25">
      <c r="B581" s="44"/>
    </row>
    <row r="582" spans="2:2" s="43" customFormat="1" x14ac:dyDescent="0.25">
      <c r="B582" s="44"/>
    </row>
    <row r="583" spans="2:2" s="43" customFormat="1" x14ac:dyDescent="0.25">
      <c r="B583" s="44"/>
    </row>
    <row r="584" spans="2:2" s="43" customFormat="1" x14ac:dyDescent="0.25">
      <c r="B584" s="44"/>
    </row>
    <row r="585" spans="2:2" s="43" customFormat="1" x14ac:dyDescent="0.25">
      <c r="B585" s="44"/>
    </row>
    <row r="586" spans="2:2" s="43" customFormat="1" x14ac:dyDescent="0.25">
      <c r="B586" s="44"/>
    </row>
    <row r="587" spans="2:2" s="43" customFormat="1" x14ac:dyDescent="0.25">
      <c r="B587" s="44"/>
    </row>
    <row r="588" spans="2:2" s="43" customFormat="1" x14ac:dyDescent="0.25">
      <c r="B588" s="44"/>
    </row>
    <row r="589" spans="2:2" s="43" customFormat="1" x14ac:dyDescent="0.25">
      <c r="B589" s="44"/>
    </row>
    <row r="590" spans="2:2" s="43" customFormat="1" x14ac:dyDescent="0.25">
      <c r="B590" s="44"/>
    </row>
    <row r="591" spans="2:2" s="43" customFormat="1" x14ac:dyDescent="0.25">
      <c r="B591" s="44"/>
    </row>
    <row r="592" spans="2:2" s="43" customFormat="1" x14ac:dyDescent="0.25">
      <c r="B592" s="44"/>
    </row>
    <row r="593" spans="2:2" s="43" customFormat="1" x14ac:dyDescent="0.25">
      <c r="B593" s="44"/>
    </row>
    <row r="594" spans="2:2" s="43" customFormat="1" x14ac:dyDescent="0.25">
      <c r="B594" s="44"/>
    </row>
    <row r="595" spans="2:2" s="43" customFormat="1" x14ac:dyDescent="0.25">
      <c r="B595" s="44"/>
    </row>
    <row r="596" spans="2:2" s="43" customFormat="1" x14ac:dyDescent="0.25">
      <c r="B596" s="44"/>
    </row>
    <row r="597" spans="2:2" s="43" customFormat="1" x14ac:dyDescent="0.25">
      <c r="B597" s="44"/>
    </row>
    <row r="598" spans="2:2" s="43" customFormat="1" x14ac:dyDescent="0.25">
      <c r="B598" s="44"/>
    </row>
    <row r="599" spans="2:2" s="43" customFormat="1" x14ac:dyDescent="0.25">
      <c r="B599" s="44"/>
    </row>
    <row r="600" spans="2:2" s="43" customFormat="1" x14ac:dyDescent="0.25">
      <c r="B600" s="44"/>
    </row>
    <row r="601" spans="2:2" s="43" customFormat="1" x14ac:dyDescent="0.25">
      <c r="B601" s="44"/>
    </row>
    <row r="602" spans="2:2" s="43" customFormat="1" x14ac:dyDescent="0.25">
      <c r="B602" s="44"/>
    </row>
    <row r="603" spans="2:2" s="43" customFormat="1" x14ac:dyDescent="0.25">
      <c r="B603" s="44"/>
    </row>
    <row r="604" spans="2:2" s="43" customFormat="1" x14ac:dyDescent="0.25">
      <c r="B604" s="44"/>
    </row>
    <row r="605" spans="2:2" s="43" customFormat="1" x14ac:dyDescent="0.25">
      <c r="B605" s="44"/>
    </row>
    <row r="606" spans="2:2" s="43" customFormat="1" x14ac:dyDescent="0.25">
      <c r="B606" s="44"/>
    </row>
    <row r="607" spans="2:2" s="43" customFormat="1" x14ac:dyDescent="0.25">
      <c r="B607" s="44"/>
    </row>
    <row r="608" spans="2:2" s="43" customFormat="1" x14ac:dyDescent="0.25">
      <c r="B608" s="44"/>
    </row>
    <row r="609" spans="2:2" s="43" customFormat="1" x14ac:dyDescent="0.25">
      <c r="B609" s="44"/>
    </row>
    <row r="610" spans="2:2" s="43" customFormat="1" x14ac:dyDescent="0.25">
      <c r="B610" s="44"/>
    </row>
    <row r="611" spans="2:2" s="43" customFormat="1" x14ac:dyDescent="0.25">
      <c r="B611" s="44"/>
    </row>
    <row r="612" spans="2:2" s="43" customFormat="1" x14ac:dyDescent="0.25">
      <c r="B612" s="44"/>
    </row>
    <row r="613" spans="2:2" s="43" customFormat="1" x14ac:dyDescent="0.25">
      <c r="B613" s="44"/>
    </row>
    <row r="614" spans="2:2" s="43" customFormat="1" x14ac:dyDescent="0.25">
      <c r="B614" s="44"/>
    </row>
    <row r="615" spans="2:2" s="43" customFormat="1" x14ac:dyDescent="0.25">
      <c r="B615" s="44"/>
    </row>
    <row r="616" spans="2:2" s="43" customFormat="1" x14ac:dyDescent="0.25">
      <c r="B616" s="44"/>
    </row>
    <row r="617" spans="2:2" s="43" customFormat="1" x14ac:dyDescent="0.25">
      <c r="B617" s="44"/>
    </row>
    <row r="618" spans="2:2" s="43" customFormat="1" x14ac:dyDescent="0.25">
      <c r="B618" s="44"/>
    </row>
    <row r="619" spans="2:2" s="43" customFormat="1" x14ac:dyDescent="0.25">
      <c r="B619" s="44"/>
    </row>
    <row r="620" spans="2:2" s="43" customFormat="1" x14ac:dyDescent="0.25">
      <c r="B620" s="44"/>
    </row>
    <row r="621" spans="2:2" s="43" customFormat="1" x14ac:dyDescent="0.25">
      <c r="B621" s="44"/>
    </row>
    <row r="622" spans="2:2" s="43" customFormat="1" x14ac:dyDescent="0.25">
      <c r="B622" s="44"/>
    </row>
    <row r="623" spans="2:2" s="43" customFormat="1" x14ac:dyDescent="0.25">
      <c r="B623" s="44"/>
    </row>
    <row r="624" spans="2:2" s="43" customFormat="1" x14ac:dyDescent="0.25">
      <c r="B624" s="44"/>
    </row>
    <row r="625" spans="2:2" s="43" customFormat="1" x14ac:dyDescent="0.25">
      <c r="B625" s="44"/>
    </row>
    <row r="626" spans="2:2" s="43" customFormat="1" x14ac:dyDescent="0.25">
      <c r="B626" s="44"/>
    </row>
    <row r="627" spans="2:2" s="43" customFormat="1" x14ac:dyDescent="0.25">
      <c r="B627" s="44"/>
    </row>
    <row r="628" spans="2:2" s="43" customFormat="1" x14ac:dyDescent="0.25">
      <c r="B628" s="44"/>
    </row>
    <row r="629" spans="2:2" s="43" customFormat="1" x14ac:dyDescent="0.25">
      <c r="B629" s="44"/>
    </row>
    <row r="630" spans="2:2" s="43" customFormat="1" x14ac:dyDescent="0.25">
      <c r="B630" s="44"/>
    </row>
    <row r="631" spans="2:2" s="43" customFormat="1" x14ac:dyDescent="0.25">
      <c r="B631" s="44"/>
    </row>
    <row r="632" spans="2:2" s="43" customFormat="1" x14ac:dyDescent="0.25">
      <c r="B632" s="44"/>
    </row>
    <row r="633" spans="2:2" s="43" customFormat="1" x14ac:dyDescent="0.25">
      <c r="B633" s="44"/>
    </row>
    <row r="634" spans="2:2" s="43" customFormat="1" x14ac:dyDescent="0.25">
      <c r="B634" s="44"/>
    </row>
    <row r="635" spans="2:2" s="43" customFormat="1" x14ac:dyDescent="0.25">
      <c r="B635" s="44"/>
    </row>
    <row r="636" spans="2:2" s="43" customFormat="1" x14ac:dyDescent="0.25">
      <c r="B636" s="44"/>
    </row>
    <row r="637" spans="2:2" s="43" customFormat="1" x14ac:dyDescent="0.25">
      <c r="B637" s="44"/>
    </row>
    <row r="638" spans="2:2" s="43" customFormat="1" x14ac:dyDescent="0.25">
      <c r="B638" s="44"/>
    </row>
    <row r="639" spans="2:2" s="43" customFormat="1" x14ac:dyDescent="0.25">
      <c r="B639" s="44"/>
    </row>
    <row r="640" spans="2:2" s="43" customFormat="1" x14ac:dyDescent="0.25">
      <c r="B640" s="44"/>
    </row>
    <row r="641" spans="2:2" s="43" customFormat="1" x14ac:dyDescent="0.25">
      <c r="B641" s="44"/>
    </row>
    <row r="642" spans="2:2" s="43" customFormat="1" x14ac:dyDescent="0.25">
      <c r="B642" s="44"/>
    </row>
    <row r="643" spans="2:2" s="43" customFormat="1" x14ac:dyDescent="0.25">
      <c r="B643" s="44"/>
    </row>
    <row r="644" spans="2:2" s="43" customFormat="1" x14ac:dyDescent="0.25">
      <c r="B644" s="44"/>
    </row>
    <row r="645" spans="2:2" s="43" customFormat="1" x14ac:dyDescent="0.25">
      <c r="B645" s="44"/>
    </row>
    <row r="646" spans="2:2" s="43" customFormat="1" x14ac:dyDescent="0.25">
      <c r="B646" s="44"/>
    </row>
    <row r="647" spans="2:2" s="43" customFormat="1" x14ac:dyDescent="0.25">
      <c r="B647" s="44"/>
    </row>
    <row r="648" spans="2:2" s="43" customFormat="1" x14ac:dyDescent="0.25">
      <c r="B648" s="44"/>
    </row>
    <row r="649" spans="2:2" s="43" customFormat="1" x14ac:dyDescent="0.25">
      <c r="B649" s="44"/>
    </row>
    <row r="650" spans="2:2" s="43" customFormat="1" x14ac:dyDescent="0.25">
      <c r="B650" s="44"/>
    </row>
    <row r="651" spans="2:2" s="43" customFormat="1" x14ac:dyDescent="0.25">
      <c r="B651" s="44"/>
    </row>
    <row r="652" spans="2:2" s="43" customFormat="1" x14ac:dyDescent="0.25">
      <c r="B652" s="44"/>
    </row>
    <row r="653" spans="2:2" s="43" customFormat="1" x14ac:dyDescent="0.25">
      <c r="B653" s="44"/>
    </row>
    <row r="654" spans="2:2" s="43" customFormat="1" x14ac:dyDescent="0.25">
      <c r="B654" s="44"/>
    </row>
    <row r="655" spans="2:2" s="43" customFormat="1" x14ac:dyDescent="0.25">
      <c r="B655" s="44"/>
    </row>
    <row r="656" spans="2:2" s="43" customFormat="1" x14ac:dyDescent="0.25">
      <c r="B656" s="44"/>
    </row>
    <row r="657" spans="2:2" s="43" customFormat="1" x14ac:dyDescent="0.25">
      <c r="B657" s="44"/>
    </row>
    <row r="658" spans="2:2" s="43" customFormat="1" x14ac:dyDescent="0.25">
      <c r="B658" s="44"/>
    </row>
    <row r="659" spans="2:2" s="43" customFormat="1" x14ac:dyDescent="0.25">
      <c r="B659" s="44"/>
    </row>
    <row r="660" spans="2:2" s="43" customFormat="1" x14ac:dyDescent="0.25">
      <c r="B660" s="44"/>
    </row>
    <row r="661" spans="2:2" s="43" customFormat="1" x14ac:dyDescent="0.25">
      <c r="B661" s="44"/>
    </row>
    <row r="662" spans="2:2" s="43" customFormat="1" x14ac:dyDescent="0.25">
      <c r="B662" s="44"/>
    </row>
    <row r="663" spans="2:2" s="43" customFormat="1" x14ac:dyDescent="0.25">
      <c r="B663" s="44"/>
    </row>
    <row r="664" spans="2:2" s="43" customFormat="1" x14ac:dyDescent="0.25">
      <c r="B664" s="44"/>
    </row>
    <row r="665" spans="2:2" s="43" customFormat="1" x14ac:dyDescent="0.25">
      <c r="B665" s="44"/>
    </row>
    <row r="666" spans="2:2" s="43" customFormat="1" x14ac:dyDescent="0.25">
      <c r="B666" s="44"/>
    </row>
    <row r="667" spans="2:2" s="43" customFormat="1" x14ac:dyDescent="0.25">
      <c r="B667" s="44"/>
    </row>
    <row r="668" spans="2:2" s="43" customFormat="1" x14ac:dyDescent="0.25">
      <c r="B668" s="44"/>
    </row>
    <row r="669" spans="2:2" s="43" customFormat="1" x14ac:dyDescent="0.25">
      <c r="B669" s="44"/>
    </row>
    <row r="670" spans="2:2" s="43" customFormat="1" x14ac:dyDescent="0.25">
      <c r="B670" s="44"/>
    </row>
    <row r="671" spans="2:2" s="43" customFormat="1" x14ac:dyDescent="0.25">
      <c r="B671" s="44"/>
    </row>
    <row r="672" spans="2:2" s="43" customFormat="1" x14ac:dyDescent="0.25">
      <c r="B672" s="44"/>
    </row>
    <row r="673" spans="2:2" s="43" customFormat="1" x14ac:dyDescent="0.25">
      <c r="B673" s="44"/>
    </row>
    <row r="674" spans="2:2" s="43" customFormat="1" x14ac:dyDescent="0.25">
      <c r="B674" s="44"/>
    </row>
    <row r="675" spans="2:2" s="43" customFormat="1" x14ac:dyDescent="0.25">
      <c r="B675" s="44"/>
    </row>
    <row r="676" spans="2:2" s="43" customFormat="1" x14ac:dyDescent="0.25">
      <c r="B676" s="44"/>
    </row>
    <row r="677" spans="2:2" s="43" customFormat="1" x14ac:dyDescent="0.25">
      <c r="B677" s="44"/>
    </row>
    <row r="678" spans="2:2" s="43" customFormat="1" x14ac:dyDescent="0.25">
      <c r="B678" s="44"/>
    </row>
    <row r="679" spans="2:2" s="43" customFormat="1" x14ac:dyDescent="0.25">
      <c r="B679" s="44"/>
    </row>
    <row r="680" spans="2:2" s="43" customFormat="1" x14ac:dyDescent="0.25">
      <c r="B680" s="44"/>
    </row>
    <row r="681" spans="2:2" s="43" customFormat="1" x14ac:dyDescent="0.25">
      <c r="B681" s="44"/>
    </row>
    <row r="682" spans="2:2" s="43" customFormat="1" x14ac:dyDescent="0.25">
      <c r="B682" s="44"/>
    </row>
    <row r="683" spans="2:2" s="43" customFormat="1" x14ac:dyDescent="0.25">
      <c r="B683" s="44"/>
    </row>
    <row r="684" spans="2:2" s="43" customFormat="1" x14ac:dyDescent="0.25">
      <c r="B684" s="44"/>
    </row>
    <row r="685" spans="2:2" s="43" customFormat="1" x14ac:dyDescent="0.25">
      <c r="B685" s="44"/>
    </row>
    <row r="686" spans="2:2" s="43" customFormat="1" x14ac:dyDescent="0.25">
      <c r="B686" s="44"/>
    </row>
    <row r="687" spans="2:2" s="43" customFormat="1" x14ac:dyDescent="0.25">
      <c r="B687" s="44"/>
    </row>
    <row r="688" spans="2:2" s="43" customFormat="1" x14ac:dyDescent="0.25">
      <c r="B688" s="44"/>
    </row>
    <row r="689" spans="2:2" s="43" customFormat="1" x14ac:dyDescent="0.25">
      <c r="B689" s="44"/>
    </row>
    <row r="690" spans="2:2" s="43" customFormat="1" x14ac:dyDescent="0.25">
      <c r="B690" s="44"/>
    </row>
    <row r="691" spans="2:2" s="43" customFormat="1" x14ac:dyDescent="0.25">
      <c r="B691" s="44"/>
    </row>
    <row r="692" spans="2:2" s="43" customFormat="1" x14ac:dyDescent="0.25">
      <c r="B692" s="44"/>
    </row>
    <row r="693" spans="2:2" s="43" customFormat="1" x14ac:dyDescent="0.25">
      <c r="B693" s="44"/>
    </row>
    <row r="694" spans="2:2" s="43" customFormat="1" x14ac:dyDescent="0.25">
      <c r="B694" s="44"/>
    </row>
    <row r="695" spans="2:2" s="43" customFormat="1" x14ac:dyDescent="0.25">
      <c r="B695" s="44"/>
    </row>
    <row r="696" spans="2:2" s="43" customFormat="1" x14ac:dyDescent="0.25">
      <c r="B696" s="44"/>
    </row>
    <row r="697" spans="2:2" s="43" customFormat="1" x14ac:dyDescent="0.25">
      <c r="B697" s="44"/>
    </row>
    <row r="698" spans="2:2" s="43" customFormat="1" x14ac:dyDescent="0.25">
      <c r="B698" s="44"/>
    </row>
    <row r="699" spans="2:2" s="43" customFormat="1" x14ac:dyDescent="0.25">
      <c r="B699" s="44"/>
    </row>
    <row r="700" spans="2:2" s="43" customFormat="1" x14ac:dyDescent="0.25">
      <c r="B700" s="44"/>
    </row>
    <row r="701" spans="2:2" s="43" customFormat="1" x14ac:dyDescent="0.25">
      <c r="B701" s="44"/>
    </row>
    <row r="702" spans="2:2" s="43" customFormat="1" x14ac:dyDescent="0.25">
      <c r="B702" s="44"/>
    </row>
    <row r="703" spans="2:2" s="43" customFormat="1" x14ac:dyDescent="0.25">
      <c r="B703" s="44"/>
    </row>
    <row r="704" spans="2:2" s="43" customFormat="1" x14ac:dyDescent="0.25">
      <c r="B704" s="44"/>
    </row>
    <row r="705" spans="2:2" s="43" customFormat="1" x14ac:dyDescent="0.25">
      <c r="B705" s="44"/>
    </row>
    <row r="706" spans="2:2" s="43" customFormat="1" x14ac:dyDescent="0.25">
      <c r="B706" s="44"/>
    </row>
    <row r="707" spans="2:2" s="43" customFormat="1" x14ac:dyDescent="0.25">
      <c r="B707" s="44"/>
    </row>
    <row r="708" spans="2:2" s="43" customFormat="1" x14ac:dyDescent="0.25">
      <c r="B708" s="44"/>
    </row>
    <row r="709" spans="2:2" s="43" customFormat="1" x14ac:dyDescent="0.25">
      <c r="B709" s="44"/>
    </row>
    <row r="710" spans="2:2" s="43" customFormat="1" x14ac:dyDescent="0.25">
      <c r="B710" s="44"/>
    </row>
    <row r="711" spans="2:2" s="43" customFormat="1" x14ac:dyDescent="0.25">
      <c r="B711" s="44"/>
    </row>
    <row r="712" spans="2:2" s="43" customFormat="1" x14ac:dyDescent="0.25">
      <c r="B712" s="44"/>
    </row>
    <row r="713" spans="2:2" s="43" customFormat="1" x14ac:dyDescent="0.25">
      <c r="B713" s="44"/>
    </row>
    <row r="714" spans="2:2" s="43" customFormat="1" x14ac:dyDescent="0.25">
      <c r="B714" s="44"/>
    </row>
    <row r="715" spans="2:2" s="43" customFormat="1" x14ac:dyDescent="0.25">
      <c r="B715" s="44"/>
    </row>
    <row r="716" spans="2:2" s="43" customFormat="1" x14ac:dyDescent="0.25">
      <c r="B716" s="44"/>
    </row>
    <row r="717" spans="2:2" s="43" customFormat="1" x14ac:dyDescent="0.25">
      <c r="B717" s="44"/>
    </row>
    <row r="718" spans="2:2" s="43" customFormat="1" x14ac:dyDescent="0.25">
      <c r="B718" s="44"/>
    </row>
    <row r="719" spans="2:2" s="43" customFormat="1" x14ac:dyDescent="0.25">
      <c r="B719" s="44"/>
    </row>
    <row r="720" spans="2:2" s="43" customFormat="1" x14ac:dyDescent="0.25">
      <c r="B720" s="44"/>
    </row>
    <row r="721" spans="2:2" s="43" customFormat="1" x14ac:dyDescent="0.25">
      <c r="B721" s="44"/>
    </row>
    <row r="722" spans="2:2" s="43" customFormat="1" x14ac:dyDescent="0.25">
      <c r="B722" s="44"/>
    </row>
    <row r="723" spans="2:2" s="43" customFormat="1" x14ac:dyDescent="0.25">
      <c r="B723" s="44"/>
    </row>
    <row r="724" spans="2:2" s="43" customFormat="1" x14ac:dyDescent="0.25">
      <c r="B724" s="44"/>
    </row>
    <row r="725" spans="2:2" s="43" customFormat="1" x14ac:dyDescent="0.25">
      <c r="B725" s="44"/>
    </row>
    <row r="726" spans="2:2" s="43" customFormat="1" x14ac:dyDescent="0.25">
      <c r="B726" s="44"/>
    </row>
    <row r="727" spans="2:2" s="43" customFormat="1" x14ac:dyDescent="0.25">
      <c r="B727" s="44"/>
    </row>
    <row r="728" spans="2:2" s="43" customFormat="1" x14ac:dyDescent="0.25">
      <c r="B728" s="44"/>
    </row>
    <row r="729" spans="2:2" s="43" customFormat="1" x14ac:dyDescent="0.25">
      <c r="B729" s="44"/>
    </row>
    <row r="730" spans="2:2" s="43" customFormat="1" x14ac:dyDescent="0.25">
      <c r="B730" s="44"/>
    </row>
    <row r="731" spans="2:2" s="43" customFormat="1" x14ac:dyDescent="0.25">
      <c r="B731" s="44"/>
    </row>
    <row r="732" spans="2:2" s="43" customFormat="1" x14ac:dyDescent="0.25">
      <c r="B732" s="44"/>
    </row>
    <row r="733" spans="2:2" s="43" customFormat="1" x14ac:dyDescent="0.25">
      <c r="B733" s="44"/>
    </row>
    <row r="734" spans="2:2" s="43" customFormat="1" x14ac:dyDescent="0.25">
      <c r="B734" s="44"/>
    </row>
    <row r="735" spans="2:2" s="43" customFormat="1" x14ac:dyDescent="0.25">
      <c r="B735" s="44"/>
    </row>
    <row r="736" spans="2:2" s="43" customFormat="1" x14ac:dyDescent="0.25">
      <c r="B736" s="44"/>
    </row>
    <row r="737" spans="2:2" s="43" customFormat="1" x14ac:dyDescent="0.25">
      <c r="B737" s="44"/>
    </row>
    <row r="738" spans="2:2" s="43" customFormat="1" x14ac:dyDescent="0.25">
      <c r="B738" s="44"/>
    </row>
    <row r="739" spans="2:2" s="43" customFormat="1" x14ac:dyDescent="0.25">
      <c r="B739" s="44"/>
    </row>
    <row r="740" spans="2:2" s="43" customFormat="1" x14ac:dyDescent="0.25">
      <c r="B740" s="44"/>
    </row>
    <row r="741" spans="2:2" s="43" customFormat="1" x14ac:dyDescent="0.25">
      <c r="B741" s="44"/>
    </row>
    <row r="742" spans="2:2" s="43" customFormat="1" x14ac:dyDescent="0.25">
      <c r="B742" s="44"/>
    </row>
    <row r="743" spans="2:2" s="43" customFormat="1" x14ac:dyDescent="0.25">
      <c r="B743" s="44"/>
    </row>
    <row r="744" spans="2:2" s="43" customFormat="1" x14ac:dyDescent="0.25">
      <c r="B744" s="44"/>
    </row>
    <row r="745" spans="2:2" s="43" customFormat="1" x14ac:dyDescent="0.25">
      <c r="B745" s="44"/>
    </row>
    <row r="746" spans="2:2" s="43" customFormat="1" x14ac:dyDescent="0.25">
      <c r="B746" s="44"/>
    </row>
    <row r="747" spans="2:2" s="43" customFormat="1" x14ac:dyDescent="0.25">
      <c r="B747" s="44"/>
    </row>
    <row r="748" spans="2:2" s="43" customFormat="1" x14ac:dyDescent="0.25">
      <c r="B748" s="44"/>
    </row>
    <row r="749" spans="2:2" s="43" customFormat="1" x14ac:dyDescent="0.25">
      <c r="B749" s="44"/>
    </row>
    <row r="750" spans="2:2" s="43" customFormat="1" x14ac:dyDescent="0.25">
      <c r="B750" s="44"/>
    </row>
    <row r="751" spans="2:2" s="43" customFormat="1" x14ac:dyDescent="0.25">
      <c r="B751" s="44"/>
    </row>
    <row r="752" spans="2:2" s="43" customFormat="1" x14ac:dyDescent="0.25">
      <c r="B752" s="44"/>
    </row>
    <row r="753" spans="2:2" s="43" customFormat="1" x14ac:dyDescent="0.25">
      <c r="B753" s="44"/>
    </row>
    <row r="754" spans="2:2" s="43" customFormat="1" x14ac:dyDescent="0.25">
      <c r="B754" s="44"/>
    </row>
    <row r="755" spans="2:2" s="43" customFormat="1" x14ac:dyDescent="0.25">
      <c r="B755" s="44"/>
    </row>
    <row r="756" spans="2:2" s="43" customFormat="1" x14ac:dyDescent="0.25">
      <c r="B756" s="44"/>
    </row>
    <row r="757" spans="2:2" s="43" customFormat="1" x14ac:dyDescent="0.25">
      <c r="B757" s="44"/>
    </row>
    <row r="758" spans="2:2" s="43" customFormat="1" x14ac:dyDescent="0.25">
      <c r="B758" s="44"/>
    </row>
    <row r="759" spans="2:2" s="43" customFormat="1" x14ac:dyDescent="0.25">
      <c r="B759" s="44"/>
    </row>
    <row r="760" spans="2:2" s="43" customFormat="1" x14ac:dyDescent="0.25">
      <c r="B760" s="44"/>
    </row>
    <row r="761" spans="2:2" s="43" customFormat="1" x14ac:dyDescent="0.25">
      <c r="B761" s="44"/>
    </row>
    <row r="762" spans="2:2" s="43" customFormat="1" x14ac:dyDescent="0.25">
      <c r="B762" s="44"/>
    </row>
    <row r="763" spans="2:2" s="43" customFormat="1" x14ac:dyDescent="0.25">
      <c r="B763" s="44"/>
    </row>
    <row r="764" spans="2:2" s="43" customFormat="1" x14ac:dyDescent="0.25">
      <c r="B764" s="44"/>
    </row>
    <row r="765" spans="2:2" s="43" customFormat="1" x14ac:dyDescent="0.25">
      <c r="B765" s="44"/>
    </row>
    <row r="766" spans="2:2" s="43" customFormat="1" x14ac:dyDescent="0.25">
      <c r="B766" s="44"/>
    </row>
    <row r="767" spans="2:2" s="43" customFormat="1" x14ac:dyDescent="0.25">
      <c r="B767" s="44"/>
    </row>
    <row r="768" spans="2:2" s="43" customFormat="1" x14ac:dyDescent="0.25">
      <c r="B768" s="44"/>
    </row>
    <row r="769" spans="2:2" s="43" customFormat="1" x14ac:dyDescent="0.25">
      <c r="B769" s="44"/>
    </row>
    <row r="770" spans="2:2" s="43" customFormat="1" x14ac:dyDescent="0.25">
      <c r="B770" s="44"/>
    </row>
    <row r="771" spans="2:2" s="43" customFormat="1" x14ac:dyDescent="0.25">
      <c r="B771" s="44"/>
    </row>
    <row r="772" spans="2:2" s="43" customFormat="1" x14ac:dyDescent="0.25">
      <c r="B772" s="44"/>
    </row>
    <row r="773" spans="2:2" s="43" customFormat="1" x14ac:dyDescent="0.25">
      <c r="B773" s="44"/>
    </row>
    <row r="774" spans="2:2" s="43" customFormat="1" x14ac:dyDescent="0.25">
      <c r="B774" s="44"/>
    </row>
    <row r="775" spans="2:2" s="43" customFormat="1" x14ac:dyDescent="0.25">
      <c r="B775" s="44"/>
    </row>
    <row r="776" spans="2:2" s="43" customFormat="1" x14ac:dyDescent="0.25">
      <c r="B776" s="44"/>
    </row>
    <row r="777" spans="2:2" s="43" customFormat="1" x14ac:dyDescent="0.25">
      <c r="B777" s="44"/>
    </row>
    <row r="778" spans="2:2" s="43" customFormat="1" x14ac:dyDescent="0.25">
      <c r="B778" s="44"/>
    </row>
    <row r="779" spans="2:2" s="43" customFormat="1" x14ac:dyDescent="0.25">
      <c r="B779" s="44"/>
    </row>
    <row r="780" spans="2:2" s="43" customFormat="1" x14ac:dyDescent="0.25">
      <c r="B780" s="44"/>
    </row>
    <row r="781" spans="2:2" s="43" customFormat="1" x14ac:dyDescent="0.25">
      <c r="B781" s="44"/>
    </row>
    <row r="782" spans="2:2" s="43" customFormat="1" x14ac:dyDescent="0.25">
      <c r="B782" s="44"/>
    </row>
    <row r="783" spans="2:2" s="43" customFormat="1" x14ac:dyDescent="0.25">
      <c r="B783" s="44"/>
    </row>
    <row r="784" spans="2:2" s="43" customFormat="1" x14ac:dyDescent="0.25">
      <c r="B784" s="44"/>
    </row>
    <row r="785" spans="2:2" s="43" customFormat="1" x14ac:dyDescent="0.25">
      <c r="B785" s="44"/>
    </row>
    <row r="786" spans="2:2" s="43" customFormat="1" x14ac:dyDescent="0.25">
      <c r="B786" s="44"/>
    </row>
    <row r="787" spans="2:2" s="43" customFormat="1" x14ac:dyDescent="0.25">
      <c r="B787" s="44"/>
    </row>
    <row r="788" spans="2:2" s="43" customFormat="1" x14ac:dyDescent="0.25">
      <c r="B788" s="44"/>
    </row>
    <row r="789" spans="2:2" s="43" customFormat="1" x14ac:dyDescent="0.25">
      <c r="B789" s="44"/>
    </row>
    <row r="790" spans="2:2" s="43" customFormat="1" x14ac:dyDescent="0.25">
      <c r="B790" s="44"/>
    </row>
    <row r="791" spans="2:2" s="43" customFormat="1" x14ac:dyDescent="0.25">
      <c r="B791" s="44"/>
    </row>
    <row r="792" spans="2:2" s="43" customFormat="1" x14ac:dyDescent="0.25">
      <c r="B792" s="44"/>
    </row>
    <row r="793" spans="2:2" s="43" customFormat="1" x14ac:dyDescent="0.25">
      <c r="B793" s="44"/>
    </row>
    <row r="794" spans="2:2" s="43" customFormat="1" x14ac:dyDescent="0.25">
      <c r="B794" s="44"/>
    </row>
    <row r="795" spans="2:2" s="43" customFormat="1" x14ac:dyDescent="0.25">
      <c r="B795" s="44"/>
    </row>
    <row r="796" spans="2:2" s="43" customFormat="1" x14ac:dyDescent="0.25">
      <c r="B796" s="44"/>
    </row>
    <row r="797" spans="2:2" s="43" customFormat="1" x14ac:dyDescent="0.25">
      <c r="B797" s="44"/>
    </row>
    <row r="798" spans="2:2" s="43" customFormat="1" x14ac:dyDescent="0.25">
      <c r="B798" s="44"/>
    </row>
    <row r="799" spans="2:2" s="43" customFormat="1" x14ac:dyDescent="0.25">
      <c r="B799" s="44"/>
    </row>
    <row r="800" spans="2:2" s="43" customFormat="1" x14ac:dyDescent="0.25">
      <c r="B800" s="44"/>
    </row>
    <row r="801" spans="2:2" s="43" customFormat="1" x14ac:dyDescent="0.25">
      <c r="B801" s="44"/>
    </row>
    <row r="802" spans="2:2" s="43" customFormat="1" x14ac:dyDescent="0.25">
      <c r="B802" s="44"/>
    </row>
    <row r="803" spans="2:2" s="43" customFormat="1" x14ac:dyDescent="0.25">
      <c r="B803" s="44"/>
    </row>
    <row r="804" spans="2:2" s="43" customFormat="1" x14ac:dyDescent="0.25">
      <c r="B804" s="44"/>
    </row>
    <row r="805" spans="2:2" s="43" customFormat="1" x14ac:dyDescent="0.25">
      <c r="B805" s="44"/>
    </row>
    <row r="806" spans="2:2" s="43" customFormat="1" x14ac:dyDescent="0.25">
      <c r="B806" s="44"/>
    </row>
    <row r="807" spans="2:2" s="43" customFormat="1" x14ac:dyDescent="0.25">
      <c r="B807" s="44"/>
    </row>
    <row r="808" spans="2:2" s="43" customFormat="1" x14ac:dyDescent="0.25">
      <c r="B808" s="44"/>
    </row>
    <row r="809" spans="2:2" s="43" customFormat="1" x14ac:dyDescent="0.25">
      <c r="B809" s="44"/>
    </row>
    <row r="810" spans="2:2" s="43" customFormat="1" x14ac:dyDescent="0.25">
      <c r="B810" s="44"/>
    </row>
    <row r="811" spans="2:2" s="43" customFormat="1" x14ac:dyDescent="0.25">
      <c r="B811" s="44"/>
    </row>
    <row r="812" spans="2:2" s="43" customFormat="1" x14ac:dyDescent="0.25">
      <c r="B812" s="44"/>
    </row>
    <row r="813" spans="2:2" s="43" customFormat="1" x14ac:dyDescent="0.25">
      <c r="B813" s="44"/>
    </row>
    <row r="814" spans="2:2" s="43" customFormat="1" x14ac:dyDescent="0.25">
      <c r="B814" s="44"/>
    </row>
    <row r="815" spans="2:2" s="43" customFormat="1" x14ac:dyDescent="0.25">
      <c r="B815" s="44"/>
    </row>
    <row r="816" spans="2:2" s="43" customFormat="1" x14ac:dyDescent="0.25">
      <c r="B816" s="44"/>
    </row>
    <row r="817" spans="2:2" s="43" customFormat="1" x14ac:dyDescent="0.25">
      <c r="B817" s="44"/>
    </row>
    <row r="818" spans="2:2" s="43" customFormat="1" x14ac:dyDescent="0.25">
      <c r="B818" s="44"/>
    </row>
    <row r="819" spans="2:2" s="43" customFormat="1" x14ac:dyDescent="0.25">
      <c r="B819" s="44"/>
    </row>
    <row r="820" spans="2:2" s="43" customFormat="1" x14ac:dyDescent="0.25">
      <c r="B820" s="44"/>
    </row>
    <row r="821" spans="2:2" s="43" customFormat="1" x14ac:dyDescent="0.25">
      <c r="B821" s="44"/>
    </row>
    <row r="822" spans="2:2" s="43" customFormat="1" x14ac:dyDescent="0.25">
      <c r="B822" s="44"/>
    </row>
    <row r="823" spans="2:2" s="43" customFormat="1" x14ac:dyDescent="0.25">
      <c r="B823" s="44"/>
    </row>
    <row r="824" spans="2:2" s="43" customFormat="1" x14ac:dyDescent="0.25">
      <c r="B824" s="44"/>
    </row>
    <row r="825" spans="2:2" s="43" customFormat="1" x14ac:dyDescent="0.25">
      <c r="B825" s="44"/>
    </row>
    <row r="826" spans="2:2" s="43" customFormat="1" x14ac:dyDescent="0.25">
      <c r="B826" s="44"/>
    </row>
    <row r="827" spans="2:2" s="43" customFormat="1" x14ac:dyDescent="0.25">
      <c r="B827" s="44"/>
    </row>
    <row r="828" spans="2:2" s="43" customFormat="1" x14ac:dyDescent="0.25">
      <c r="B828" s="44"/>
    </row>
    <row r="829" spans="2:2" s="43" customFormat="1" x14ac:dyDescent="0.25">
      <c r="B829" s="44"/>
    </row>
    <row r="830" spans="2:2" s="43" customFormat="1" x14ac:dyDescent="0.25">
      <c r="B830" s="44"/>
    </row>
    <row r="831" spans="2:2" s="43" customFormat="1" x14ac:dyDescent="0.25">
      <c r="B831" s="44"/>
    </row>
    <row r="832" spans="2:2" s="43" customFormat="1" x14ac:dyDescent="0.25">
      <c r="B832" s="44"/>
    </row>
    <row r="833" spans="2:2" s="43" customFormat="1" x14ac:dyDescent="0.25">
      <c r="B833" s="44"/>
    </row>
    <row r="834" spans="2:2" s="43" customFormat="1" x14ac:dyDescent="0.25">
      <c r="B834" s="44"/>
    </row>
    <row r="835" spans="2:2" s="43" customFormat="1" x14ac:dyDescent="0.25">
      <c r="B835" s="44"/>
    </row>
    <row r="836" spans="2:2" s="43" customFormat="1" x14ac:dyDescent="0.25">
      <c r="B836" s="44"/>
    </row>
    <row r="837" spans="2:2" s="43" customFormat="1" x14ac:dyDescent="0.25">
      <c r="B837" s="44"/>
    </row>
    <row r="838" spans="2:2" s="43" customFormat="1" x14ac:dyDescent="0.25">
      <c r="B838" s="44"/>
    </row>
    <row r="839" spans="2:2" s="43" customFormat="1" x14ac:dyDescent="0.25">
      <c r="B839" s="44"/>
    </row>
    <row r="840" spans="2:2" s="43" customFormat="1" x14ac:dyDescent="0.25">
      <c r="B840" s="44"/>
    </row>
    <row r="841" spans="2:2" s="43" customFormat="1" x14ac:dyDescent="0.25">
      <c r="B841" s="44"/>
    </row>
    <row r="842" spans="2:2" s="43" customFormat="1" x14ac:dyDescent="0.25">
      <c r="B842" s="44"/>
    </row>
    <row r="843" spans="2:2" s="43" customFormat="1" x14ac:dyDescent="0.25">
      <c r="B843" s="44"/>
    </row>
    <row r="844" spans="2:2" s="43" customFormat="1" x14ac:dyDescent="0.25">
      <c r="B844" s="44"/>
    </row>
    <row r="845" spans="2:2" s="43" customFormat="1" x14ac:dyDescent="0.25">
      <c r="B845" s="44"/>
    </row>
    <row r="846" spans="2:2" s="43" customFormat="1" x14ac:dyDescent="0.25">
      <c r="B846" s="44"/>
    </row>
    <row r="847" spans="2:2" s="43" customFormat="1" x14ac:dyDescent="0.25">
      <c r="B847" s="44"/>
    </row>
    <row r="848" spans="2:2" s="43" customFormat="1" x14ac:dyDescent="0.25">
      <c r="B848" s="44"/>
    </row>
    <row r="849" spans="2:2" s="43" customFormat="1" x14ac:dyDescent="0.25">
      <c r="B849" s="44"/>
    </row>
    <row r="850" spans="2:2" s="43" customFormat="1" x14ac:dyDescent="0.25">
      <c r="B850" s="44"/>
    </row>
    <row r="851" spans="2:2" s="43" customFormat="1" x14ac:dyDescent="0.25">
      <c r="B851" s="44"/>
    </row>
    <row r="852" spans="2:2" s="43" customFormat="1" x14ac:dyDescent="0.25">
      <c r="B852" s="44"/>
    </row>
    <row r="853" spans="2:2" s="43" customFormat="1" x14ac:dyDescent="0.25">
      <c r="B853" s="44"/>
    </row>
    <row r="854" spans="2:2" s="43" customFormat="1" x14ac:dyDescent="0.25">
      <c r="B854" s="44"/>
    </row>
    <row r="855" spans="2:2" s="43" customFormat="1" x14ac:dyDescent="0.25">
      <c r="B855" s="44"/>
    </row>
    <row r="856" spans="2:2" s="43" customFormat="1" x14ac:dyDescent="0.25">
      <c r="B856" s="44"/>
    </row>
    <row r="857" spans="2:2" s="43" customFormat="1" x14ac:dyDescent="0.25">
      <c r="B857" s="44"/>
    </row>
    <row r="858" spans="2:2" s="43" customFormat="1" x14ac:dyDescent="0.25">
      <c r="B858" s="44"/>
    </row>
    <row r="859" spans="2:2" s="43" customFormat="1" x14ac:dyDescent="0.25">
      <c r="B859" s="44"/>
    </row>
    <row r="860" spans="2:2" s="43" customFormat="1" x14ac:dyDescent="0.25">
      <c r="B860" s="44"/>
    </row>
    <row r="861" spans="2:2" s="43" customFormat="1" x14ac:dyDescent="0.25">
      <c r="B861" s="44"/>
    </row>
    <row r="862" spans="2:2" s="43" customFormat="1" x14ac:dyDescent="0.25">
      <c r="B862" s="44"/>
    </row>
    <row r="863" spans="2:2" s="43" customFormat="1" x14ac:dyDescent="0.25">
      <c r="B863" s="44"/>
    </row>
    <row r="864" spans="2:2" s="43" customFormat="1" x14ac:dyDescent="0.25">
      <c r="B864" s="44"/>
    </row>
    <row r="865" spans="2:2" s="43" customFormat="1" x14ac:dyDescent="0.25">
      <c r="B865" s="44"/>
    </row>
    <row r="866" spans="2:2" s="43" customFormat="1" x14ac:dyDescent="0.25">
      <c r="B866" s="44"/>
    </row>
    <row r="867" spans="2:2" s="43" customFormat="1" x14ac:dyDescent="0.25">
      <c r="B867" s="44"/>
    </row>
    <row r="868" spans="2:2" s="43" customFormat="1" x14ac:dyDescent="0.25">
      <c r="B868" s="44"/>
    </row>
    <row r="869" spans="2:2" s="43" customFormat="1" x14ac:dyDescent="0.25">
      <c r="B869" s="44"/>
    </row>
    <row r="870" spans="2:2" s="43" customFormat="1" x14ac:dyDescent="0.25">
      <c r="B870" s="44"/>
    </row>
    <row r="871" spans="2:2" s="43" customFormat="1" x14ac:dyDescent="0.25">
      <c r="B871" s="44"/>
    </row>
    <row r="872" spans="2:2" s="43" customFormat="1" x14ac:dyDescent="0.25">
      <c r="B872" s="44"/>
    </row>
    <row r="873" spans="2:2" s="43" customFormat="1" x14ac:dyDescent="0.25">
      <c r="B873" s="44"/>
    </row>
    <row r="874" spans="2:2" s="43" customFormat="1" x14ac:dyDescent="0.25">
      <c r="B874" s="44"/>
    </row>
    <row r="875" spans="2:2" s="43" customFormat="1" x14ac:dyDescent="0.25">
      <c r="B875" s="44"/>
    </row>
    <row r="876" spans="2:2" s="43" customFormat="1" x14ac:dyDescent="0.25">
      <c r="B876" s="44"/>
    </row>
    <row r="877" spans="2:2" s="43" customFormat="1" x14ac:dyDescent="0.25">
      <c r="B877" s="44"/>
    </row>
    <row r="878" spans="2:2" s="43" customFormat="1" x14ac:dyDescent="0.25">
      <c r="B878" s="44"/>
    </row>
    <row r="879" spans="2:2" s="43" customFormat="1" x14ac:dyDescent="0.25">
      <c r="B879" s="44"/>
    </row>
    <row r="880" spans="2:2" s="43" customFormat="1" x14ac:dyDescent="0.25">
      <c r="B880" s="44"/>
    </row>
    <row r="881" spans="2:2" s="43" customFormat="1" x14ac:dyDescent="0.25">
      <c r="B881" s="44"/>
    </row>
    <row r="882" spans="2:2" s="43" customFormat="1" x14ac:dyDescent="0.25">
      <c r="B882" s="44"/>
    </row>
    <row r="883" spans="2:2" s="43" customFormat="1" x14ac:dyDescent="0.25">
      <c r="B883" s="44"/>
    </row>
    <row r="884" spans="2:2" s="43" customFormat="1" x14ac:dyDescent="0.25">
      <c r="B884" s="44"/>
    </row>
    <row r="885" spans="2:2" s="43" customFormat="1" x14ac:dyDescent="0.25">
      <c r="B885" s="44"/>
    </row>
    <row r="886" spans="2:2" s="43" customFormat="1" x14ac:dyDescent="0.25">
      <c r="B886" s="44"/>
    </row>
    <row r="887" spans="2:2" s="43" customFormat="1" x14ac:dyDescent="0.25">
      <c r="B887" s="44"/>
    </row>
    <row r="888" spans="2:2" s="43" customFormat="1" x14ac:dyDescent="0.25">
      <c r="B888" s="44"/>
    </row>
    <row r="889" spans="2:2" s="43" customFormat="1" x14ac:dyDescent="0.25">
      <c r="B889" s="44"/>
    </row>
    <row r="890" spans="2:2" s="43" customFormat="1" x14ac:dyDescent="0.25">
      <c r="B890" s="44"/>
    </row>
    <row r="891" spans="2:2" s="43" customFormat="1" x14ac:dyDescent="0.25">
      <c r="B891" s="44"/>
    </row>
    <row r="892" spans="2:2" s="43" customFormat="1" x14ac:dyDescent="0.25">
      <c r="B892" s="44"/>
    </row>
    <row r="893" spans="2:2" s="43" customFormat="1" x14ac:dyDescent="0.25">
      <c r="B893" s="44"/>
    </row>
    <row r="894" spans="2:2" s="43" customFormat="1" x14ac:dyDescent="0.25">
      <c r="B894" s="44"/>
    </row>
    <row r="895" spans="2:2" s="43" customFormat="1" x14ac:dyDescent="0.25">
      <c r="B895" s="44"/>
    </row>
    <row r="896" spans="2:2" s="43" customFormat="1" x14ac:dyDescent="0.25">
      <c r="B896" s="44"/>
    </row>
    <row r="897" spans="2:2" s="43" customFormat="1" x14ac:dyDescent="0.25">
      <c r="B897" s="44"/>
    </row>
    <row r="898" spans="2:2" s="43" customFormat="1" x14ac:dyDescent="0.25">
      <c r="B898" s="44"/>
    </row>
    <row r="899" spans="2:2" s="43" customFormat="1" x14ac:dyDescent="0.25">
      <c r="B899" s="44"/>
    </row>
    <row r="900" spans="2:2" s="43" customFormat="1" x14ac:dyDescent="0.25">
      <c r="B900" s="44"/>
    </row>
    <row r="901" spans="2:2" s="43" customFormat="1" x14ac:dyDescent="0.25">
      <c r="B901" s="44"/>
    </row>
    <row r="902" spans="2:2" s="43" customFormat="1" x14ac:dyDescent="0.25">
      <c r="B902" s="44"/>
    </row>
    <row r="903" spans="2:2" s="43" customFormat="1" x14ac:dyDescent="0.25">
      <c r="B903" s="44"/>
    </row>
    <row r="904" spans="2:2" s="43" customFormat="1" x14ac:dyDescent="0.25">
      <c r="B904" s="44"/>
    </row>
    <row r="905" spans="2:2" s="43" customFormat="1" x14ac:dyDescent="0.25">
      <c r="B905" s="44"/>
    </row>
    <row r="906" spans="2:2" s="43" customFormat="1" x14ac:dyDescent="0.25">
      <c r="B906" s="44"/>
    </row>
    <row r="907" spans="2:2" s="43" customFormat="1" x14ac:dyDescent="0.25">
      <c r="B907" s="44"/>
    </row>
    <row r="908" spans="2:2" s="43" customFormat="1" x14ac:dyDescent="0.25">
      <c r="B908" s="44"/>
    </row>
    <row r="909" spans="2:2" s="43" customFormat="1" x14ac:dyDescent="0.25">
      <c r="B909" s="44"/>
    </row>
    <row r="910" spans="2:2" s="43" customFormat="1" x14ac:dyDescent="0.25">
      <c r="B910" s="44"/>
    </row>
    <row r="911" spans="2:2" s="43" customFormat="1" x14ac:dyDescent="0.25">
      <c r="B911" s="44"/>
    </row>
    <row r="912" spans="2:2" s="43" customFormat="1" x14ac:dyDescent="0.25">
      <c r="B912" s="44"/>
    </row>
    <row r="913" spans="2:2" s="43" customFormat="1" x14ac:dyDescent="0.25">
      <c r="B913" s="44"/>
    </row>
    <row r="914" spans="2:2" s="43" customFormat="1" x14ac:dyDescent="0.25">
      <c r="B914" s="44"/>
    </row>
    <row r="915" spans="2:2" s="43" customFormat="1" x14ac:dyDescent="0.25">
      <c r="B915" s="44"/>
    </row>
    <row r="916" spans="2:2" s="43" customFormat="1" x14ac:dyDescent="0.25">
      <c r="B916" s="44"/>
    </row>
    <row r="917" spans="2:2" s="43" customFormat="1" x14ac:dyDescent="0.25">
      <c r="B917" s="44"/>
    </row>
    <row r="918" spans="2:2" s="43" customFormat="1" x14ac:dyDescent="0.25">
      <c r="B918" s="44"/>
    </row>
    <row r="919" spans="2:2" s="43" customFormat="1" x14ac:dyDescent="0.25">
      <c r="B919" s="44"/>
    </row>
    <row r="920" spans="2:2" s="43" customFormat="1" x14ac:dyDescent="0.25">
      <c r="B920" s="44"/>
    </row>
    <row r="921" spans="2:2" s="43" customFormat="1" x14ac:dyDescent="0.25">
      <c r="B921" s="44"/>
    </row>
    <row r="922" spans="2:2" s="43" customFormat="1" x14ac:dyDescent="0.25">
      <c r="B922" s="44"/>
    </row>
    <row r="923" spans="2:2" s="43" customFormat="1" x14ac:dyDescent="0.25">
      <c r="B923" s="44"/>
    </row>
    <row r="924" spans="2:2" s="43" customFormat="1" x14ac:dyDescent="0.25">
      <c r="B924" s="44"/>
    </row>
    <row r="925" spans="2:2" s="43" customFormat="1" x14ac:dyDescent="0.25">
      <c r="B925" s="44"/>
    </row>
    <row r="926" spans="2:2" s="43" customFormat="1" x14ac:dyDescent="0.25">
      <c r="B926" s="44"/>
    </row>
    <row r="927" spans="2:2" s="43" customFormat="1" x14ac:dyDescent="0.25">
      <c r="B927" s="44"/>
    </row>
    <row r="928" spans="2:2" s="43" customFormat="1" x14ac:dyDescent="0.25">
      <c r="B928" s="44"/>
    </row>
    <row r="929" spans="2:2" s="43" customFormat="1" x14ac:dyDescent="0.25">
      <c r="B929" s="44"/>
    </row>
    <row r="930" spans="2:2" s="43" customFormat="1" x14ac:dyDescent="0.25">
      <c r="B930" s="44"/>
    </row>
    <row r="931" spans="2:2" s="43" customFormat="1" x14ac:dyDescent="0.25">
      <c r="B931" s="44"/>
    </row>
    <row r="932" spans="2:2" s="43" customFormat="1" x14ac:dyDescent="0.25">
      <c r="B932" s="44"/>
    </row>
    <row r="933" spans="2:2" s="43" customFormat="1" x14ac:dyDescent="0.25">
      <c r="B933" s="44"/>
    </row>
    <row r="934" spans="2:2" s="43" customFormat="1" x14ac:dyDescent="0.25">
      <c r="B934" s="44"/>
    </row>
    <row r="935" spans="2:2" s="43" customFormat="1" x14ac:dyDescent="0.25">
      <c r="B935" s="44"/>
    </row>
    <row r="936" spans="2:2" s="43" customFormat="1" x14ac:dyDescent="0.25">
      <c r="B936" s="44"/>
    </row>
    <row r="937" spans="2:2" s="43" customFormat="1" x14ac:dyDescent="0.25">
      <c r="B937" s="44"/>
    </row>
    <row r="938" spans="2:2" s="43" customFormat="1" x14ac:dyDescent="0.25">
      <c r="B938" s="44"/>
    </row>
    <row r="939" spans="2:2" s="43" customFormat="1" x14ac:dyDescent="0.25">
      <c r="B939" s="44"/>
    </row>
    <row r="940" spans="2:2" s="43" customFormat="1" x14ac:dyDescent="0.25">
      <c r="B940" s="44"/>
    </row>
    <row r="941" spans="2:2" s="43" customFormat="1" x14ac:dyDescent="0.25">
      <c r="B941" s="44"/>
    </row>
    <row r="942" spans="2:2" s="43" customFormat="1" x14ac:dyDescent="0.25">
      <c r="B942" s="44"/>
    </row>
    <row r="943" spans="2:2" s="43" customFormat="1" x14ac:dyDescent="0.25">
      <c r="B943" s="44"/>
    </row>
    <row r="944" spans="2:2" s="43" customFormat="1" x14ac:dyDescent="0.25">
      <c r="B944" s="44"/>
    </row>
    <row r="945" spans="2:2" s="43" customFormat="1" x14ac:dyDescent="0.25">
      <c r="B945" s="44"/>
    </row>
    <row r="946" spans="2:2" s="43" customFormat="1" x14ac:dyDescent="0.25">
      <c r="B946" s="44"/>
    </row>
    <row r="947" spans="2:2" s="43" customFormat="1" x14ac:dyDescent="0.25">
      <c r="B947" s="44"/>
    </row>
    <row r="948" spans="2:2" s="43" customFormat="1" x14ac:dyDescent="0.25">
      <c r="B948" s="44"/>
    </row>
    <row r="949" spans="2:2" s="43" customFormat="1" x14ac:dyDescent="0.25">
      <c r="B949" s="44"/>
    </row>
    <row r="950" spans="2:2" s="43" customFormat="1" x14ac:dyDescent="0.25">
      <c r="B950" s="44"/>
    </row>
    <row r="951" spans="2:2" s="43" customFormat="1" x14ac:dyDescent="0.25">
      <c r="B951" s="44"/>
    </row>
    <row r="952" spans="2:2" s="43" customFormat="1" x14ac:dyDescent="0.25">
      <c r="B952" s="44"/>
    </row>
    <row r="953" spans="2:2" s="43" customFormat="1" x14ac:dyDescent="0.25">
      <c r="B953" s="44"/>
    </row>
    <row r="954" spans="2:2" s="43" customFormat="1" x14ac:dyDescent="0.25">
      <c r="B954" s="44"/>
    </row>
    <row r="955" spans="2:2" s="43" customFormat="1" x14ac:dyDescent="0.25">
      <c r="B955" s="44"/>
    </row>
    <row r="956" spans="2:2" s="43" customFormat="1" x14ac:dyDescent="0.25">
      <c r="B956" s="44"/>
    </row>
    <row r="957" spans="2:2" s="43" customFormat="1" x14ac:dyDescent="0.25">
      <c r="B957" s="44"/>
    </row>
    <row r="958" spans="2:2" s="43" customFormat="1" x14ac:dyDescent="0.25">
      <c r="B958" s="44"/>
    </row>
    <row r="959" spans="2:2" s="43" customFormat="1" x14ac:dyDescent="0.25">
      <c r="B959" s="44"/>
    </row>
    <row r="960" spans="2:2" s="43" customFormat="1" x14ac:dyDescent="0.25">
      <c r="B960" s="44"/>
    </row>
    <row r="961" spans="2:2" s="43" customFormat="1" x14ac:dyDescent="0.25">
      <c r="B961" s="44"/>
    </row>
    <row r="962" spans="2:2" s="43" customFormat="1" x14ac:dyDescent="0.25">
      <c r="B962" s="44"/>
    </row>
    <row r="963" spans="2:2" s="43" customFormat="1" x14ac:dyDescent="0.25">
      <c r="B963" s="44"/>
    </row>
    <row r="964" spans="2:2" s="43" customFormat="1" x14ac:dyDescent="0.25">
      <c r="B964" s="44"/>
    </row>
    <row r="965" spans="2:2" s="43" customFormat="1" x14ac:dyDescent="0.25">
      <c r="B965" s="44"/>
    </row>
    <row r="966" spans="2:2" s="43" customFormat="1" x14ac:dyDescent="0.25">
      <c r="B966" s="44"/>
    </row>
    <row r="967" spans="2:2" s="43" customFormat="1" x14ac:dyDescent="0.25">
      <c r="B967" s="44"/>
    </row>
    <row r="968" spans="2:2" s="43" customFormat="1" x14ac:dyDescent="0.25">
      <c r="B968" s="44"/>
    </row>
    <row r="969" spans="2:2" s="43" customFormat="1" x14ac:dyDescent="0.25">
      <c r="B969" s="44"/>
    </row>
    <row r="970" spans="2:2" s="43" customFormat="1" x14ac:dyDescent="0.25">
      <c r="B970" s="44"/>
    </row>
    <row r="971" spans="2:2" s="43" customFormat="1" x14ac:dyDescent="0.25">
      <c r="B971" s="44"/>
    </row>
    <row r="972" spans="2:2" s="43" customFormat="1" x14ac:dyDescent="0.25">
      <c r="B972" s="44"/>
    </row>
    <row r="973" spans="2:2" s="43" customFormat="1" x14ac:dyDescent="0.25">
      <c r="B973" s="44"/>
    </row>
    <row r="974" spans="2:2" s="43" customFormat="1" x14ac:dyDescent="0.25">
      <c r="B974" s="44"/>
    </row>
    <row r="975" spans="2:2" s="43" customFormat="1" x14ac:dyDescent="0.25">
      <c r="B975" s="44"/>
    </row>
    <row r="976" spans="2:2" s="43" customFormat="1" x14ac:dyDescent="0.25">
      <c r="B976" s="44"/>
    </row>
    <row r="977" spans="2:2" s="43" customFormat="1" x14ac:dyDescent="0.25">
      <c r="B977" s="44"/>
    </row>
    <row r="978" spans="2:2" s="43" customFormat="1" x14ac:dyDescent="0.25">
      <c r="B978" s="44"/>
    </row>
    <row r="979" spans="2:2" s="43" customFormat="1" x14ac:dyDescent="0.25">
      <c r="B979" s="44"/>
    </row>
    <row r="980" spans="2:2" s="43" customFormat="1" x14ac:dyDescent="0.25">
      <c r="B980" s="44"/>
    </row>
    <row r="981" spans="2:2" s="43" customFormat="1" x14ac:dyDescent="0.25">
      <c r="B981" s="44"/>
    </row>
    <row r="982" spans="2:2" s="43" customFormat="1" x14ac:dyDescent="0.25">
      <c r="B982" s="44"/>
    </row>
    <row r="983" spans="2:2" s="43" customFormat="1" x14ac:dyDescent="0.25">
      <c r="B983" s="44"/>
    </row>
    <row r="984" spans="2:2" s="43" customFormat="1" x14ac:dyDescent="0.25">
      <c r="B984" s="44"/>
    </row>
    <row r="985" spans="2:2" s="43" customFormat="1" x14ac:dyDescent="0.25">
      <c r="B985" s="44"/>
    </row>
    <row r="986" spans="2:2" s="43" customFormat="1" x14ac:dyDescent="0.25">
      <c r="B986" s="44"/>
    </row>
    <row r="987" spans="2:2" s="43" customFormat="1" x14ac:dyDescent="0.25">
      <c r="B987" s="44"/>
    </row>
    <row r="988" spans="2:2" s="43" customFormat="1" x14ac:dyDescent="0.25">
      <c r="B988" s="44"/>
    </row>
    <row r="989" spans="2:2" s="43" customFormat="1" x14ac:dyDescent="0.25">
      <c r="B989" s="44"/>
    </row>
    <row r="990" spans="2:2" s="43" customFormat="1" x14ac:dyDescent="0.25">
      <c r="B990" s="44"/>
    </row>
    <row r="991" spans="2:2" s="43" customFormat="1" x14ac:dyDescent="0.25">
      <c r="B991" s="44"/>
    </row>
    <row r="992" spans="2:2" s="43" customFormat="1" x14ac:dyDescent="0.25">
      <c r="B992" s="44"/>
    </row>
    <row r="993" spans="2:2" s="43" customFormat="1" x14ac:dyDescent="0.25">
      <c r="B993" s="44"/>
    </row>
    <row r="994" spans="2:2" s="43" customFormat="1" x14ac:dyDescent="0.25">
      <c r="B994" s="44"/>
    </row>
    <row r="995" spans="2:2" s="43" customFormat="1" x14ac:dyDescent="0.25">
      <c r="B995" s="44"/>
    </row>
    <row r="996" spans="2:2" s="43" customFormat="1" x14ac:dyDescent="0.25">
      <c r="B996" s="44"/>
    </row>
    <row r="997" spans="2:2" s="43" customFormat="1" x14ac:dyDescent="0.25">
      <c r="B997" s="44"/>
    </row>
    <row r="998" spans="2:2" s="43" customFormat="1" x14ac:dyDescent="0.25">
      <c r="B998" s="44"/>
    </row>
    <row r="999" spans="2:2" s="43" customFormat="1" x14ac:dyDescent="0.25">
      <c r="B999" s="44"/>
    </row>
    <row r="1000" spans="2:2" s="43" customFormat="1" x14ac:dyDescent="0.25">
      <c r="B1000" s="44"/>
    </row>
    <row r="1001" spans="2:2" s="43" customFormat="1" x14ac:dyDescent="0.25">
      <c r="B1001" s="44"/>
    </row>
    <row r="1002" spans="2:2" s="43" customFormat="1" x14ac:dyDescent="0.25">
      <c r="B1002" s="44"/>
    </row>
    <row r="1003" spans="2:2" s="43" customFormat="1" x14ac:dyDescent="0.25">
      <c r="B1003" s="44"/>
    </row>
    <row r="1004" spans="2:2" s="43" customFormat="1" x14ac:dyDescent="0.25">
      <c r="B1004" s="44"/>
    </row>
    <row r="1005" spans="2:2" s="43" customFormat="1" x14ac:dyDescent="0.25">
      <c r="B1005" s="44"/>
    </row>
    <row r="1006" spans="2:2" s="43" customFormat="1" x14ac:dyDescent="0.25">
      <c r="B1006" s="44"/>
    </row>
    <row r="1007" spans="2:2" s="43" customFormat="1" x14ac:dyDescent="0.25">
      <c r="B1007" s="44"/>
    </row>
    <row r="1008" spans="2:2" s="43" customFormat="1" x14ac:dyDescent="0.25">
      <c r="B1008" s="44"/>
    </row>
    <row r="1009" spans="2:2" s="43" customFormat="1" x14ac:dyDescent="0.25">
      <c r="B1009" s="44"/>
    </row>
    <row r="1010" spans="2:2" s="43" customFormat="1" x14ac:dyDescent="0.25">
      <c r="B1010" s="44"/>
    </row>
    <row r="1011" spans="2:2" s="43" customFormat="1" x14ac:dyDescent="0.25">
      <c r="B1011" s="44"/>
    </row>
    <row r="1012" spans="2:2" s="43" customFormat="1" x14ac:dyDescent="0.25">
      <c r="B1012" s="44"/>
    </row>
    <row r="1013" spans="2:2" s="43" customFormat="1" x14ac:dyDescent="0.25">
      <c r="B1013" s="44"/>
    </row>
    <row r="1014" spans="2:2" s="43" customFormat="1" x14ac:dyDescent="0.25">
      <c r="B1014" s="44"/>
    </row>
    <row r="1015" spans="2:2" s="43" customFormat="1" x14ac:dyDescent="0.25">
      <c r="B1015" s="44"/>
    </row>
    <row r="1016" spans="2:2" s="43" customFormat="1" x14ac:dyDescent="0.25">
      <c r="B1016" s="44"/>
    </row>
    <row r="1017" spans="2:2" s="43" customFormat="1" x14ac:dyDescent="0.25">
      <c r="B1017" s="44"/>
    </row>
    <row r="1018" spans="2:2" s="43" customFormat="1" x14ac:dyDescent="0.25">
      <c r="B1018" s="44"/>
    </row>
    <row r="1019" spans="2:2" s="43" customFormat="1" x14ac:dyDescent="0.25">
      <c r="B1019" s="44"/>
    </row>
    <row r="1020" spans="2:2" s="43" customFormat="1" x14ac:dyDescent="0.25">
      <c r="B1020" s="44"/>
    </row>
    <row r="1021" spans="2:2" s="43" customFormat="1" x14ac:dyDescent="0.25">
      <c r="B1021" s="44"/>
    </row>
    <row r="1022" spans="2:2" s="43" customFormat="1" x14ac:dyDescent="0.25">
      <c r="B1022" s="44"/>
    </row>
    <row r="1023" spans="2:2" s="43" customFormat="1" x14ac:dyDescent="0.25">
      <c r="B1023" s="44"/>
    </row>
    <row r="1024" spans="2:2" s="43" customFormat="1" x14ac:dyDescent="0.25">
      <c r="B1024" s="44"/>
    </row>
    <row r="1025" spans="2:2" s="43" customFormat="1" x14ac:dyDescent="0.25">
      <c r="B1025" s="44"/>
    </row>
    <row r="1026" spans="2:2" s="43" customFormat="1" x14ac:dyDescent="0.25">
      <c r="B1026" s="44"/>
    </row>
    <row r="1027" spans="2:2" s="43" customFormat="1" x14ac:dyDescent="0.25">
      <c r="B1027" s="44"/>
    </row>
    <row r="1028" spans="2:2" s="43" customFormat="1" x14ac:dyDescent="0.25">
      <c r="B1028" s="44"/>
    </row>
    <row r="1029" spans="2:2" s="43" customFormat="1" x14ac:dyDescent="0.25">
      <c r="B1029" s="44"/>
    </row>
    <row r="1030" spans="2:2" s="43" customFormat="1" x14ac:dyDescent="0.25">
      <c r="B1030" s="44"/>
    </row>
    <row r="1031" spans="2:2" s="43" customFormat="1" x14ac:dyDescent="0.25">
      <c r="B1031" s="44"/>
    </row>
    <row r="1032" spans="2:2" s="43" customFormat="1" x14ac:dyDescent="0.25">
      <c r="B1032" s="44"/>
    </row>
    <row r="1033" spans="2:2" s="43" customFormat="1" x14ac:dyDescent="0.25">
      <c r="B1033" s="44"/>
    </row>
    <row r="1034" spans="2:2" s="43" customFormat="1" x14ac:dyDescent="0.25">
      <c r="B1034" s="44"/>
    </row>
    <row r="1035" spans="2:2" s="43" customFormat="1" x14ac:dyDescent="0.25">
      <c r="B1035" s="44"/>
    </row>
    <row r="1036" spans="2:2" s="43" customFormat="1" x14ac:dyDescent="0.25">
      <c r="B1036" s="44"/>
    </row>
    <row r="1037" spans="2:2" s="43" customFormat="1" x14ac:dyDescent="0.25">
      <c r="B1037" s="44"/>
    </row>
    <row r="1038" spans="2:2" s="43" customFormat="1" x14ac:dyDescent="0.25">
      <c r="B1038" s="44"/>
    </row>
    <row r="1039" spans="2:2" s="43" customFormat="1" x14ac:dyDescent="0.25">
      <c r="B1039" s="44"/>
    </row>
    <row r="1040" spans="2:2" s="43" customFormat="1" x14ac:dyDescent="0.25">
      <c r="B1040" s="44"/>
    </row>
    <row r="1041" spans="2:2" s="43" customFormat="1" x14ac:dyDescent="0.25">
      <c r="B1041" s="44"/>
    </row>
    <row r="1042" spans="2:2" s="43" customFormat="1" x14ac:dyDescent="0.25">
      <c r="B1042" s="44"/>
    </row>
    <row r="1043" spans="2:2" s="43" customFormat="1" x14ac:dyDescent="0.25">
      <c r="B1043" s="44"/>
    </row>
    <row r="1044" spans="2:2" s="43" customFormat="1" x14ac:dyDescent="0.25">
      <c r="B1044" s="44"/>
    </row>
    <row r="1045" spans="2:2" s="43" customFormat="1" x14ac:dyDescent="0.25">
      <c r="B1045" s="44"/>
    </row>
    <row r="1046" spans="2:2" s="43" customFormat="1" x14ac:dyDescent="0.25">
      <c r="B1046" s="44"/>
    </row>
    <row r="1047" spans="2:2" s="43" customFormat="1" x14ac:dyDescent="0.25">
      <c r="B1047" s="44"/>
    </row>
    <row r="1048" spans="2:2" s="43" customFormat="1" x14ac:dyDescent="0.25">
      <c r="B1048" s="44"/>
    </row>
    <row r="1049" spans="2:2" s="43" customFormat="1" x14ac:dyDescent="0.25">
      <c r="B1049" s="44"/>
    </row>
    <row r="1050" spans="2:2" s="43" customFormat="1" x14ac:dyDescent="0.25">
      <c r="B1050" s="44"/>
    </row>
    <row r="1051" spans="2:2" s="43" customFormat="1" x14ac:dyDescent="0.25">
      <c r="B1051" s="44"/>
    </row>
    <row r="1052" spans="2:2" s="43" customFormat="1" x14ac:dyDescent="0.25">
      <c r="B1052" s="44"/>
    </row>
    <row r="1053" spans="2:2" s="43" customFormat="1" x14ac:dyDescent="0.25">
      <c r="B1053" s="44"/>
    </row>
    <row r="1054" spans="2:2" s="43" customFormat="1" x14ac:dyDescent="0.25">
      <c r="B1054" s="44"/>
    </row>
    <row r="1055" spans="2:2" s="43" customFormat="1" x14ac:dyDescent="0.25">
      <c r="B1055" s="44"/>
    </row>
    <row r="1056" spans="2:2" s="43" customFormat="1" x14ac:dyDescent="0.25">
      <c r="B1056" s="44"/>
    </row>
    <row r="1057" spans="2:2" s="43" customFormat="1" x14ac:dyDescent="0.25">
      <c r="B1057" s="44"/>
    </row>
    <row r="1058" spans="2:2" s="43" customFormat="1" x14ac:dyDescent="0.25">
      <c r="B1058" s="44"/>
    </row>
    <row r="1059" spans="2:2" s="43" customFormat="1" x14ac:dyDescent="0.25">
      <c r="B1059" s="44"/>
    </row>
    <row r="1060" spans="2:2" s="43" customFormat="1" x14ac:dyDescent="0.25">
      <c r="B1060" s="44"/>
    </row>
    <row r="1061" spans="2:2" s="43" customFormat="1" x14ac:dyDescent="0.25">
      <c r="B1061" s="44"/>
    </row>
    <row r="1062" spans="2:2" s="43" customFormat="1" x14ac:dyDescent="0.25">
      <c r="B1062" s="44"/>
    </row>
    <row r="1063" spans="2:2" s="43" customFormat="1" x14ac:dyDescent="0.25">
      <c r="B1063" s="44"/>
    </row>
    <row r="1064" spans="2:2" s="43" customFormat="1" x14ac:dyDescent="0.25">
      <c r="B1064" s="44"/>
    </row>
    <row r="1065" spans="2:2" s="43" customFormat="1" x14ac:dyDescent="0.25">
      <c r="B1065" s="44"/>
    </row>
    <row r="1066" spans="2:2" s="43" customFormat="1" x14ac:dyDescent="0.25">
      <c r="B1066" s="44"/>
    </row>
    <row r="1067" spans="2:2" s="43" customFormat="1" x14ac:dyDescent="0.25">
      <c r="B1067" s="44"/>
    </row>
    <row r="1068" spans="2:2" s="43" customFormat="1" x14ac:dyDescent="0.25">
      <c r="B1068" s="44"/>
    </row>
    <row r="1069" spans="2:2" s="43" customFormat="1" x14ac:dyDescent="0.25">
      <c r="B1069" s="44"/>
    </row>
    <row r="1070" spans="2:2" s="43" customFormat="1" x14ac:dyDescent="0.25">
      <c r="B1070" s="44"/>
    </row>
    <row r="1071" spans="2:2" s="43" customFormat="1" x14ac:dyDescent="0.25">
      <c r="B1071" s="44"/>
    </row>
    <row r="1072" spans="2:2" s="43" customFormat="1" x14ac:dyDescent="0.25">
      <c r="B1072" s="44"/>
    </row>
    <row r="1073" spans="2:2" s="43" customFormat="1" x14ac:dyDescent="0.25">
      <c r="B1073" s="44"/>
    </row>
    <row r="1074" spans="2:2" s="43" customFormat="1" x14ac:dyDescent="0.25">
      <c r="B1074" s="44"/>
    </row>
    <row r="1075" spans="2:2" s="43" customFormat="1" x14ac:dyDescent="0.25">
      <c r="B1075" s="44"/>
    </row>
    <row r="1076" spans="2:2" s="43" customFormat="1" x14ac:dyDescent="0.25">
      <c r="B1076" s="44"/>
    </row>
    <row r="1077" spans="2:2" s="43" customFormat="1" x14ac:dyDescent="0.25">
      <c r="B1077" s="44"/>
    </row>
    <row r="1078" spans="2:2" s="43" customFormat="1" x14ac:dyDescent="0.25">
      <c r="B1078" s="44"/>
    </row>
    <row r="1079" spans="2:2" s="43" customFormat="1" x14ac:dyDescent="0.25">
      <c r="B1079" s="44"/>
    </row>
    <row r="1080" spans="2:2" s="43" customFormat="1" x14ac:dyDescent="0.25">
      <c r="B1080" s="44"/>
    </row>
    <row r="1081" spans="2:2" s="43" customFormat="1" x14ac:dyDescent="0.25">
      <c r="B1081" s="44"/>
    </row>
    <row r="1082" spans="2:2" s="43" customFormat="1" x14ac:dyDescent="0.25">
      <c r="B1082" s="44"/>
    </row>
    <row r="1083" spans="2:2" s="43" customFormat="1" x14ac:dyDescent="0.25">
      <c r="B1083" s="44"/>
    </row>
    <row r="1084" spans="2:2" s="43" customFormat="1" x14ac:dyDescent="0.25">
      <c r="B1084" s="44"/>
    </row>
    <row r="1085" spans="2:2" s="43" customFormat="1" x14ac:dyDescent="0.25">
      <c r="B1085" s="44"/>
    </row>
    <row r="1086" spans="2:2" s="43" customFormat="1" x14ac:dyDescent="0.25">
      <c r="B1086" s="44"/>
    </row>
    <row r="1087" spans="2:2" s="43" customFormat="1" x14ac:dyDescent="0.25">
      <c r="B1087" s="44"/>
    </row>
    <row r="1088" spans="2:2" s="43" customFormat="1" x14ac:dyDescent="0.25">
      <c r="B1088" s="44"/>
    </row>
    <row r="1089" spans="2:2" s="43" customFormat="1" x14ac:dyDescent="0.25">
      <c r="B1089" s="44"/>
    </row>
    <row r="1090" spans="2:2" s="43" customFormat="1" x14ac:dyDescent="0.25">
      <c r="B1090" s="44"/>
    </row>
    <row r="1091" spans="2:2" s="43" customFormat="1" x14ac:dyDescent="0.25">
      <c r="B1091" s="44"/>
    </row>
    <row r="1092" spans="2:2" s="43" customFormat="1" x14ac:dyDescent="0.25">
      <c r="B1092" s="44"/>
    </row>
    <row r="1093" spans="2:2" s="43" customFormat="1" x14ac:dyDescent="0.25">
      <c r="B1093" s="44"/>
    </row>
    <row r="1094" spans="2:2" s="43" customFormat="1" x14ac:dyDescent="0.25">
      <c r="B1094" s="44"/>
    </row>
    <row r="1095" spans="2:2" s="43" customFormat="1" x14ac:dyDescent="0.25">
      <c r="B1095" s="44"/>
    </row>
    <row r="1096" spans="2:2" s="43" customFormat="1" x14ac:dyDescent="0.25">
      <c r="B1096" s="44"/>
    </row>
    <row r="1097" spans="2:2" s="43" customFormat="1" x14ac:dyDescent="0.25">
      <c r="B1097" s="44"/>
    </row>
    <row r="1098" spans="2:2" s="43" customFormat="1" x14ac:dyDescent="0.25">
      <c r="B1098" s="44"/>
    </row>
    <row r="1099" spans="2:2" s="43" customFormat="1" x14ac:dyDescent="0.25">
      <c r="B1099" s="44"/>
    </row>
    <row r="1100" spans="2:2" s="43" customFormat="1" x14ac:dyDescent="0.25">
      <c r="B1100" s="44"/>
    </row>
    <row r="1101" spans="2:2" s="43" customFormat="1" x14ac:dyDescent="0.25">
      <c r="B1101" s="44"/>
    </row>
  </sheetData>
  <mergeCells count="52">
    <mergeCell ref="A69:N69"/>
    <mergeCell ref="A20:A21"/>
    <mergeCell ref="B20:B21"/>
    <mergeCell ref="C20:C21"/>
    <mergeCell ref="D20:D21"/>
    <mergeCell ref="J20:K20"/>
    <mergeCell ref="J37:K37"/>
    <mergeCell ref="N54:O54"/>
    <mergeCell ref="A3:P3"/>
    <mergeCell ref="A2:P2"/>
    <mergeCell ref="A1:P1"/>
    <mergeCell ref="A4:A5"/>
    <mergeCell ref="B4:B5"/>
    <mergeCell ref="C4:C5"/>
    <mergeCell ref="D4:D5"/>
    <mergeCell ref="J4:K4"/>
    <mergeCell ref="N4:O4"/>
    <mergeCell ref="P54:P55"/>
    <mergeCell ref="F37:G37"/>
    <mergeCell ref="H37:H38"/>
    <mergeCell ref="F54:G54"/>
    <mergeCell ref="H54:H55"/>
    <mergeCell ref="L37:L38"/>
    <mergeCell ref="A50:B50"/>
    <mergeCell ref="A33:B33"/>
    <mergeCell ref="P4:P5"/>
    <mergeCell ref="N20:O20"/>
    <mergeCell ref="P20:P21"/>
    <mergeCell ref="N37:O37"/>
    <mergeCell ref="P37:P38"/>
    <mergeCell ref="F4:G4"/>
    <mergeCell ref="H4:H5"/>
    <mergeCell ref="F20:G20"/>
    <mergeCell ref="H20:H21"/>
    <mergeCell ref="L4:L5"/>
    <mergeCell ref="L20:L21"/>
    <mergeCell ref="A67:B67"/>
    <mergeCell ref="A17:B17"/>
    <mergeCell ref="O69:P69"/>
    <mergeCell ref="A53:P53"/>
    <mergeCell ref="A36:P36"/>
    <mergeCell ref="A37:A38"/>
    <mergeCell ref="B37:B38"/>
    <mergeCell ref="C37:C38"/>
    <mergeCell ref="D37:D38"/>
    <mergeCell ref="A54:A55"/>
    <mergeCell ref="B54:B55"/>
    <mergeCell ref="C54:C55"/>
    <mergeCell ref="D54:D55"/>
    <mergeCell ref="J54:K54"/>
    <mergeCell ref="L54:L55"/>
    <mergeCell ref="A19:P19"/>
  </mergeCells>
  <pageMargins left="0.70866141732283472" right="0.70866141732283472" top="0.74803149606299213" bottom="0.74803149606299213" header="0.31496062992125984" footer="0.31496062992125984"/>
  <pageSetup paperSize="14" scale="66" fitToHeight="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workbookViewId="0">
      <selection activeCell="I4" sqref="I4"/>
    </sheetView>
  </sheetViews>
  <sheetFormatPr baseColWidth="10" defaultRowHeight="15" x14ac:dyDescent="0.25"/>
  <cols>
    <col min="2" max="2" width="56.85546875" style="3" customWidth="1"/>
    <col min="8" max="8" width="12.28515625" bestFit="1" customWidth="1"/>
    <col min="9" max="9" width="12" style="21" bestFit="1" customWidth="1"/>
  </cols>
  <sheetData>
    <row r="1" spans="1:10" ht="39" customHeight="1" thickBot="1" x14ac:dyDescent="0.3">
      <c r="I1" s="99" t="s">
        <v>44</v>
      </c>
      <c r="J1" s="100"/>
    </row>
    <row r="2" spans="1:10" ht="15.75" thickBot="1" x14ac:dyDescent="0.3">
      <c r="I2" s="7" t="s">
        <v>45</v>
      </c>
      <c r="J2" s="7">
        <v>44958</v>
      </c>
    </row>
    <row r="3" spans="1:10" ht="38.25" x14ac:dyDescent="0.25">
      <c r="A3" s="4" t="s">
        <v>3</v>
      </c>
      <c r="B3" s="5" t="s">
        <v>23</v>
      </c>
      <c r="C3" s="5" t="s">
        <v>24</v>
      </c>
      <c r="D3" s="5" t="s">
        <v>25</v>
      </c>
      <c r="E3" s="6" t="s">
        <v>26</v>
      </c>
      <c r="F3" s="5" t="s">
        <v>7</v>
      </c>
      <c r="G3" s="6" t="s">
        <v>27</v>
      </c>
      <c r="H3" s="7" t="s">
        <v>28</v>
      </c>
      <c r="I3" s="22">
        <v>116.26</v>
      </c>
      <c r="J3" s="23">
        <v>130.4</v>
      </c>
    </row>
    <row r="4" spans="1:10" ht="25.5" x14ac:dyDescent="0.25">
      <c r="A4" s="8">
        <v>1</v>
      </c>
      <c r="B4" s="9" t="s">
        <v>38</v>
      </c>
      <c r="C4" s="10" t="s">
        <v>0</v>
      </c>
      <c r="D4" s="11">
        <v>1</v>
      </c>
      <c r="E4" s="12">
        <v>3770</v>
      </c>
      <c r="F4" s="13">
        <v>0</v>
      </c>
      <c r="G4" s="13">
        <f t="shared" ref="G4:G14" si="0">+E4+F4</f>
        <v>3770</v>
      </c>
      <c r="H4" s="24">
        <v>3770</v>
      </c>
      <c r="I4" s="25">
        <f>ROUND(H4*$J$3/$I$3,0.1)</f>
        <v>4229</v>
      </c>
    </row>
    <row r="5" spans="1:10" x14ac:dyDescent="0.25">
      <c r="A5" s="8">
        <v>2</v>
      </c>
      <c r="B5" s="10" t="s">
        <v>29</v>
      </c>
      <c r="C5" s="10" t="s">
        <v>0</v>
      </c>
      <c r="D5" s="11">
        <v>1</v>
      </c>
      <c r="E5" s="12">
        <v>3528</v>
      </c>
      <c r="F5" s="13">
        <v>0</v>
      </c>
      <c r="G5" s="13">
        <f t="shared" si="0"/>
        <v>3528</v>
      </c>
      <c r="H5" s="24">
        <v>3528</v>
      </c>
      <c r="I5" s="25">
        <f t="shared" ref="I5:I14" si="1">ROUND(H5*$J$3/$I$3,0.1)</f>
        <v>3957</v>
      </c>
    </row>
    <row r="6" spans="1:10" ht="38.25" x14ac:dyDescent="0.25">
      <c r="A6" s="8">
        <v>3</v>
      </c>
      <c r="B6" s="10" t="s">
        <v>43</v>
      </c>
      <c r="C6" s="10" t="s">
        <v>0</v>
      </c>
      <c r="D6" s="11">
        <v>1</v>
      </c>
      <c r="E6" s="12">
        <v>3442</v>
      </c>
      <c r="F6" s="13">
        <v>0</v>
      </c>
      <c r="G6" s="13">
        <f t="shared" si="0"/>
        <v>3442</v>
      </c>
      <c r="H6" s="24">
        <v>3442</v>
      </c>
      <c r="I6" s="25">
        <f t="shared" si="1"/>
        <v>3861</v>
      </c>
    </row>
    <row r="7" spans="1:10" x14ac:dyDescent="0.25">
      <c r="A7" s="8">
        <v>4</v>
      </c>
      <c r="B7" s="10" t="s">
        <v>1</v>
      </c>
      <c r="C7" s="10" t="s">
        <v>0</v>
      </c>
      <c r="D7" s="11">
        <v>1</v>
      </c>
      <c r="E7" s="12">
        <v>3477</v>
      </c>
      <c r="F7" s="13">
        <v>0</v>
      </c>
      <c r="G7" s="13">
        <f t="shared" si="0"/>
        <v>3477</v>
      </c>
      <c r="H7" s="24">
        <v>3477</v>
      </c>
      <c r="I7" s="25">
        <f t="shared" si="1"/>
        <v>3900</v>
      </c>
    </row>
    <row r="8" spans="1:10" ht="25.5" x14ac:dyDescent="0.25">
      <c r="A8" s="8">
        <v>5</v>
      </c>
      <c r="B8" s="14" t="s">
        <v>39</v>
      </c>
      <c r="C8" s="10" t="s">
        <v>0</v>
      </c>
      <c r="D8" s="11">
        <v>1</v>
      </c>
      <c r="E8" s="12">
        <v>3142</v>
      </c>
      <c r="F8" s="13">
        <v>0</v>
      </c>
      <c r="G8" s="13">
        <f t="shared" si="0"/>
        <v>3142</v>
      </c>
      <c r="H8" s="24">
        <v>3142</v>
      </c>
      <c r="I8" s="25">
        <f t="shared" si="1"/>
        <v>3524</v>
      </c>
    </row>
    <row r="9" spans="1:10" ht="25.5" x14ac:dyDescent="0.25">
      <c r="A9" s="8">
        <v>6</v>
      </c>
      <c r="B9" s="14" t="s">
        <v>40</v>
      </c>
      <c r="C9" s="10" t="s">
        <v>0</v>
      </c>
      <c r="D9" s="11">
        <v>1</v>
      </c>
      <c r="E9" s="12">
        <v>5858</v>
      </c>
      <c r="F9" s="13">
        <v>0</v>
      </c>
      <c r="G9" s="13">
        <f t="shared" si="0"/>
        <v>5858</v>
      </c>
      <c r="H9" s="24">
        <v>5858</v>
      </c>
      <c r="I9" s="25">
        <f t="shared" si="1"/>
        <v>6570</v>
      </c>
    </row>
    <row r="10" spans="1:10" x14ac:dyDescent="0.25">
      <c r="A10" s="8">
        <v>7</v>
      </c>
      <c r="B10" s="10" t="s">
        <v>2</v>
      </c>
      <c r="C10" s="10" t="s">
        <v>0</v>
      </c>
      <c r="D10" s="11">
        <v>1</v>
      </c>
      <c r="E10" s="12">
        <v>5469</v>
      </c>
      <c r="F10" s="13">
        <v>0</v>
      </c>
      <c r="G10" s="13">
        <f t="shared" si="0"/>
        <v>5469</v>
      </c>
      <c r="H10" s="24">
        <v>5469</v>
      </c>
      <c r="I10" s="25">
        <f t="shared" si="1"/>
        <v>6134</v>
      </c>
    </row>
    <row r="11" spans="1:10" x14ac:dyDescent="0.25">
      <c r="A11" s="8">
        <v>8</v>
      </c>
      <c r="B11" s="10" t="s">
        <v>41</v>
      </c>
      <c r="C11" s="10" t="s">
        <v>0</v>
      </c>
      <c r="D11" s="11">
        <v>1</v>
      </c>
      <c r="E11" s="12">
        <v>4630</v>
      </c>
      <c r="F11" s="13">
        <v>0</v>
      </c>
      <c r="G11" s="13">
        <f t="shared" si="0"/>
        <v>4630</v>
      </c>
      <c r="H11" s="24">
        <v>4630</v>
      </c>
      <c r="I11" s="25">
        <f t="shared" si="1"/>
        <v>5193</v>
      </c>
    </row>
    <row r="12" spans="1:10" ht="25.5" x14ac:dyDescent="0.25">
      <c r="A12" s="8">
        <v>9</v>
      </c>
      <c r="B12" s="10" t="s">
        <v>42</v>
      </c>
      <c r="C12" s="10" t="s">
        <v>0</v>
      </c>
      <c r="D12" s="11">
        <v>1</v>
      </c>
      <c r="E12" s="12">
        <v>6422</v>
      </c>
      <c r="F12" s="13">
        <v>0</v>
      </c>
      <c r="G12" s="13">
        <f t="shared" si="0"/>
        <v>6422</v>
      </c>
      <c r="H12" s="24">
        <v>6422</v>
      </c>
      <c r="I12" s="25">
        <f t="shared" si="1"/>
        <v>7203</v>
      </c>
    </row>
    <row r="13" spans="1:10" ht="25.5" x14ac:dyDescent="0.25">
      <c r="A13" s="8">
        <v>10</v>
      </c>
      <c r="B13" s="10" t="s">
        <v>15</v>
      </c>
      <c r="C13" s="10" t="s">
        <v>0</v>
      </c>
      <c r="D13" s="11">
        <v>1</v>
      </c>
      <c r="E13" s="12">
        <v>3907</v>
      </c>
      <c r="F13" s="13">
        <v>0</v>
      </c>
      <c r="G13" s="13">
        <f t="shared" si="0"/>
        <v>3907</v>
      </c>
      <c r="H13" s="24">
        <v>3907</v>
      </c>
      <c r="I13" s="25">
        <f t="shared" si="1"/>
        <v>4382</v>
      </c>
    </row>
    <row r="14" spans="1:10" x14ac:dyDescent="0.25">
      <c r="A14" s="8">
        <v>11</v>
      </c>
      <c r="B14" s="10" t="s">
        <v>30</v>
      </c>
      <c r="C14" s="10" t="s">
        <v>0</v>
      </c>
      <c r="D14" s="11">
        <v>1</v>
      </c>
      <c r="E14" s="12">
        <v>3130</v>
      </c>
      <c r="F14" s="13">
        <v>0</v>
      </c>
      <c r="G14" s="13">
        <f t="shared" si="0"/>
        <v>3130</v>
      </c>
      <c r="H14" s="24">
        <v>3130</v>
      </c>
      <c r="I14" s="25">
        <f t="shared" si="1"/>
        <v>3511</v>
      </c>
    </row>
    <row r="15" spans="1:10" ht="18.75" thickBot="1" x14ac:dyDescent="0.3">
      <c r="A15" s="102" t="s">
        <v>31</v>
      </c>
      <c r="B15" s="103"/>
      <c r="C15" s="103"/>
      <c r="D15" s="103"/>
      <c r="E15" s="103"/>
      <c r="F15" s="103"/>
      <c r="G15" s="103"/>
      <c r="H15" s="15">
        <f>SUM(H4:H14)</f>
        <v>46775</v>
      </c>
      <c r="I15" s="15">
        <f>SUM(I4:I14)</f>
        <v>52464</v>
      </c>
    </row>
    <row r="16" spans="1:10" x14ac:dyDescent="0.25">
      <c r="A16" s="16"/>
      <c r="B16" s="20"/>
      <c r="C16" s="16"/>
      <c r="D16" s="16"/>
      <c r="E16" s="16"/>
      <c r="F16" s="16"/>
      <c r="G16" s="17"/>
      <c r="H16" s="17"/>
    </row>
    <row r="17" spans="1:9" x14ac:dyDescent="0.25">
      <c r="A17" s="16"/>
      <c r="B17" s="20"/>
      <c r="C17" s="16"/>
      <c r="D17" s="16"/>
      <c r="E17" s="16"/>
      <c r="F17" s="16"/>
      <c r="G17" s="17"/>
      <c r="H17" s="17"/>
    </row>
    <row r="18" spans="1:9" x14ac:dyDescent="0.25">
      <c r="A18" s="16"/>
      <c r="B18" s="20"/>
      <c r="C18" s="16"/>
      <c r="D18" s="16"/>
      <c r="E18" s="16"/>
      <c r="F18" s="16"/>
      <c r="G18" s="17"/>
      <c r="H18" s="17"/>
    </row>
    <row r="19" spans="1:9" x14ac:dyDescent="0.25">
      <c r="A19" s="16" t="s">
        <v>35</v>
      </c>
      <c r="B19" s="20"/>
      <c r="C19" s="16"/>
      <c r="D19" s="16"/>
      <c r="E19" s="16"/>
      <c r="F19" s="16"/>
      <c r="G19" s="17"/>
      <c r="H19" s="17"/>
    </row>
    <row r="20" spans="1:9" ht="15.75" thickBot="1" x14ac:dyDescent="0.3">
      <c r="A20" s="16"/>
      <c r="B20" s="20"/>
      <c r="C20" s="16"/>
      <c r="D20" s="16"/>
      <c r="E20" s="16"/>
      <c r="F20" s="16"/>
      <c r="G20" s="17"/>
      <c r="H20" s="17"/>
    </row>
    <row r="21" spans="1:9" ht="38.25" x14ac:dyDescent="0.25">
      <c r="A21" s="4" t="s">
        <v>3</v>
      </c>
      <c r="B21" s="5" t="s">
        <v>23</v>
      </c>
      <c r="C21" s="5" t="s">
        <v>24</v>
      </c>
      <c r="D21" s="5" t="s">
        <v>25</v>
      </c>
      <c r="E21" s="6" t="s">
        <v>26</v>
      </c>
      <c r="F21" s="5" t="s">
        <v>7</v>
      </c>
      <c r="G21" s="6" t="s">
        <v>27</v>
      </c>
      <c r="H21" s="7" t="s">
        <v>28</v>
      </c>
      <c r="I21" s="7" t="s">
        <v>46</v>
      </c>
    </row>
    <row r="22" spans="1:9" ht="25.5" x14ac:dyDescent="0.25">
      <c r="A22" s="8">
        <v>1</v>
      </c>
      <c r="B22" s="9" t="s">
        <v>38</v>
      </c>
      <c r="C22" s="10" t="s">
        <v>0</v>
      </c>
      <c r="D22" s="11">
        <v>1</v>
      </c>
      <c r="E22" s="18">
        <v>3770</v>
      </c>
      <c r="F22" s="13">
        <v>0</v>
      </c>
      <c r="G22" s="13">
        <f t="shared" ref="G22:G32" si="2">+E22+F22</f>
        <v>3770</v>
      </c>
      <c r="H22" s="26">
        <v>3770</v>
      </c>
      <c r="I22" s="25">
        <f>ROUND(H22*$J$3/$I$3,0.1)</f>
        <v>4229</v>
      </c>
    </row>
    <row r="23" spans="1:9" x14ac:dyDescent="0.25">
      <c r="A23" s="8">
        <v>2</v>
      </c>
      <c r="B23" s="10" t="s">
        <v>29</v>
      </c>
      <c r="C23" s="10" t="s">
        <v>0</v>
      </c>
      <c r="D23" s="11">
        <v>1</v>
      </c>
      <c r="E23" s="18">
        <v>3528</v>
      </c>
      <c r="F23" s="13">
        <v>0</v>
      </c>
      <c r="G23" s="13">
        <f t="shared" si="2"/>
        <v>3528</v>
      </c>
      <c r="H23" s="26">
        <v>3528</v>
      </c>
      <c r="I23" s="25">
        <f t="shared" ref="I23:I32" si="3">ROUND(H23*$J$3/$I$3,0.1)</f>
        <v>3957</v>
      </c>
    </row>
    <row r="24" spans="1:9" ht="38.25" x14ac:dyDescent="0.25">
      <c r="A24" s="8">
        <v>3</v>
      </c>
      <c r="B24" s="10" t="s">
        <v>43</v>
      </c>
      <c r="C24" s="10" t="s">
        <v>0</v>
      </c>
      <c r="D24" s="11">
        <v>1</v>
      </c>
      <c r="E24" s="18">
        <v>3442</v>
      </c>
      <c r="F24" s="13">
        <v>0</v>
      </c>
      <c r="G24" s="13">
        <f t="shared" si="2"/>
        <v>3442</v>
      </c>
      <c r="H24" s="26">
        <v>3442</v>
      </c>
      <c r="I24" s="25">
        <f t="shared" si="3"/>
        <v>3861</v>
      </c>
    </row>
    <row r="25" spans="1:9" x14ac:dyDescent="0.25">
      <c r="A25" s="8">
        <v>4</v>
      </c>
      <c r="B25" s="10" t="s">
        <v>1</v>
      </c>
      <c r="C25" s="10" t="s">
        <v>0</v>
      </c>
      <c r="D25" s="11">
        <v>1</v>
      </c>
      <c r="E25" s="18">
        <v>3477</v>
      </c>
      <c r="F25" s="13">
        <v>0</v>
      </c>
      <c r="G25" s="13">
        <f t="shared" si="2"/>
        <v>3477</v>
      </c>
      <c r="H25" s="26">
        <v>3477</v>
      </c>
      <c r="I25" s="25">
        <f t="shared" si="3"/>
        <v>3900</v>
      </c>
    </row>
    <row r="26" spans="1:9" ht="25.5" x14ac:dyDescent="0.25">
      <c r="A26" s="8">
        <v>5</v>
      </c>
      <c r="B26" s="14" t="s">
        <v>39</v>
      </c>
      <c r="C26" s="10" t="s">
        <v>0</v>
      </c>
      <c r="D26" s="11">
        <v>1</v>
      </c>
      <c r="E26" s="18">
        <v>3142</v>
      </c>
      <c r="F26" s="13">
        <v>0</v>
      </c>
      <c r="G26" s="13">
        <f t="shared" si="2"/>
        <v>3142</v>
      </c>
      <c r="H26" s="26">
        <v>3142</v>
      </c>
      <c r="I26" s="25">
        <f t="shared" si="3"/>
        <v>3524</v>
      </c>
    </row>
    <row r="27" spans="1:9" ht="25.5" x14ac:dyDescent="0.25">
      <c r="A27" s="8">
        <v>6</v>
      </c>
      <c r="B27" s="14" t="s">
        <v>40</v>
      </c>
      <c r="C27" s="10" t="s">
        <v>0</v>
      </c>
      <c r="D27" s="11">
        <v>1</v>
      </c>
      <c r="E27" s="18">
        <v>5858</v>
      </c>
      <c r="F27" s="13">
        <v>0</v>
      </c>
      <c r="G27" s="13">
        <f t="shared" si="2"/>
        <v>5858</v>
      </c>
      <c r="H27" s="26">
        <v>5858</v>
      </c>
      <c r="I27" s="25">
        <f t="shared" si="3"/>
        <v>6570</v>
      </c>
    </row>
    <row r="28" spans="1:9" x14ac:dyDescent="0.25">
      <c r="A28" s="8">
        <v>7</v>
      </c>
      <c r="B28" s="10" t="s">
        <v>2</v>
      </c>
      <c r="C28" s="10" t="s">
        <v>0</v>
      </c>
      <c r="D28" s="11">
        <v>1</v>
      </c>
      <c r="E28" s="18">
        <v>5469</v>
      </c>
      <c r="F28" s="13">
        <v>0</v>
      </c>
      <c r="G28" s="13">
        <f t="shared" si="2"/>
        <v>5469</v>
      </c>
      <c r="H28" s="26">
        <v>5469</v>
      </c>
      <c r="I28" s="25">
        <f t="shared" si="3"/>
        <v>6134</v>
      </c>
    </row>
    <row r="29" spans="1:9" x14ac:dyDescent="0.25">
      <c r="A29" s="8">
        <v>8</v>
      </c>
      <c r="B29" s="10" t="s">
        <v>41</v>
      </c>
      <c r="C29" s="10" t="s">
        <v>0</v>
      </c>
      <c r="D29" s="11">
        <v>1</v>
      </c>
      <c r="E29" s="18">
        <v>4630</v>
      </c>
      <c r="F29" s="13">
        <v>0</v>
      </c>
      <c r="G29" s="13">
        <f t="shared" si="2"/>
        <v>4630</v>
      </c>
      <c r="H29" s="26">
        <v>4630</v>
      </c>
      <c r="I29" s="25">
        <f t="shared" si="3"/>
        <v>5193</v>
      </c>
    </row>
    <row r="30" spans="1:9" ht="25.5" x14ac:dyDescent="0.25">
      <c r="A30" s="8">
        <v>9</v>
      </c>
      <c r="B30" s="10" t="s">
        <v>42</v>
      </c>
      <c r="C30" s="10" t="s">
        <v>0</v>
      </c>
      <c r="D30" s="11">
        <v>1</v>
      </c>
      <c r="E30" s="18">
        <v>6422</v>
      </c>
      <c r="F30" s="13">
        <v>0</v>
      </c>
      <c r="G30" s="13">
        <f t="shared" si="2"/>
        <v>6422</v>
      </c>
      <c r="H30" s="26">
        <v>6422</v>
      </c>
      <c r="I30" s="25">
        <f t="shared" si="3"/>
        <v>7203</v>
      </c>
    </row>
    <row r="31" spans="1:9" ht="25.5" x14ac:dyDescent="0.25">
      <c r="A31" s="8">
        <v>10</v>
      </c>
      <c r="B31" s="10" t="s">
        <v>15</v>
      </c>
      <c r="C31" s="10" t="s">
        <v>0</v>
      </c>
      <c r="D31" s="11">
        <v>1</v>
      </c>
      <c r="E31" s="18">
        <v>3907</v>
      </c>
      <c r="F31" s="13">
        <v>0</v>
      </c>
      <c r="G31" s="13">
        <f t="shared" si="2"/>
        <v>3907</v>
      </c>
      <c r="H31" s="26">
        <v>3907</v>
      </c>
      <c r="I31" s="25">
        <f t="shared" si="3"/>
        <v>4382</v>
      </c>
    </row>
    <row r="32" spans="1:9" x14ac:dyDescent="0.25">
      <c r="A32" s="8">
        <v>11</v>
      </c>
      <c r="B32" s="10" t="s">
        <v>30</v>
      </c>
      <c r="C32" s="10" t="s">
        <v>0</v>
      </c>
      <c r="D32" s="11">
        <v>1</v>
      </c>
      <c r="E32" s="18">
        <v>3130</v>
      </c>
      <c r="F32" s="13">
        <v>0</v>
      </c>
      <c r="G32" s="13">
        <f t="shared" si="2"/>
        <v>3130</v>
      </c>
      <c r="H32" s="26">
        <v>3130</v>
      </c>
      <c r="I32" s="25">
        <f t="shared" si="3"/>
        <v>3511</v>
      </c>
    </row>
    <row r="33" spans="1:9" ht="18.75" thickBot="1" x14ac:dyDescent="0.3">
      <c r="A33" s="102" t="s">
        <v>32</v>
      </c>
      <c r="B33" s="103"/>
      <c r="C33" s="103"/>
      <c r="D33" s="103"/>
      <c r="E33" s="103"/>
      <c r="F33" s="103"/>
      <c r="G33" s="103"/>
      <c r="H33" s="19">
        <f>SUM(H22:H32)</f>
        <v>46775</v>
      </c>
      <c r="I33" s="19">
        <f>SUM(I22:I32)</f>
        <v>52464</v>
      </c>
    </row>
    <row r="34" spans="1:9" x14ac:dyDescent="0.25">
      <c r="A34" s="16"/>
      <c r="B34" s="20"/>
      <c r="C34" s="16"/>
      <c r="D34" s="16"/>
      <c r="E34" s="16"/>
      <c r="F34" s="16"/>
      <c r="G34" s="17"/>
      <c r="H34" s="17"/>
    </row>
    <row r="35" spans="1:9" x14ac:dyDescent="0.25">
      <c r="A35" s="16"/>
      <c r="B35" s="20"/>
      <c r="C35" s="16"/>
      <c r="D35" s="16"/>
      <c r="E35" s="16"/>
      <c r="F35" s="16"/>
      <c r="G35" s="17"/>
      <c r="H35" s="17"/>
    </row>
    <row r="36" spans="1:9" x14ac:dyDescent="0.25">
      <c r="A36" s="16" t="s">
        <v>36</v>
      </c>
      <c r="B36" s="20"/>
      <c r="C36" s="16"/>
      <c r="D36" s="16"/>
      <c r="E36" s="16"/>
      <c r="F36" s="16"/>
      <c r="G36" s="17"/>
      <c r="H36" s="17"/>
    </row>
    <row r="37" spans="1:9" ht="15.75" thickBot="1" x14ac:dyDescent="0.3">
      <c r="A37" s="16"/>
      <c r="B37" s="20"/>
      <c r="C37" s="16"/>
      <c r="D37" s="16"/>
      <c r="E37" s="16"/>
      <c r="F37" s="16"/>
      <c r="G37" s="17"/>
      <c r="H37" s="17"/>
    </row>
    <row r="38" spans="1:9" ht="38.25" x14ac:dyDescent="0.25">
      <c r="A38" s="4" t="s">
        <v>3</v>
      </c>
      <c r="B38" s="5" t="s">
        <v>23</v>
      </c>
      <c r="C38" s="5" t="s">
        <v>24</v>
      </c>
      <c r="D38" s="5" t="s">
        <v>25</v>
      </c>
      <c r="E38" s="6" t="s">
        <v>26</v>
      </c>
      <c r="F38" s="5" t="s">
        <v>7</v>
      </c>
      <c r="G38" s="6" t="s">
        <v>27</v>
      </c>
      <c r="H38" s="7" t="s">
        <v>28</v>
      </c>
      <c r="I38" s="7" t="s">
        <v>46</v>
      </c>
    </row>
    <row r="39" spans="1:9" ht="25.5" x14ac:dyDescent="0.25">
      <c r="A39" s="8">
        <v>1</v>
      </c>
      <c r="B39" s="9" t="s">
        <v>38</v>
      </c>
      <c r="C39" s="10" t="s">
        <v>0</v>
      </c>
      <c r="D39" s="11">
        <v>1</v>
      </c>
      <c r="E39" s="13">
        <v>4793</v>
      </c>
      <c r="F39" s="13">
        <v>0</v>
      </c>
      <c r="G39" s="13">
        <f t="shared" ref="G39:G49" si="4">+E39+F39</f>
        <v>4793</v>
      </c>
      <c r="H39" s="26">
        <v>4793</v>
      </c>
      <c r="I39" s="25">
        <f>ROUND(H39*$J$3/$I$3,0.1)</f>
        <v>5376</v>
      </c>
    </row>
    <row r="40" spans="1:9" x14ac:dyDescent="0.25">
      <c r="A40" s="8">
        <v>2</v>
      </c>
      <c r="B40" s="10" t="s">
        <v>29</v>
      </c>
      <c r="C40" s="10" t="s">
        <v>0</v>
      </c>
      <c r="D40" s="11">
        <v>1</v>
      </c>
      <c r="E40" s="13">
        <v>4449</v>
      </c>
      <c r="F40" s="13">
        <v>0</v>
      </c>
      <c r="G40" s="13">
        <f t="shared" si="4"/>
        <v>4449</v>
      </c>
      <c r="H40" s="26">
        <f t="shared" ref="H40:H49" si="5">+G40*D40</f>
        <v>4449</v>
      </c>
      <c r="I40" s="25">
        <f t="shared" ref="I40:I49" si="6">ROUND(H40*$J$3/$I$3,0.1)</f>
        <v>4990</v>
      </c>
    </row>
    <row r="41" spans="1:9" ht="38.25" x14ac:dyDescent="0.25">
      <c r="A41" s="8">
        <v>3</v>
      </c>
      <c r="B41" s="10" t="s">
        <v>43</v>
      </c>
      <c r="C41" s="10" t="s">
        <v>0</v>
      </c>
      <c r="D41" s="11">
        <v>1</v>
      </c>
      <c r="E41" s="13">
        <v>4359</v>
      </c>
      <c r="F41" s="13">
        <v>0</v>
      </c>
      <c r="G41" s="13">
        <f t="shared" si="4"/>
        <v>4359</v>
      </c>
      <c r="H41" s="26">
        <f t="shared" si="5"/>
        <v>4359</v>
      </c>
      <c r="I41" s="25">
        <f t="shared" si="6"/>
        <v>4889</v>
      </c>
    </row>
    <row r="42" spans="1:9" x14ac:dyDescent="0.25">
      <c r="A42" s="8">
        <v>4</v>
      </c>
      <c r="B42" s="10" t="s">
        <v>1</v>
      </c>
      <c r="C42" s="10" t="s">
        <v>0</v>
      </c>
      <c r="D42" s="11">
        <v>1</v>
      </c>
      <c r="E42" s="13">
        <v>4291</v>
      </c>
      <c r="F42" s="13">
        <v>0</v>
      </c>
      <c r="G42" s="13">
        <f t="shared" si="4"/>
        <v>4291</v>
      </c>
      <c r="H42" s="26">
        <f t="shared" si="5"/>
        <v>4291</v>
      </c>
      <c r="I42" s="25">
        <f t="shared" si="6"/>
        <v>4813</v>
      </c>
    </row>
    <row r="43" spans="1:9" ht="25.5" x14ac:dyDescent="0.25">
      <c r="A43" s="8">
        <v>5</v>
      </c>
      <c r="B43" s="14" t="s">
        <v>39</v>
      </c>
      <c r="C43" s="10" t="s">
        <v>0</v>
      </c>
      <c r="D43" s="11">
        <v>1</v>
      </c>
      <c r="E43" s="13">
        <v>4359</v>
      </c>
      <c r="F43" s="13">
        <v>0</v>
      </c>
      <c r="G43" s="13">
        <f t="shared" si="4"/>
        <v>4359</v>
      </c>
      <c r="H43" s="26">
        <f t="shared" si="5"/>
        <v>4359</v>
      </c>
      <c r="I43" s="25">
        <f t="shared" si="6"/>
        <v>4889</v>
      </c>
    </row>
    <row r="44" spans="1:9" ht="25.5" x14ac:dyDescent="0.25">
      <c r="A44" s="8">
        <v>6</v>
      </c>
      <c r="B44" s="14" t="s">
        <v>40</v>
      </c>
      <c r="C44" s="10" t="s">
        <v>0</v>
      </c>
      <c r="D44" s="11">
        <v>1</v>
      </c>
      <c r="E44" s="13">
        <v>7355</v>
      </c>
      <c r="F44" s="13">
        <v>0</v>
      </c>
      <c r="G44" s="13">
        <f t="shared" si="4"/>
        <v>7355</v>
      </c>
      <c r="H44" s="26">
        <f t="shared" si="5"/>
        <v>7355</v>
      </c>
      <c r="I44" s="25">
        <f t="shared" si="6"/>
        <v>8250</v>
      </c>
    </row>
    <row r="45" spans="1:9" x14ac:dyDescent="0.25">
      <c r="A45" s="8">
        <v>7</v>
      </c>
      <c r="B45" s="10" t="s">
        <v>2</v>
      </c>
      <c r="C45" s="10" t="s">
        <v>0</v>
      </c>
      <c r="D45" s="11">
        <v>1</v>
      </c>
      <c r="E45" s="13">
        <v>7026</v>
      </c>
      <c r="F45" s="13">
        <v>0</v>
      </c>
      <c r="G45" s="13">
        <f t="shared" si="4"/>
        <v>7026</v>
      </c>
      <c r="H45" s="26">
        <f t="shared" si="5"/>
        <v>7026</v>
      </c>
      <c r="I45" s="25">
        <f>ROUND(H45*$J$3/$I$3,0.1)</f>
        <v>7881</v>
      </c>
    </row>
    <row r="46" spans="1:9" x14ac:dyDescent="0.25">
      <c r="A46" s="8">
        <v>8</v>
      </c>
      <c r="B46" s="10" t="s">
        <v>41</v>
      </c>
      <c r="C46" s="10" t="s">
        <v>0</v>
      </c>
      <c r="D46" s="11">
        <v>1</v>
      </c>
      <c r="E46" s="13">
        <v>5797</v>
      </c>
      <c r="F46" s="13">
        <v>0</v>
      </c>
      <c r="G46" s="13">
        <f t="shared" si="4"/>
        <v>5797</v>
      </c>
      <c r="H46" s="26">
        <f t="shared" si="5"/>
        <v>5797</v>
      </c>
      <c r="I46" s="25">
        <f t="shared" si="6"/>
        <v>6502</v>
      </c>
    </row>
    <row r="47" spans="1:9" ht="25.5" x14ac:dyDescent="0.25">
      <c r="A47" s="8">
        <v>9</v>
      </c>
      <c r="B47" s="10" t="s">
        <v>42</v>
      </c>
      <c r="C47" s="10" t="s">
        <v>0</v>
      </c>
      <c r="D47" s="11">
        <v>1</v>
      </c>
      <c r="E47" s="13">
        <v>8159</v>
      </c>
      <c r="F47" s="13">
        <v>0</v>
      </c>
      <c r="G47" s="13">
        <f t="shared" si="4"/>
        <v>8159</v>
      </c>
      <c r="H47" s="26">
        <f t="shared" si="5"/>
        <v>8159</v>
      </c>
      <c r="I47" s="25">
        <f t="shared" si="6"/>
        <v>9151</v>
      </c>
    </row>
    <row r="48" spans="1:9" ht="25.5" x14ac:dyDescent="0.25">
      <c r="A48" s="8">
        <v>10</v>
      </c>
      <c r="B48" s="10" t="s">
        <v>15</v>
      </c>
      <c r="C48" s="10" t="s">
        <v>0</v>
      </c>
      <c r="D48" s="11">
        <v>1</v>
      </c>
      <c r="E48" s="13">
        <v>5053</v>
      </c>
      <c r="F48" s="13">
        <v>0</v>
      </c>
      <c r="G48" s="13">
        <f t="shared" si="4"/>
        <v>5053</v>
      </c>
      <c r="H48" s="26">
        <f t="shared" si="5"/>
        <v>5053</v>
      </c>
      <c r="I48" s="25">
        <f t="shared" si="6"/>
        <v>5668</v>
      </c>
    </row>
    <row r="49" spans="1:9" x14ac:dyDescent="0.25">
      <c r="A49" s="8">
        <v>11</v>
      </c>
      <c r="B49" s="10" t="s">
        <v>30</v>
      </c>
      <c r="C49" s="10" t="s">
        <v>0</v>
      </c>
      <c r="D49" s="11">
        <v>1</v>
      </c>
      <c r="E49" s="13">
        <v>4142</v>
      </c>
      <c r="F49" s="13">
        <v>0</v>
      </c>
      <c r="G49" s="13">
        <f t="shared" si="4"/>
        <v>4142</v>
      </c>
      <c r="H49" s="26">
        <f t="shared" si="5"/>
        <v>4142</v>
      </c>
      <c r="I49" s="25">
        <f t="shared" si="6"/>
        <v>4646</v>
      </c>
    </row>
    <row r="50" spans="1:9" ht="18.75" thickBot="1" x14ac:dyDescent="0.3">
      <c r="A50" s="102" t="s">
        <v>33</v>
      </c>
      <c r="B50" s="103"/>
      <c r="C50" s="103"/>
      <c r="D50" s="103"/>
      <c r="E50" s="103"/>
      <c r="F50" s="103"/>
      <c r="G50" s="103"/>
      <c r="H50" s="15">
        <f>SUM(H39:H49)</f>
        <v>59783</v>
      </c>
      <c r="I50" s="15">
        <f>SUM(I39:I49)</f>
        <v>67055</v>
      </c>
    </row>
    <row r="51" spans="1:9" x14ac:dyDescent="0.25">
      <c r="A51" s="16"/>
      <c r="B51" s="20"/>
      <c r="C51" s="16"/>
      <c r="D51" s="16"/>
      <c r="E51" s="16"/>
      <c r="F51" s="16"/>
      <c r="G51" s="17"/>
      <c r="H51" s="17"/>
    </row>
    <row r="52" spans="1:9" x14ac:dyDescent="0.25">
      <c r="A52" s="16"/>
      <c r="B52" s="20"/>
      <c r="C52" s="16"/>
      <c r="D52" s="16"/>
      <c r="E52" s="16"/>
      <c r="F52" s="16"/>
      <c r="G52" s="17"/>
      <c r="H52" s="17"/>
    </row>
    <row r="53" spans="1:9" x14ac:dyDescent="0.25">
      <c r="A53" s="16" t="s">
        <v>37</v>
      </c>
      <c r="B53" s="20"/>
      <c r="C53" s="16"/>
      <c r="D53" s="16"/>
      <c r="E53" s="16"/>
      <c r="F53" s="16"/>
      <c r="G53" s="17"/>
      <c r="H53" s="17"/>
    </row>
    <row r="54" spans="1:9" ht="15.75" thickBot="1" x14ac:dyDescent="0.3">
      <c r="A54" s="16"/>
      <c r="B54" s="20"/>
      <c r="C54" s="16"/>
      <c r="D54" s="16"/>
      <c r="E54" s="16"/>
      <c r="F54" s="16"/>
      <c r="G54" s="17"/>
      <c r="H54" s="17"/>
    </row>
    <row r="55" spans="1:9" ht="38.25" x14ac:dyDescent="0.25">
      <c r="A55" s="4" t="s">
        <v>3</v>
      </c>
      <c r="B55" s="5" t="s">
        <v>23</v>
      </c>
      <c r="C55" s="5" t="s">
        <v>24</v>
      </c>
      <c r="D55" s="5" t="s">
        <v>25</v>
      </c>
      <c r="E55" s="6" t="s">
        <v>26</v>
      </c>
      <c r="F55" s="5" t="s">
        <v>7</v>
      </c>
      <c r="G55" s="6" t="s">
        <v>27</v>
      </c>
      <c r="H55" s="7" t="s">
        <v>28</v>
      </c>
      <c r="I55" s="7" t="s">
        <v>46</v>
      </c>
    </row>
    <row r="56" spans="1:9" ht="25.5" x14ac:dyDescent="0.25">
      <c r="A56" s="8">
        <v>1</v>
      </c>
      <c r="B56" s="9" t="s">
        <v>38</v>
      </c>
      <c r="C56" s="10" t="s">
        <v>0</v>
      </c>
      <c r="D56" s="11">
        <v>1</v>
      </c>
      <c r="E56" s="13">
        <v>4793</v>
      </c>
      <c r="F56" s="13">
        <v>0</v>
      </c>
      <c r="G56" s="13">
        <f t="shared" ref="G56:G66" si="7">+E56+F56</f>
        <v>4793</v>
      </c>
      <c r="H56" s="26">
        <f t="shared" ref="H56:H66" si="8">+G56*D56</f>
        <v>4793</v>
      </c>
      <c r="I56" s="25">
        <f t="shared" ref="I56:I66" si="9">ROUND(H56*$J$3/$I$3,0.1)</f>
        <v>5376</v>
      </c>
    </row>
    <row r="57" spans="1:9" x14ac:dyDescent="0.25">
      <c r="A57" s="8">
        <v>2</v>
      </c>
      <c r="B57" s="10" t="s">
        <v>29</v>
      </c>
      <c r="C57" s="10" t="s">
        <v>0</v>
      </c>
      <c r="D57" s="11">
        <v>1</v>
      </c>
      <c r="E57" s="13">
        <v>4449</v>
      </c>
      <c r="F57" s="13">
        <v>0</v>
      </c>
      <c r="G57" s="13">
        <f t="shared" si="7"/>
        <v>4449</v>
      </c>
      <c r="H57" s="26">
        <f t="shared" si="8"/>
        <v>4449</v>
      </c>
      <c r="I57" s="25">
        <f t="shared" si="9"/>
        <v>4990</v>
      </c>
    </row>
    <row r="58" spans="1:9" ht="38.25" x14ac:dyDescent="0.25">
      <c r="A58" s="8">
        <v>3</v>
      </c>
      <c r="B58" s="10" t="s">
        <v>43</v>
      </c>
      <c r="C58" s="10" t="s">
        <v>0</v>
      </c>
      <c r="D58" s="11">
        <v>1</v>
      </c>
      <c r="E58" s="13">
        <v>4359</v>
      </c>
      <c r="F58" s="13">
        <v>0</v>
      </c>
      <c r="G58" s="13">
        <f t="shared" si="7"/>
        <v>4359</v>
      </c>
      <c r="H58" s="26">
        <f t="shared" si="8"/>
        <v>4359</v>
      </c>
      <c r="I58" s="25">
        <f t="shared" si="9"/>
        <v>4889</v>
      </c>
    </row>
    <row r="59" spans="1:9" x14ac:dyDescent="0.25">
      <c r="A59" s="8">
        <v>4</v>
      </c>
      <c r="B59" s="10" t="s">
        <v>1</v>
      </c>
      <c r="C59" s="10" t="s">
        <v>0</v>
      </c>
      <c r="D59" s="11">
        <v>1</v>
      </c>
      <c r="E59" s="13">
        <v>4291</v>
      </c>
      <c r="F59" s="13">
        <v>0</v>
      </c>
      <c r="G59" s="13">
        <f t="shared" si="7"/>
        <v>4291</v>
      </c>
      <c r="H59" s="26">
        <f t="shared" si="8"/>
        <v>4291</v>
      </c>
      <c r="I59" s="25">
        <f t="shared" si="9"/>
        <v>4813</v>
      </c>
    </row>
    <row r="60" spans="1:9" ht="25.5" x14ac:dyDescent="0.25">
      <c r="A60" s="8">
        <v>5</v>
      </c>
      <c r="B60" s="14" t="s">
        <v>39</v>
      </c>
      <c r="C60" s="10" t="s">
        <v>0</v>
      </c>
      <c r="D60" s="11">
        <v>1</v>
      </c>
      <c r="E60" s="13">
        <v>4359</v>
      </c>
      <c r="F60" s="13">
        <v>0</v>
      </c>
      <c r="G60" s="13">
        <f t="shared" si="7"/>
        <v>4359</v>
      </c>
      <c r="H60" s="26">
        <f t="shared" si="8"/>
        <v>4359</v>
      </c>
      <c r="I60" s="25">
        <f t="shared" si="9"/>
        <v>4889</v>
      </c>
    </row>
    <row r="61" spans="1:9" ht="25.5" x14ac:dyDescent="0.25">
      <c r="A61" s="8">
        <v>6</v>
      </c>
      <c r="B61" s="14" t="s">
        <v>40</v>
      </c>
      <c r="C61" s="10" t="s">
        <v>0</v>
      </c>
      <c r="D61" s="11">
        <v>1</v>
      </c>
      <c r="E61" s="13">
        <v>7355</v>
      </c>
      <c r="F61" s="13">
        <v>0</v>
      </c>
      <c r="G61" s="13">
        <f t="shared" si="7"/>
        <v>7355</v>
      </c>
      <c r="H61" s="26">
        <f t="shared" si="8"/>
        <v>7355</v>
      </c>
      <c r="I61" s="25">
        <f t="shared" si="9"/>
        <v>8250</v>
      </c>
    </row>
    <row r="62" spans="1:9" x14ac:dyDescent="0.25">
      <c r="A62" s="8">
        <v>7</v>
      </c>
      <c r="B62" s="10" t="s">
        <v>2</v>
      </c>
      <c r="C62" s="10" t="s">
        <v>0</v>
      </c>
      <c r="D62" s="11">
        <v>1</v>
      </c>
      <c r="E62" s="13">
        <v>7026</v>
      </c>
      <c r="F62" s="13">
        <v>0</v>
      </c>
      <c r="G62" s="13">
        <f t="shared" si="7"/>
        <v>7026</v>
      </c>
      <c r="H62" s="26">
        <f t="shared" si="8"/>
        <v>7026</v>
      </c>
      <c r="I62" s="25">
        <f t="shared" si="9"/>
        <v>7881</v>
      </c>
    </row>
    <row r="63" spans="1:9" x14ac:dyDescent="0.25">
      <c r="A63" s="8">
        <v>8</v>
      </c>
      <c r="B63" s="10" t="s">
        <v>41</v>
      </c>
      <c r="C63" s="10" t="s">
        <v>0</v>
      </c>
      <c r="D63" s="11">
        <v>1</v>
      </c>
      <c r="E63" s="13">
        <v>5797</v>
      </c>
      <c r="F63" s="13">
        <v>0</v>
      </c>
      <c r="G63" s="13">
        <f t="shared" si="7"/>
        <v>5797</v>
      </c>
      <c r="H63" s="26">
        <f t="shared" si="8"/>
        <v>5797</v>
      </c>
      <c r="I63" s="25">
        <f t="shared" si="9"/>
        <v>6502</v>
      </c>
    </row>
    <row r="64" spans="1:9" ht="25.5" x14ac:dyDescent="0.25">
      <c r="A64" s="8">
        <v>9</v>
      </c>
      <c r="B64" s="10" t="s">
        <v>42</v>
      </c>
      <c r="C64" s="10" t="s">
        <v>0</v>
      </c>
      <c r="D64" s="11">
        <v>1</v>
      </c>
      <c r="E64" s="13">
        <v>8159</v>
      </c>
      <c r="F64" s="13">
        <v>0</v>
      </c>
      <c r="G64" s="13">
        <f t="shared" si="7"/>
        <v>8159</v>
      </c>
      <c r="H64" s="26">
        <f t="shared" si="8"/>
        <v>8159</v>
      </c>
      <c r="I64" s="25">
        <f t="shared" si="9"/>
        <v>9151</v>
      </c>
    </row>
    <row r="65" spans="1:9" ht="25.5" x14ac:dyDescent="0.25">
      <c r="A65" s="8">
        <v>10</v>
      </c>
      <c r="B65" s="10" t="s">
        <v>15</v>
      </c>
      <c r="C65" s="10" t="s">
        <v>0</v>
      </c>
      <c r="D65" s="11">
        <v>1</v>
      </c>
      <c r="E65" s="13">
        <v>5063</v>
      </c>
      <c r="F65" s="13">
        <v>0</v>
      </c>
      <c r="G65" s="13">
        <f t="shared" si="7"/>
        <v>5063</v>
      </c>
      <c r="H65" s="26">
        <f t="shared" si="8"/>
        <v>5063</v>
      </c>
      <c r="I65" s="25">
        <f t="shared" si="9"/>
        <v>5679</v>
      </c>
    </row>
    <row r="66" spans="1:9" x14ac:dyDescent="0.25">
      <c r="A66" s="8">
        <v>11</v>
      </c>
      <c r="B66" s="10" t="s">
        <v>30</v>
      </c>
      <c r="C66" s="10" t="s">
        <v>0</v>
      </c>
      <c r="D66" s="11">
        <v>1</v>
      </c>
      <c r="E66" s="13">
        <v>4142</v>
      </c>
      <c r="F66" s="13">
        <v>0</v>
      </c>
      <c r="G66" s="13">
        <f t="shared" si="7"/>
        <v>4142</v>
      </c>
      <c r="H66" s="26">
        <f t="shared" si="8"/>
        <v>4142</v>
      </c>
      <c r="I66" s="25">
        <f t="shared" si="9"/>
        <v>4646</v>
      </c>
    </row>
    <row r="67" spans="1:9" ht="18.75" thickBot="1" x14ac:dyDescent="0.3">
      <c r="A67" s="102" t="s">
        <v>34</v>
      </c>
      <c r="B67" s="103"/>
      <c r="C67" s="103"/>
      <c r="D67" s="103"/>
      <c r="E67" s="103"/>
      <c r="F67" s="103"/>
      <c r="G67" s="103"/>
      <c r="H67" s="15">
        <f>SUM(H56:H66)</f>
        <v>59793</v>
      </c>
      <c r="I67" s="15">
        <f>SUM(I56:I66)</f>
        <v>67066</v>
      </c>
    </row>
    <row r="68" spans="1:9" x14ac:dyDescent="0.25">
      <c r="A68" s="101" t="s">
        <v>47</v>
      </c>
      <c r="B68" s="101"/>
      <c r="C68" s="101"/>
      <c r="D68" s="101"/>
      <c r="E68" s="101"/>
      <c r="F68" s="101"/>
      <c r="G68" s="101"/>
      <c r="H68" s="101"/>
    </row>
  </sheetData>
  <mergeCells count="6">
    <mergeCell ref="I1:J1"/>
    <mergeCell ref="A68:H68"/>
    <mergeCell ref="A15:G15"/>
    <mergeCell ref="A33:G33"/>
    <mergeCell ref="A50:G50"/>
    <mergeCell ref="A67:G67"/>
  </mergeCells>
  <pageMargins left="0.7" right="0.7" top="0.75" bottom="0.75" header="0.3" footer="0.3"/>
  <pageSetup paperSize="14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>
      <selection activeCell="F4" sqref="F4"/>
    </sheetView>
  </sheetViews>
  <sheetFormatPr baseColWidth="10" defaultRowHeight="15" x14ac:dyDescent="0.25"/>
  <cols>
    <col min="2" max="2" width="56.85546875" style="3" customWidth="1"/>
    <col min="5" max="5" width="20.140625" style="21" customWidth="1"/>
    <col min="6" max="6" width="20.42578125" customWidth="1"/>
    <col min="7" max="7" width="14.42578125" customWidth="1"/>
  </cols>
  <sheetData>
    <row r="1" spans="1:7" x14ac:dyDescent="0.25">
      <c r="A1" s="104" t="s">
        <v>50</v>
      </c>
      <c r="B1" s="104"/>
      <c r="C1" s="104"/>
      <c r="D1" s="104"/>
      <c r="E1" s="104"/>
      <c r="F1" s="104"/>
    </row>
    <row r="2" spans="1:7" ht="15.75" thickBot="1" x14ac:dyDescent="0.3">
      <c r="A2" s="105" t="s">
        <v>51</v>
      </c>
      <c r="B2" s="105"/>
      <c r="C2" s="105"/>
      <c r="D2" s="105"/>
      <c r="E2" s="105"/>
      <c r="F2" s="105"/>
    </row>
    <row r="3" spans="1:7" ht="25.5" x14ac:dyDescent="0.25">
      <c r="A3" s="4" t="s">
        <v>3</v>
      </c>
      <c r="B3" s="5" t="s">
        <v>23</v>
      </c>
      <c r="C3" s="5" t="s">
        <v>24</v>
      </c>
      <c r="D3" s="5" t="s">
        <v>25</v>
      </c>
      <c r="E3" s="22" t="s">
        <v>48</v>
      </c>
      <c r="F3" s="23" t="s">
        <v>49</v>
      </c>
      <c r="G3" s="30" t="s">
        <v>52</v>
      </c>
    </row>
    <row r="4" spans="1:7" ht="25.5" x14ac:dyDescent="0.25">
      <c r="A4" s="8">
        <v>1</v>
      </c>
      <c r="B4" s="9" t="s">
        <v>38</v>
      </c>
      <c r="C4" s="10" t="s">
        <v>0</v>
      </c>
      <c r="D4" s="11">
        <v>1</v>
      </c>
      <c r="E4" s="25">
        <f>'VALOR HISTÓRICO DE LA ENTIDAD'!I4</f>
        <v>4229</v>
      </c>
      <c r="F4" s="25" t="e">
        <f>'PROMEDIO DE MERCADO'!#REF!</f>
        <v>#REF!</v>
      </c>
      <c r="G4" s="29" t="e">
        <f>F4-E4</f>
        <v>#REF!</v>
      </c>
    </row>
    <row r="5" spans="1:7" x14ac:dyDescent="0.25">
      <c r="A5" s="8">
        <v>2</v>
      </c>
      <c r="B5" s="10" t="s">
        <v>29</v>
      </c>
      <c r="C5" s="10" t="s">
        <v>0</v>
      </c>
      <c r="D5" s="11">
        <v>1</v>
      </c>
      <c r="E5" s="25">
        <f>'VALOR HISTÓRICO DE LA ENTIDAD'!I5</f>
        <v>3957</v>
      </c>
      <c r="F5" s="25" t="e">
        <f>'PROMEDIO DE MERCADO'!#REF!</f>
        <v>#REF!</v>
      </c>
      <c r="G5" s="29" t="e">
        <f t="shared" ref="G5:G14" si="0">F5-E5</f>
        <v>#REF!</v>
      </c>
    </row>
    <row r="6" spans="1:7" ht="38.25" x14ac:dyDescent="0.25">
      <c r="A6" s="8">
        <v>3</v>
      </c>
      <c r="B6" s="10" t="s">
        <v>43</v>
      </c>
      <c r="C6" s="10" t="s">
        <v>0</v>
      </c>
      <c r="D6" s="11">
        <v>1</v>
      </c>
      <c r="E6" s="25">
        <f>'VALOR HISTÓRICO DE LA ENTIDAD'!I6</f>
        <v>3861</v>
      </c>
      <c r="F6" s="25" t="e">
        <f>'PROMEDIO DE MERCADO'!#REF!</f>
        <v>#REF!</v>
      </c>
      <c r="G6" s="29" t="e">
        <f t="shared" si="0"/>
        <v>#REF!</v>
      </c>
    </row>
    <row r="7" spans="1:7" x14ac:dyDescent="0.25">
      <c r="A7" s="8">
        <v>4</v>
      </c>
      <c r="B7" s="10" t="s">
        <v>1</v>
      </c>
      <c r="C7" s="10" t="s">
        <v>0</v>
      </c>
      <c r="D7" s="11">
        <v>1</v>
      </c>
      <c r="E7" s="25">
        <f>'VALOR HISTÓRICO DE LA ENTIDAD'!I7</f>
        <v>3900</v>
      </c>
      <c r="F7" s="25" t="e">
        <f>'PROMEDIO DE MERCADO'!#REF!</f>
        <v>#REF!</v>
      </c>
      <c r="G7" s="29" t="e">
        <f t="shared" si="0"/>
        <v>#REF!</v>
      </c>
    </row>
    <row r="8" spans="1:7" ht="25.5" x14ac:dyDescent="0.25">
      <c r="A8" s="8">
        <v>5</v>
      </c>
      <c r="B8" s="14" t="s">
        <v>39</v>
      </c>
      <c r="C8" s="10" t="s">
        <v>0</v>
      </c>
      <c r="D8" s="11">
        <v>1</v>
      </c>
      <c r="E8" s="25">
        <f>'VALOR HISTÓRICO DE LA ENTIDAD'!I8</f>
        <v>3524</v>
      </c>
      <c r="F8" s="25" t="e">
        <f>'PROMEDIO DE MERCADO'!#REF!</f>
        <v>#REF!</v>
      </c>
      <c r="G8" s="29" t="e">
        <f t="shared" si="0"/>
        <v>#REF!</v>
      </c>
    </row>
    <row r="9" spans="1:7" ht="25.5" x14ac:dyDescent="0.25">
      <c r="A9" s="8">
        <v>6</v>
      </c>
      <c r="B9" s="14" t="s">
        <v>40</v>
      </c>
      <c r="C9" s="10" t="s">
        <v>0</v>
      </c>
      <c r="D9" s="11">
        <v>1</v>
      </c>
      <c r="E9" s="25">
        <f>'VALOR HISTÓRICO DE LA ENTIDAD'!I9</f>
        <v>6570</v>
      </c>
      <c r="F9" s="25" t="e">
        <f>'PROMEDIO DE MERCADO'!#REF!</f>
        <v>#REF!</v>
      </c>
      <c r="G9" s="29" t="e">
        <f t="shared" si="0"/>
        <v>#REF!</v>
      </c>
    </row>
    <row r="10" spans="1:7" x14ac:dyDescent="0.25">
      <c r="A10" s="8">
        <v>7</v>
      </c>
      <c r="B10" s="10" t="s">
        <v>2</v>
      </c>
      <c r="C10" s="10" t="s">
        <v>0</v>
      </c>
      <c r="D10" s="11">
        <v>1</v>
      </c>
      <c r="E10" s="25">
        <f>'VALOR HISTÓRICO DE LA ENTIDAD'!I10</f>
        <v>6134</v>
      </c>
      <c r="F10" s="25" t="e">
        <f>'PROMEDIO DE MERCADO'!#REF!</f>
        <v>#REF!</v>
      </c>
      <c r="G10" s="29" t="e">
        <f t="shared" si="0"/>
        <v>#REF!</v>
      </c>
    </row>
    <row r="11" spans="1:7" x14ac:dyDescent="0.25">
      <c r="A11" s="8">
        <v>8</v>
      </c>
      <c r="B11" s="10" t="s">
        <v>41</v>
      </c>
      <c r="C11" s="10" t="s">
        <v>0</v>
      </c>
      <c r="D11" s="11">
        <v>1</v>
      </c>
      <c r="E11" s="25">
        <f>'VALOR HISTÓRICO DE LA ENTIDAD'!I11</f>
        <v>5193</v>
      </c>
      <c r="F11" s="25" t="e">
        <f>'PROMEDIO DE MERCADO'!#REF!</f>
        <v>#REF!</v>
      </c>
      <c r="G11" s="29" t="e">
        <f t="shared" si="0"/>
        <v>#REF!</v>
      </c>
    </row>
    <row r="12" spans="1:7" ht="25.5" x14ac:dyDescent="0.25">
      <c r="A12" s="8">
        <v>9</v>
      </c>
      <c r="B12" s="10" t="s">
        <v>42</v>
      </c>
      <c r="C12" s="10" t="s">
        <v>0</v>
      </c>
      <c r="D12" s="11">
        <v>1</v>
      </c>
      <c r="E12" s="25">
        <f>'VALOR HISTÓRICO DE LA ENTIDAD'!I12</f>
        <v>7203</v>
      </c>
      <c r="F12" s="25" t="e">
        <f>'PROMEDIO DE MERCADO'!#REF!</f>
        <v>#REF!</v>
      </c>
      <c r="G12" s="29" t="e">
        <f t="shared" si="0"/>
        <v>#REF!</v>
      </c>
    </row>
    <row r="13" spans="1:7" ht="25.5" x14ac:dyDescent="0.25">
      <c r="A13" s="8">
        <v>10</v>
      </c>
      <c r="B13" s="10" t="s">
        <v>15</v>
      </c>
      <c r="C13" s="10" t="s">
        <v>0</v>
      </c>
      <c r="D13" s="11">
        <v>1</v>
      </c>
      <c r="E13" s="25">
        <f>'VALOR HISTÓRICO DE LA ENTIDAD'!I13</f>
        <v>4382</v>
      </c>
      <c r="F13" s="25" t="e">
        <f>'PROMEDIO DE MERCADO'!#REF!</f>
        <v>#REF!</v>
      </c>
      <c r="G13" s="29" t="e">
        <f t="shared" si="0"/>
        <v>#REF!</v>
      </c>
    </row>
    <row r="14" spans="1:7" x14ac:dyDescent="0.25">
      <c r="A14" s="8">
        <v>11</v>
      </c>
      <c r="B14" s="10" t="s">
        <v>30</v>
      </c>
      <c r="C14" s="10" t="s">
        <v>0</v>
      </c>
      <c r="D14" s="11">
        <v>1</v>
      </c>
      <c r="E14" s="25">
        <f>'VALOR HISTÓRICO DE LA ENTIDAD'!I14</f>
        <v>3511</v>
      </c>
      <c r="F14" s="25" t="e">
        <f>'PROMEDIO DE MERCADO'!#REF!</f>
        <v>#REF!</v>
      </c>
      <c r="G14" s="29" t="e">
        <f t="shared" si="0"/>
        <v>#REF!</v>
      </c>
    </row>
    <row r="15" spans="1:7" ht="18.75" thickBot="1" x14ac:dyDescent="0.3">
      <c r="A15" s="102" t="s">
        <v>31</v>
      </c>
      <c r="B15" s="103"/>
      <c r="C15" s="103"/>
      <c r="D15" s="103"/>
      <c r="E15" s="28">
        <f>SUM(E4:E14)</f>
        <v>52464</v>
      </c>
      <c r="F15" s="28" t="e">
        <f>SUM(F4:F14)</f>
        <v>#REF!</v>
      </c>
    </row>
    <row r="16" spans="1:7" x14ac:dyDescent="0.25">
      <c r="A16" s="16"/>
      <c r="B16" s="20"/>
      <c r="C16" s="16"/>
      <c r="D16" s="16"/>
    </row>
    <row r="17" spans="1:7" x14ac:dyDescent="0.25">
      <c r="A17" s="16"/>
      <c r="B17" s="20"/>
      <c r="C17" s="16"/>
      <c r="D17" s="16"/>
    </row>
    <row r="18" spans="1:7" x14ac:dyDescent="0.25">
      <c r="A18" s="16"/>
      <c r="B18" s="20"/>
      <c r="C18" s="16"/>
      <c r="D18" s="16"/>
    </row>
    <row r="19" spans="1:7" x14ac:dyDescent="0.25">
      <c r="A19" s="16" t="s">
        <v>35</v>
      </c>
      <c r="B19" s="20"/>
      <c r="C19" s="16"/>
      <c r="D19" s="16"/>
    </row>
    <row r="20" spans="1:7" ht="15.75" thickBot="1" x14ac:dyDescent="0.3">
      <c r="A20" s="16"/>
      <c r="B20" s="20"/>
      <c r="C20" s="16"/>
      <c r="D20" s="16"/>
    </row>
    <row r="21" spans="1:7" ht="25.5" x14ac:dyDescent="0.25">
      <c r="A21" s="4" t="s">
        <v>3</v>
      </c>
      <c r="B21" s="5" t="s">
        <v>23</v>
      </c>
      <c r="C21" s="5" t="s">
        <v>24</v>
      </c>
      <c r="D21" s="5" t="s">
        <v>25</v>
      </c>
      <c r="E21" s="22" t="s">
        <v>48</v>
      </c>
      <c r="F21" s="23" t="s">
        <v>49</v>
      </c>
      <c r="G21" s="30" t="s">
        <v>52</v>
      </c>
    </row>
    <row r="22" spans="1:7" ht="25.5" x14ac:dyDescent="0.25">
      <c r="A22" s="8">
        <v>1</v>
      </c>
      <c r="B22" s="9" t="s">
        <v>38</v>
      </c>
      <c r="C22" s="10" t="s">
        <v>0</v>
      </c>
      <c r="D22" s="11">
        <v>1</v>
      </c>
      <c r="E22" s="25">
        <f>'VALOR HISTÓRICO DE LA ENTIDAD'!I22</f>
        <v>4229</v>
      </c>
      <c r="F22" s="25" t="e">
        <f>'PROMEDIO DE MERCADO'!#REF!</f>
        <v>#REF!</v>
      </c>
      <c r="G22" s="29" t="e">
        <f>F22-E22</f>
        <v>#REF!</v>
      </c>
    </row>
    <row r="23" spans="1:7" x14ac:dyDescent="0.25">
      <c r="A23" s="8">
        <v>2</v>
      </c>
      <c r="B23" s="10" t="s">
        <v>29</v>
      </c>
      <c r="C23" s="10" t="s">
        <v>0</v>
      </c>
      <c r="D23" s="11">
        <v>1</v>
      </c>
      <c r="E23" s="25">
        <f>'VALOR HISTÓRICO DE LA ENTIDAD'!I23</f>
        <v>3957</v>
      </c>
      <c r="F23" s="25" t="e">
        <f>'PROMEDIO DE MERCADO'!#REF!</f>
        <v>#REF!</v>
      </c>
      <c r="G23" s="29" t="e">
        <f t="shared" ref="G23:G32" si="1">F23-E23</f>
        <v>#REF!</v>
      </c>
    </row>
    <row r="24" spans="1:7" ht="38.25" x14ac:dyDescent="0.25">
      <c r="A24" s="8">
        <v>3</v>
      </c>
      <c r="B24" s="10" t="s">
        <v>43</v>
      </c>
      <c r="C24" s="10" t="s">
        <v>0</v>
      </c>
      <c r="D24" s="11">
        <v>1</v>
      </c>
      <c r="E24" s="25">
        <f>'VALOR HISTÓRICO DE LA ENTIDAD'!I24</f>
        <v>3861</v>
      </c>
      <c r="F24" s="25" t="e">
        <f>'PROMEDIO DE MERCADO'!#REF!</f>
        <v>#REF!</v>
      </c>
      <c r="G24" s="29" t="e">
        <f t="shared" si="1"/>
        <v>#REF!</v>
      </c>
    </row>
    <row r="25" spans="1:7" x14ac:dyDescent="0.25">
      <c r="A25" s="8">
        <v>4</v>
      </c>
      <c r="B25" s="10" t="s">
        <v>1</v>
      </c>
      <c r="C25" s="10" t="s">
        <v>0</v>
      </c>
      <c r="D25" s="11">
        <v>1</v>
      </c>
      <c r="E25" s="25">
        <f>'VALOR HISTÓRICO DE LA ENTIDAD'!I25</f>
        <v>3900</v>
      </c>
      <c r="F25" s="25" t="e">
        <f>'PROMEDIO DE MERCADO'!#REF!</f>
        <v>#REF!</v>
      </c>
      <c r="G25" s="29" t="e">
        <f t="shared" si="1"/>
        <v>#REF!</v>
      </c>
    </row>
    <row r="26" spans="1:7" ht="25.5" x14ac:dyDescent="0.25">
      <c r="A26" s="8">
        <v>5</v>
      </c>
      <c r="B26" s="14" t="s">
        <v>39</v>
      </c>
      <c r="C26" s="10" t="s">
        <v>0</v>
      </c>
      <c r="D26" s="11">
        <v>1</v>
      </c>
      <c r="E26" s="25">
        <f>'VALOR HISTÓRICO DE LA ENTIDAD'!I26</f>
        <v>3524</v>
      </c>
      <c r="F26" s="25" t="e">
        <f>'PROMEDIO DE MERCADO'!#REF!</f>
        <v>#REF!</v>
      </c>
      <c r="G26" s="29" t="e">
        <f t="shared" si="1"/>
        <v>#REF!</v>
      </c>
    </row>
    <row r="27" spans="1:7" ht="25.5" x14ac:dyDescent="0.25">
      <c r="A27" s="8">
        <v>6</v>
      </c>
      <c r="B27" s="14" t="s">
        <v>40</v>
      </c>
      <c r="C27" s="10" t="s">
        <v>0</v>
      </c>
      <c r="D27" s="11">
        <v>1</v>
      </c>
      <c r="E27" s="25">
        <f>'VALOR HISTÓRICO DE LA ENTIDAD'!I27</f>
        <v>6570</v>
      </c>
      <c r="F27" s="25" t="e">
        <f>'PROMEDIO DE MERCADO'!#REF!</f>
        <v>#REF!</v>
      </c>
      <c r="G27" s="29" t="e">
        <f t="shared" si="1"/>
        <v>#REF!</v>
      </c>
    </row>
    <row r="28" spans="1:7" x14ac:dyDescent="0.25">
      <c r="A28" s="8">
        <v>7</v>
      </c>
      <c r="B28" s="10" t="s">
        <v>2</v>
      </c>
      <c r="C28" s="10" t="s">
        <v>0</v>
      </c>
      <c r="D28" s="11">
        <v>1</v>
      </c>
      <c r="E28" s="25">
        <f>'VALOR HISTÓRICO DE LA ENTIDAD'!I28</f>
        <v>6134</v>
      </c>
      <c r="F28" s="25" t="e">
        <f>'PROMEDIO DE MERCADO'!#REF!</f>
        <v>#REF!</v>
      </c>
      <c r="G28" s="29" t="e">
        <f t="shared" si="1"/>
        <v>#REF!</v>
      </c>
    </row>
    <row r="29" spans="1:7" x14ac:dyDescent="0.25">
      <c r="A29" s="8">
        <v>8</v>
      </c>
      <c r="B29" s="10" t="s">
        <v>41</v>
      </c>
      <c r="C29" s="10" t="s">
        <v>0</v>
      </c>
      <c r="D29" s="11">
        <v>1</v>
      </c>
      <c r="E29" s="25">
        <f>'VALOR HISTÓRICO DE LA ENTIDAD'!I29</f>
        <v>5193</v>
      </c>
      <c r="F29" s="25" t="e">
        <f>'PROMEDIO DE MERCADO'!#REF!</f>
        <v>#REF!</v>
      </c>
      <c r="G29" s="29" t="e">
        <f t="shared" si="1"/>
        <v>#REF!</v>
      </c>
    </row>
    <row r="30" spans="1:7" ht="25.5" x14ac:dyDescent="0.25">
      <c r="A30" s="8">
        <v>9</v>
      </c>
      <c r="B30" s="10" t="s">
        <v>42</v>
      </c>
      <c r="C30" s="10" t="s">
        <v>0</v>
      </c>
      <c r="D30" s="11">
        <v>1</v>
      </c>
      <c r="E30" s="25">
        <f>'VALOR HISTÓRICO DE LA ENTIDAD'!I30</f>
        <v>7203</v>
      </c>
      <c r="F30" s="25" t="e">
        <f>'PROMEDIO DE MERCADO'!#REF!</f>
        <v>#REF!</v>
      </c>
      <c r="G30" s="29" t="e">
        <f>F30-E30</f>
        <v>#REF!</v>
      </c>
    </row>
    <row r="31" spans="1:7" ht="25.5" x14ac:dyDescent="0.25">
      <c r="A31" s="8">
        <v>10</v>
      </c>
      <c r="B31" s="10" t="s">
        <v>15</v>
      </c>
      <c r="C31" s="10" t="s">
        <v>0</v>
      </c>
      <c r="D31" s="11">
        <v>1</v>
      </c>
      <c r="E31" s="25">
        <f>'VALOR HISTÓRICO DE LA ENTIDAD'!I31</f>
        <v>4382</v>
      </c>
      <c r="F31" s="25" t="e">
        <f>'PROMEDIO DE MERCADO'!#REF!</f>
        <v>#REF!</v>
      </c>
      <c r="G31" s="29" t="e">
        <f>F31-E31</f>
        <v>#REF!</v>
      </c>
    </row>
    <row r="32" spans="1:7" x14ac:dyDescent="0.25">
      <c r="A32" s="8">
        <v>11</v>
      </c>
      <c r="B32" s="10" t="s">
        <v>30</v>
      </c>
      <c r="C32" s="10" t="s">
        <v>0</v>
      </c>
      <c r="D32" s="11">
        <v>1</v>
      </c>
      <c r="E32" s="25">
        <f>'VALOR HISTÓRICO DE LA ENTIDAD'!I32</f>
        <v>3511</v>
      </c>
      <c r="F32" s="25" t="e">
        <f>'PROMEDIO DE MERCADO'!#REF!</f>
        <v>#REF!</v>
      </c>
      <c r="G32" s="29" t="e">
        <f t="shared" si="1"/>
        <v>#REF!</v>
      </c>
    </row>
    <row r="33" spans="1:7" ht="18.75" thickBot="1" x14ac:dyDescent="0.3">
      <c r="A33" s="102" t="s">
        <v>32</v>
      </c>
      <c r="B33" s="103"/>
      <c r="C33" s="103"/>
      <c r="D33" s="103"/>
      <c r="E33" s="27">
        <f>SUM(E22:E32)</f>
        <v>52464</v>
      </c>
      <c r="F33" s="27" t="e">
        <f>SUM(F22:F32)</f>
        <v>#REF!</v>
      </c>
    </row>
    <row r="34" spans="1:7" x14ac:dyDescent="0.25">
      <c r="A34" s="16"/>
      <c r="B34" s="20"/>
      <c r="C34" s="16"/>
      <c r="D34" s="16"/>
    </row>
    <row r="35" spans="1:7" x14ac:dyDescent="0.25">
      <c r="A35" s="16"/>
      <c r="B35" s="20"/>
      <c r="C35" s="16"/>
      <c r="D35" s="16"/>
    </row>
    <row r="36" spans="1:7" x14ac:dyDescent="0.25">
      <c r="A36" s="16" t="s">
        <v>36</v>
      </c>
      <c r="B36" s="20"/>
      <c r="C36" s="16"/>
      <c r="D36" s="16"/>
    </row>
    <row r="37" spans="1:7" ht="15.75" thickBot="1" x14ac:dyDescent="0.3">
      <c r="A37" s="16"/>
      <c r="B37" s="20"/>
      <c r="C37" s="16"/>
      <c r="D37" s="16"/>
    </row>
    <row r="38" spans="1:7" ht="25.5" x14ac:dyDescent="0.25">
      <c r="A38" s="4" t="s">
        <v>3</v>
      </c>
      <c r="B38" s="5" t="s">
        <v>23</v>
      </c>
      <c r="C38" s="5" t="s">
        <v>24</v>
      </c>
      <c r="D38" s="5" t="s">
        <v>25</v>
      </c>
      <c r="E38" s="22" t="s">
        <v>48</v>
      </c>
      <c r="F38" s="23" t="s">
        <v>49</v>
      </c>
      <c r="G38" s="30" t="s">
        <v>52</v>
      </c>
    </row>
    <row r="39" spans="1:7" ht="25.5" x14ac:dyDescent="0.25">
      <c r="A39" s="8">
        <v>1</v>
      </c>
      <c r="B39" s="9" t="s">
        <v>38</v>
      </c>
      <c r="C39" s="10" t="s">
        <v>0</v>
      </c>
      <c r="D39" s="11">
        <v>1</v>
      </c>
      <c r="E39" s="25">
        <f>'VALOR HISTÓRICO DE LA ENTIDAD'!I39</f>
        <v>5376</v>
      </c>
      <c r="F39" s="25" t="e">
        <f>'PROMEDIO DE MERCADO'!#REF!</f>
        <v>#REF!</v>
      </c>
      <c r="G39" s="29" t="e">
        <f>F39-E39</f>
        <v>#REF!</v>
      </c>
    </row>
    <row r="40" spans="1:7" x14ac:dyDescent="0.25">
      <c r="A40" s="8">
        <v>2</v>
      </c>
      <c r="B40" s="10" t="s">
        <v>29</v>
      </c>
      <c r="C40" s="10" t="s">
        <v>0</v>
      </c>
      <c r="D40" s="11">
        <v>1</v>
      </c>
      <c r="E40" s="25">
        <f>'VALOR HISTÓRICO DE LA ENTIDAD'!I40</f>
        <v>4990</v>
      </c>
      <c r="F40" s="25" t="e">
        <f>'PROMEDIO DE MERCADO'!#REF!</f>
        <v>#REF!</v>
      </c>
      <c r="G40" s="29" t="e">
        <f>F40-E40</f>
        <v>#REF!</v>
      </c>
    </row>
    <row r="41" spans="1:7" ht="38.25" x14ac:dyDescent="0.25">
      <c r="A41" s="8">
        <v>3</v>
      </c>
      <c r="B41" s="10" t="s">
        <v>43</v>
      </c>
      <c r="C41" s="10" t="s">
        <v>0</v>
      </c>
      <c r="D41" s="11">
        <v>1</v>
      </c>
      <c r="E41" s="25">
        <f>'VALOR HISTÓRICO DE LA ENTIDAD'!I41</f>
        <v>4889</v>
      </c>
      <c r="F41" s="25" t="e">
        <f>'PROMEDIO DE MERCADO'!#REF!</f>
        <v>#REF!</v>
      </c>
      <c r="G41" s="29" t="e">
        <f>F41-E41</f>
        <v>#REF!</v>
      </c>
    </row>
    <row r="42" spans="1:7" x14ac:dyDescent="0.25">
      <c r="A42" s="8">
        <v>4</v>
      </c>
      <c r="B42" s="10" t="s">
        <v>1</v>
      </c>
      <c r="C42" s="10" t="s">
        <v>0</v>
      </c>
      <c r="D42" s="11">
        <v>1</v>
      </c>
      <c r="E42" s="25">
        <f>'VALOR HISTÓRICO DE LA ENTIDAD'!I42</f>
        <v>4813</v>
      </c>
      <c r="F42" s="25" t="e">
        <f>'PROMEDIO DE MERCADO'!#REF!</f>
        <v>#REF!</v>
      </c>
      <c r="G42" s="29" t="e">
        <f>F42-E42</f>
        <v>#REF!</v>
      </c>
    </row>
    <row r="43" spans="1:7" ht="25.5" x14ac:dyDescent="0.25">
      <c r="A43" s="8">
        <v>5</v>
      </c>
      <c r="B43" s="14" t="s">
        <v>39</v>
      </c>
      <c r="C43" s="10" t="s">
        <v>0</v>
      </c>
      <c r="D43" s="11">
        <v>1</v>
      </c>
      <c r="E43" s="25">
        <f>'VALOR HISTÓRICO DE LA ENTIDAD'!I43</f>
        <v>4889</v>
      </c>
      <c r="F43" s="25" t="e">
        <f>'PROMEDIO DE MERCADO'!#REF!</f>
        <v>#REF!</v>
      </c>
      <c r="G43" s="29" t="e">
        <f t="shared" ref="G43:G46" si="2">F43-E43</f>
        <v>#REF!</v>
      </c>
    </row>
    <row r="44" spans="1:7" ht="25.5" x14ac:dyDescent="0.25">
      <c r="A44" s="8">
        <v>6</v>
      </c>
      <c r="B44" s="14" t="s">
        <v>40</v>
      </c>
      <c r="C44" s="10" t="s">
        <v>0</v>
      </c>
      <c r="D44" s="11">
        <v>1</v>
      </c>
      <c r="E44" s="25">
        <f>'VALOR HISTÓRICO DE LA ENTIDAD'!I44</f>
        <v>8250</v>
      </c>
      <c r="F44" s="25" t="e">
        <f>'PROMEDIO DE MERCADO'!#REF!</f>
        <v>#REF!</v>
      </c>
      <c r="G44" s="29" t="e">
        <f t="shared" si="2"/>
        <v>#REF!</v>
      </c>
    </row>
    <row r="45" spans="1:7" x14ac:dyDescent="0.25">
      <c r="A45" s="8">
        <v>7</v>
      </c>
      <c r="B45" s="10" t="s">
        <v>2</v>
      </c>
      <c r="C45" s="10" t="s">
        <v>0</v>
      </c>
      <c r="D45" s="11">
        <v>1</v>
      </c>
      <c r="E45" s="25">
        <f>'VALOR HISTÓRICO DE LA ENTIDAD'!I45</f>
        <v>7881</v>
      </c>
      <c r="F45" s="25" t="e">
        <f>'PROMEDIO DE MERCADO'!#REF!</f>
        <v>#REF!</v>
      </c>
      <c r="G45" s="29" t="e">
        <f t="shared" si="2"/>
        <v>#REF!</v>
      </c>
    </row>
    <row r="46" spans="1:7" x14ac:dyDescent="0.25">
      <c r="A46" s="8">
        <v>8</v>
      </c>
      <c r="B46" s="10" t="s">
        <v>41</v>
      </c>
      <c r="C46" s="10" t="s">
        <v>0</v>
      </c>
      <c r="D46" s="11">
        <v>1</v>
      </c>
      <c r="E46" s="25">
        <f>'VALOR HISTÓRICO DE LA ENTIDAD'!I46</f>
        <v>6502</v>
      </c>
      <c r="F46" s="25" t="e">
        <f>'PROMEDIO DE MERCADO'!#REF!</f>
        <v>#REF!</v>
      </c>
      <c r="G46" s="29" t="e">
        <f t="shared" si="2"/>
        <v>#REF!</v>
      </c>
    </row>
    <row r="47" spans="1:7" ht="25.5" x14ac:dyDescent="0.25">
      <c r="A47" s="8">
        <v>9</v>
      </c>
      <c r="B47" s="10" t="s">
        <v>42</v>
      </c>
      <c r="C47" s="10" t="s">
        <v>0</v>
      </c>
      <c r="D47" s="11">
        <v>1</v>
      </c>
      <c r="E47" s="25">
        <f>'VALOR HISTÓRICO DE LA ENTIDAD'!I47</f>
        <v>9151</v>
      </c>
      <c r="F47" s="25" t="e">
        <f>'PROMEDIO DE MERCADO'!#REF!</f>
        <v>#REF!</v>
      </c>
      <c r="G47" s="29" t="e">
        <f>F47-E47</f>
        <v>#REF!</v>
      </c>
    </row>
    <row r="48" spans="1:7" ht="25.5" x14ac:dyDescent="0.25">
      <c r="A48" s="8">
        <v>10</v>
      </c>
      <c r="B48" s="10" t="s">
        <v>15</v>
      </c>
      <c r="C48" s="10" t="s">
        <v>0</v>
      </c>
      <c r="D48" s="11">
        <v>1</v>
      </c>
      <c r="E48" s="25">
        <f>'VALOR HISTÓRICO DE LA ENTIDAD'!I48</f>
        <v>5668</v>
      </c>
      <c r="F48" s="25" t="e">
        <f>'PROMEDIO DE MERCADO'!#REF!</f>
        <v>#REF!</v>
      </c>
      <c r="G48" s="29" t="e">
        <f>F48-E48</f>
        <v>#REF!</v>
      </c>
    </row>
    <row r="49" spans="1:7" x14ac:dyDescent="0.25">
      <c r="A49" s="8">
        <v>11</v>
      </c>
      <c r="B49" s="10" t="s">
        <v>30</v>
      </c>
      <c r="C49" s="10" t="s">
        <v>0</v>
      </c>
      <c r="D49" s="11">
        <v>1</v>
      </c>
      <c r="E49" s="25">
        <f>'VALOR HISTÓRICO DE LA ENTIDAD'!I49</f>
        <v>4646</v>
      </c>
      <c r="F49" s="25" t="e">
        <f>'PROMEDIO DE MERCADO'!#REF!</f>
        <v>#REF!</v>
      </c>
      <c r="G49" s="29" t="e">
        <f>F49-E49</f>
        <v>#REF!</v>
      </c>
    </row>
    <row r="50" spans="1:7" ht="18.75" thickBot="1" x14ac:dyDescent="0.3">
      <c r="A50" s="102" t="s">
        <v>33</v>
      </c>
      <c r="B50" s="103"/>
      <c r="C50" s="103"/>
      <c r="D50" s="103"/>
      <c r="E50" s="15">
        <f>SUM(E39:E49)</f>
        <v>67055</v>
      </c>
      <c r="F50" s="15" t="e">
        <f>SUM(F39:F49)</f>
        <v>#REF!</v>
      </c>
    </row>
    <row r="51" spans="1:7" x14ac:dyDescent="0.25">
      <c r="A51" s="16"/>
      <c r="B51" s="20"/>
      <c r="C51" s="16"/>
      <c r="D51" s="16"/>
    </row>
    <row r="52" spans="1:7" x14ac:dyDescent="0.25">
      <c r="A52" s="16"/>
      <c r="B52" s="20"/>
      <c r="C52" s="16"/>
      <c r="D52" s="16"/>
    </row>
    <row r="53" spans="1:7" x14ac:dyDescent="0.25">
      <c r="A53" s="16" t="s">
        <v>37</v>
      </c>
      <c r="B53" s="20"/>
      <c r="C53" s="16"/>
      <c r="D53" s="16"/>
    </row>
    <row r="54" spans="1:7" ht="15.75" thickBot="1" x14ac:dyDescent="0.3">
      <c r="A54" s="16"/>
      <c r="B54" s="20"/>
      <c r="C54" s="16"/>
      <c r="D54" s="16"/>
    </row>
    <row r="55" spans="1:7" ht="25.5" x14ac:dyDescent="0.25">
      <c r="A55" s="4" t="s">
        <v>3</v>
      </c>
      <c r="B55" s="5" t="s">
        <v>23</v>
      </c>
      <c r="C55" s="5" t="s">
        <v>24</v>
      </c>
      <c r="D55" s="5" t="s">
        <v>25</v>
      </c>
      <c r="E55" s="22" t="s">
        <v>48</v>
      </c>
      <c r="F55" s="23" t="s">
        <v>49</v>
      </c>
      <c r="G55" s="30" t="s">
        <v>52</v>
      </c>
    </row>
    <row r="56" spans="1:7" ht="25.5" x14ac:dyDescent="0.25">
      <c r="A56" s="8">
        <v>1</v>
      </c>
      <c r="B56" s="9" t="s">
        <v>38</v>
      </c>
      <c r="C56" s="10" t="s">
        <v>0</v>
      </c>
      <c r="D56" s="11">
        <v>1</v>
      </c>
      <c r="E56" s="25">
        <f>'VALOR HISTÓRICO DE LA ENTIDAD'!I56</f>
        <v>5376</v>
      </c>
      <c r="F56" s="25" t="e">
        <f>'PROMEDIO DE MERCADO'!#REF!</f>
        <v>#REF!</v>
      </c>
      <c r="G56" s="29" t="e">
        <f t="shared" ref="G56:G66" si="3">F56-E56</f>
        <v>#REF!</v>
      </c>
    </row>
    <row r="57" spans="1:7" x14ac:dyDescent="0.25">
      <c r="A57" s="8">
        <v>2</v>
      </c>
      <c r="B57" s="10" t="s">
        <v>29</v>
      </c>
      <c r="C57" s="10" t="s">
        <v>0</v>
      </c>
      <c r="D57" s="11">
        <v>1</v>
      </c>
      <c r="E57" s="25">
        <f>'VALOR HISTÓRICO DE LA ENTIDAD'!I57</f>
        <v>4990</v>
      </c>
      <c r="F57" s="25" t="e">
        <f>'PROMEDIO DE MERCADO'!#REF!</f>
        <v>#REF!</v>
      </c>
      <c r="G57" s="29" t="e">
        <f t="shared" si="3"/>
        <v>#REF!</v>
      </c>
    </row>
    <row r="58" spans="1:7" ht="38.25" x14ac:dyDescent="0.25">
      <c r="A58" s="8">
        <v>3</v>
      </c>
      <c r="B58" s="10" t="s">
        <v>43</v>
      </c>
      <c r="C58" s="10" t="s">
        <v>0</v>
      </c>
      <c r="D58" s="11">
        <v>1</v>
      </c>
      <c r="E58" s="25">
        <f>'VALOR HISTÓRICO DE LA ENTIDAD'!I58</f>
        <v>4889</v>
      </c>
      <c r="F58" s="25" t="e">
        <f>'PROMEDIO DE MERCADO'!#REF!</f>
        <v>#REF!</v>
      </c>
      <c r="G58" s="29" t="e">
        <f t="shared" si="3"/>
        <v>#REF!</v>
      </c>
    </row>
    <row r="59" spans="1:7" x14ac:dyDescent="0.25">
      <c r="A59" s="8">
        <v>4</v>
      </c>
      <c r="B59" s="10" t="s">
        <v>1</v>
      </c>
      <c r="C59" s="10" t="s">
        <v>0</v>
      </c>
      <c r="D59" s="11">
        <v>1</v>
      </c>
      <c r="E59" s="25">
        <f>'VALOR HISTÓRICO DE LA ENTIDAD'!I59</f>
        <v>4813</v>
      </c>
      <c r="F59" s="25" t="e">
        <f>'PROMEDIO DE MERCADO'!#REF!</f>
        <v>#REF!</v>
      </c>
      <c r="G59" s="29" t="e">
        <f t="shared" si="3"/>
        <v>#REF!</v>
      </c>
    </row>
    <row r="60" spans="1:7" ht="25.5" x14ac:dyDescent="0.25">
      <c r="A60" s="8">
        <v>5</v>
      </c>
      <c r="B60" s="14" t="s">
        <v>39</v>
      </c>
      <c r="C60" s="10" t="s">
        <v>0</v>
      </c>
      <c r="D60" s="11">
        <v>1</v>
      </c>
      <c r="E60" s="25">
        <f>'VALOR HISTÓRICO DE LA ENTIDAD'!I60</f>
        <v>4889</v>
      </c>
      <c r="F60" s="25" t="e">
        <f>'PROMEDIO DE MERCADO'!#REF!</f>
        <v>#REF!</v>
      </c>
      <c r="G60" s="29" t="e">
        <f t="shared" si="3"/>
        <v>#REF!</v>
      </c>
    </row>
    <row r="61" spans="1:7" ht="25.5" x14ac:dyDescent="0.25">
      <c r="A61" s="8">
        <v>6</v>
      </c>
      <c r="B61" s="14" t="s">
        <v>40</v>
      </c>
      <c r="C61" s="10" t="s">
        <v>0</v>
      </c>
      <c r="D61" s="11">
        <v>1</v>
      </c>
      <c r="E61" s="25">
        <f>'VALOR HISTÓRICO DE LA ENTIDAD'!I61</f>
        <v>8250</v>
      </c>
      <c r="F61" s="25" t="e">
        <f>'PROMEDIO DE MERCADO'!#REF!</f>
        <v>#REF!</v>
      </c>
      <c r="G61" s="29" t="e">
        <f t="shared" si="3"/>
        <v>#REF!</v>
      </c>
    </row>
    <row r="62" spans="1:7" x14ac:dyDescent="0.25">
      <c r="A62" s="8">
        <v>7</v>
      </c>
      <c r="B62" s="10" t="s">
        <v>2</v>
      </c>
      <c r="C62" s="10" t="s">
        <v>0</v>
      </c>
      <c r="D62" s="11">
        <v>1</v>
      </c>
      <c r="E62" s="25">
        <f>'VALOR HISTÓRICO DE LA ENTIDAD'!I62</f>
        <v>7881</v>
      </c>
      <c r="F62" s="25" t="e">
        <f>'PROMEDIO DE MERCADO'!#REF!</f>
        <v>#REF!</v>
      </c>
      <c r="G62" s="29" t="e">
        <f t="shared" si="3"/>
        <v>#REF!</v>
      </c>
    </row>
    <row r="63" spans="1:7" x14ac:dyDescent="0.25">
      <c r="A63" s="8">
        <v>8</v>
      </c>
      <c r="B63" s="10" t="s">
        <v>41</v>
      </c>
      <c r="C63" s="10" t="s">
        <v>0</v>
      </c>
      <c r="D63" s="11">
        <v>1</v>
      </c>
      <c r="E63" s="25">
        <f>'VALOR HISTÓRICO DE LA ENTIDAD'!I63</f>
        <v>6502</v>
      </c>
      <c r="F63" s="25" t="e">
        <f>'PROMEDIO DE MERCADO'!#REF!</f>
        <v>#REF!</v>
      </c>
      <c r="G63" s="29" t="e">
        <f t="shared" si="3"/>
        <v>#REF!</v>
      </c>
    </row>
    <row r="64" spans="1:7" ht="25.5" x14ac:dyDescent="0.25">
      <c r="A64" s="8">
        <v>9</v>
      </c>
      <c r="B64" s="10" t="s">
        <v>42</v>
      </c>
      <c r="C64" s="10" t="s">
        <v>0</v>
      </c>
      <c r="D64" s="11">
        <v>1</v>
      </c>
      <c r="E64" s="25">
        <f>'VALOR HISTÓRICO DE LA ENTIDAD'!I64</f>
        <v>9151</v>
      </c>
      <c r="F64" s="25" t="e">
        <f>'PROMEDIO DE MERCADO'!#REF!</f>
        <v>#REF!</v>
      </c>
      <c r="G64" s="29" t="e">
        <f t="shared" si="3"/>
        <v>#REF!</v>
      </c>
    </row>
    <row r="65" spans="1:7" ht="25.5" x14ac:dyDescent="0.25">
      <c r="A65" s="8">
        <v>10</v>
      </c>
      <c r="B65" s="10" t="s">
        <v>15</v>
      </c>
      <c r="C65" s="10" t="s">
        <v>0</v>
      </c>
      <c r="D65" s="11">
        <v>1</v>
      </c>
      <c r="E65" s="25">
        <f>'VALOR HISTÓRICO DE LA ENTIDAD'!I65</f>
        <v>5679</v>
      </c>
      <c r="F65" s="25" t="e">
        <f>'PROMEDIO DE MERCADO'!#REF!</f>
        <v>#REF!</v>
      </c>
      <c r="G65" s="29" t="e">
        <f t="shared" si="3"/>
        <v>#REF!</v>
      </c>
    </row>
    <row r="66" spans="1:7" x14ac:dyDescent="0.25">
      <c r="A66" s="8">
        <v>11</v>
      </c>
      <c r="B66" s="10" t="s">
        <v>30</v>
      </c>
      <c r="C66" s="10" t="s">
        <v>0</v>
      </c>
      <c r="D66" s="11">
        <v>1</v>
      </c>
      <c r="E66" s="25">
        <f>'VALOR HISTÓRICO DE LA ENTIDAD'!I66</f>
        <v>4646</v>
      </c>
      <c r="F66" s="25" t="e">
        <f>'PROMEDIO DE MERCADO'!#REF!</f>
        <v>#REF!</v>
      </c>
      <c r="G66" s="29" t="e">
        <f t="shared" si="3"/>
        <v>#REF!</v>
      </c>
    </row>
    <row r="67" spans="1:7" ht="18.75" thickBot="1" x14ac:dyDescent="0.3">
      <c r="A67" s="102" t="s">
        <v>34</v>
      </c>
      <c r="B67" s="103"/>
      <c r="C67" s="103"/>
      <c r="D67" s="103"/>
      <c r="E67" s="15">
        <f>SUM(E56:E66)</f>
        <v>67066</v>
      </c>
      <c r="F67" s="15" t="e">
        <f>SUM(F56:F66)</f>
        <v>#REF!</v>
      </c>
    </row>
    <row r="68" spans="1:7" x14ac:dyDescent="0.25">
      <c r="A68" s="101" t="s">
        <v>47</v>
      </c>
      <c r="B68" s="101"/>
      <c r="C68" s="101"/>
      <c r="D68" s="101"/>
    </row>
  </sheetData>
  <mergeCells count="7">
    <mergeCell ref="A67:D67"/>
    <mergeCell ref="A68:D68"/>
    <mergeCell ref="A1:F1"/>
    <mergeCell ref="A2:F2"/>
    <mergeCell ref="A15:D15"/>
    <mergeCell ref="A33:D33"/>
    <mergeCell ref="A50:D50"/>
  </mergeCells>
  <pageMargins left="0.7" right="0.7" top="0.75" bottom="0.75" header="0.3" footer="0.3"/>
  <pageSetup paperSize="14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PROMEDIO DE MERCADO</vt:lpstr>
      <vt:lpstr>VALOR HISTÓRICO DE LA ENTIDAD</vt:lpstr>
      <vt:lpstr>COMPARACIÓN HISTÓRICO-PROMEDIO</vt:lpstr>
      <vt:lpstr>'PROMEDIO DE MERCADO'!Títulos_a_imprimir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Fabian Castañeda Parra</dc:creator>
  <cp:lastModifiedBy>Estefani Cardona Montes</cp:lastModifiedBy>
  <cp:lastPrinted>2024-04-11T01:30:32Z</cp:lastPrinted>
  <dcterms:created xsi:type="dcterms:W3CDTF">2023-03-24T15:51:01Z</dcterms:created>
  <dcterms:modified xsi:type="dcterms:W3CDTF">2026-03-10T20:55:10Z</dcterms:modified>
</cp:coreProperties>
</file>