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LINA B\LINA PERSONAL\Concejo\CONTRATACION\17. SEGUROS\DON HUGO\"/>
    </mc:Choice>
  </mc:AlternateContent>
  <xr:revisionPtr revIDLastSave="0" documentId="8_{1A532667-06EB-4A9E-ABE9-0D41DA2ED1CD}" xr6:coauthVersionLast="47" xr6:coauthVersionMax="47" xr10:uidLastSave="{00000000-0000-0000-0000-000000000000}"/>
  <bookViews>
    <workbookView xWindow="-120" yWindow="-120" windowWidth="29040" windowHeight="15720" xr2:uid="{60983761-8045-403D-9C03-C617D83C5075}"/>
  </bookViews>
  <sheets>
    <sheet name="ESTUDIO ECONOMICO" sheetId="13" r:id="rId1"/>
    <sheet name="RESUMEN" sheetId="1" r:id="rId2"/>
    <sheet name="RC SERVIDORES" sheetId="9" r:id="rId3"/>
    <sheet name="RCE" sheetId="10" r:id="rId4"/>
    <sheet name="GLOBAL" sheetId="8" r:id="rId5"/>
    <sheet name="LICENCIAS" sheetId="6" r:id="rId6"/>
    <sheet name="EQUIPO ELECTRONICO Y TECNOLO" sheetId="4" r:id="rId7"/>
    <sheet name="MUEBLES" sheetId="5" r:id="rId8"/>
    <sheet name="VIDA" sheetId="12" r:id="rId9"/>
    <sheet name="SINIESTRALIDAD" sheetId="11"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9" i="13" l="1"/>
  <c r="F16" i="12" l="1"/>
  <c r="J28" i="13"/>
  <c r="B28" i="13"/>
  <c r="B25" i="13"/>
  <c r="B22" i="13"/>
  <c r="B5" i="13"/>
  <c r="C19" i="13" s="1"/>
  <c r="B16" i="13"/>
  <c r="B15" i="13"/>
  <c r="B19" i="13" s="1"/>
  <c r="B14" i="13"/>
  <c r="B13" i="13"/>
  <c r="B12" i="13"/>
  <c r="E17" i="13"/>
  <c r="D16" i="13"/>
  <c r="F16" i="13" s="1"/>
  <c r="K16" i="13" s="1"/>
  <c r="D15" i="13"/>
  <c r="F15" i="13" s="1"/>
  <c r="K15" i="13" s="1"/>
  <c r="D14" i="13"/>
  <c r="J14" i="13" s="1"/>
  <c r="D13" i="13"/>
  <c r="J13" i="13" s="1"/>
  <c r="D12" i="13"/>
  <c r="J12" i="13" s="1"/>
  <c r="C19" i="12"/>
  <c r="C13" i="11"/>
  <c r="D8" i="8"/>
  <c r="D7" i="8"/>
  <c r="D6" i="8"/>
  <c r="F11" i="6"/>
  <c r="F209" i="4"/>
  <c r="F176" i="5"/>
  <c r="M28" i="13" l="1"/>
  <c r="M29" i="13" s="1"/>
  <c r="M35" i="13" s="1"/>
  <c r="C28" i="13"/>
  <c r="C25" i="13"/>
  <c r="C22" i="13"/>
  <c r="J22" i="13"/>
  <c r="L22" i="13" s="1"/>
  <c r="M22" i="13" s="1"/>
  <c r="M23" i="13" s="1"/>
  <c r="J25" i="13"/>
  <c r="L25" i="13" s="1"/>
  <c r="M25" i="13" s="1"/>
  <c r="M26" i="13" s="1"/>
  <c r="J16" i="13"/>
  <c r="L16" i="13" s="1"/>
  <c r="M16" i="13" s="1"/>
  <c r="F12" i="13"/>
  <c r="K12" i="13" s="1"/>
  <c r="F13" i="13"/>
  <c r="K13" i="13" s="1"/>
  <c r="L13" i="13" s="1"/>
  <c r="M13" i="13" s="1"/>
  <c r="F14" i="13"/>
  <c r="K14" i="13" s="1"/>
  <c r="L14" i="13" s="1"/>
  <c r="M14" i="13" s="1"/>
  <c r="J15" i="13"/>
  <c r="L19" i="13"/>
  <c r="M19" i="13" s="1"/>
  <c r="M20" i="13" s="1"/>
  <c r="J17" i="13" l="1"/>
  <c r="L15" i="13"/>
  <c r="M15" i="13" s="1"/>
  <c r="F17" i="13"/>
  <c r="K17" i="13"/>
  <c r="L12" i="13"/>
  <c r="L17" i="13" l="1"/>
  <c r="M12" i="13"/>
  <c r="M17" i="13" s="1"/>
  <c r="M30" i="13" l="1"/>
  <c r="M32" i="13" s="1"/>
  <c r="M34" i="13"/>
  <c r="M36" i="13" s="1"/>
  <c r="M37"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SECRETARIA</author>
  </authors>
  <commentList>
    <comment ref="F152" authorId="0" shapeId="0" xr:uid="{7F2623C1-C597-4EE8-A8E5-9C67666D5FFA}">
      <text>
        <r>
          <rPr>
            <b/>
            <sz val="9"/>
            <color indexed="81"/>
            <rFont val="Tahoma"/>
            <family val="2"/>
          </rPr>
          <t>SECRETARIA:</t>
        </r>
        <r>
          <rPr>
            <sz val="9"/>
            <color indexed="81"/>
            <rFont val="Tahoma"/>
            <family val="2"/>
          </rPr>
          <t xml:space="preserve">
incorporado según factura ISO-160 de 22/11/2022 no esta en el inventario entregado </t>
        </r>
      </text>
    </comment>
    <comment ref="F153" authorId="0" shapeId="0" xr:uid="{98D2CE4B-67B1-4DF2-9C97-54AF02ADFF3A}">
      <text>
        <r>
          <rPr>
            <b/>
            <sz val="9"/>
            <color indexed="81"/>
            <rFont val="Tahoma"/>
            <family val="2"/>
          </rPr>
          <t>SECRETARIA:</t>
        </r>
        <r>
          <rPr>
            <sz val="9"/>
            <color indexed="81"/>
            <rFont val="Tahoma"/>
            <family val="2"/>
          </rPr>
          <t xml:space="preserve">
incorporado según factura ISO-160 de 22/11/2022 no esta en el inventario entregado </t>
        </r>
      </text>
    </comment>
    <comment ref="F154" authorId="0" shapeId="0" xr:uid="{8E6EF58F-D475-4312-A277-5E90AE56D2DC}">
      <text>
        <r>
          <rPr>
            <b/>
            <sz val="9"/>
            <color indexed="81"/>
            <rFont val="Tahoma"/>
            <family val="2"/>
          </rPr>
          <t>SECRETARIA:</t>
        </r>
        <r>
          <rPr>
            <sz val="9"/>
            <color indexed="81"/>
            <rFont val="Tahoma"/>
            <family val="2"/>
          </rPr>
          <t xml:space="preserve">
incorporado según factura ISO-160 de 22/11/2022 no esta en el inventario entregado </t>
        </r>
      </text>
    </comment>
    <comment ref="F155" authorId="0" shapeId="0" xr:uid="{7304A244-A8C3-4656-9A1F-CB41152056A8}">
      <text>
        <r>
          <rPr>
            <b/>
            <sz val="9"/>
            <color indexed="81"/>
            <rFont val="Tahoma"/>
            <family val="2"/>
          </rPr>
          <t>SECRETARIA:</t>
        </r>
        <r>
          <rPr>
            <sz val="9"/>
            <color indexed="81"/>
            <rFont val="Tahoma"/>
            <family val="2"/>
          </rPr>
          <t xml:space="preserve">
incorporado según factura ISO-160 de 22/11/2022 no esta en el inventario entregado </t>
        </r>
      </text>
    </comment>
  </commentList>
</comments>
</file>

<file path=xl/sharedStrings.xml><?xml version="1.0" encoding="utf-8"?>
<sst xmlns="http://schemas.openxmlformats.org/spreadsheetml/2006/main" count="2175" uniqueCount="534">
  <si>
    <t xml:space="preserve">MERCANCIAS EN ALMACEN </t>
  </si>
  <si>
    <t>DINEROS</t>
  </si>
  <si>
    <t>LICENCIAS Y SOFTWARE</t>
  </si>
  <si>
    <t>TOTAL</t>
  </si>
  <si>
    <t>Unidad</t>
  </si>
  <si>
    <t>Codigo CMS</t>
  </si>
  <si>
    <t xml:space="preserve">Tipo </t>
  </si>
  <si>
    <t>Elemento</t>
  </si>
  <si>
    <t>Descripción</t>
  </si>
  <si>
    <t>Valor Total</t>
  </si>
  <si>
    <t>Ubicación</t>
  </si>
  <si>
    <t>Observación</t>
  </si>
  <si>
    <t>Activos 2025</t>
  </si>
  <si>
    <t xml:space="preserve">Activos controlados </t>
  </si>
  <si>
    <t>Activos para baja</t>
  </si>
  <si>
    <t>Comparativo</t>
  </si>
  <si>
    <t>Equipo Electrico</t>
  </si>
  <si>
    <t>Computador portátil</t>
  </si>
  <si>
    <t>Marca lenovo color negro con cargador</t>
  </si>
  <si>
    <t>Archivo</t>
  </si>
  <si>
    <t>Se agrega a inventario der bajas.</t>
  </si>
  <si>
    <t>Mouse</t>
  </si>
  <si>
    <t>Color Negro con rojo</t>
  </si>
  <si>
    <t>No se ecuentra</t>
  </si>
  <si>
    <t>No se encuentra</t>
  </si>
  <si>
    <t xml:space="preserve">UPS </t>
  </si>
  <si>
    <t>STAR TEC 650VA</t>
  </si>
  <si>
    <t>Impresora</t>
  </si>
  <si>
    <t>Multifuncional marca Kyocera, 1135MFP, (impresora, copiadora, scaner y fax)</t>
  </si>
  <si>
    <t>Impresora Multifuncional marca Epson L355</t>
  </si>
  <si>
    <t>Impresora Multifuncional marca Epson L355 S/N S3YK504480</t>
  </si>
  <si>
    <t>Oficina</t>
  </si>
  <si>
    <t>ok</t>
  </si>
  <si>
    <t>Disco Duro</t>
  </si>
  <si>
    <t>Disco Duro de Una tera marca Sata PC Toshiba S/N 15L4EZ8NS / 15 L4HWVFS 1 Tera</t>
  </si>
  <si>
    <t>Disco duro</t>
  </si>
  <si>
    <t>Disco Duro de 500 GB marca Sata portsatil Toshiba S/N HDKCB16A1A01</t>
  </si>
  <si>
    <t>Memoria DDR2</t>
  </si>
  <si>
    <t>Memoria DDR 2 de 2Gigas para PC</t>
  </si>
  <si>
    <t>Camara</t>
  </si>
  <si>
    <t>Cámara Analoga en domo antibandalica infrarroja  para interior</t>
  </si>
  <si>
    <t>Camara forografica</t>
  </si>
  <si>
    <t xml:space="preserve">Camara fotografica marca canon ref EOS 70D(W)+Lente 18-35 mm con  Microfono Nikon ref ME-1 S/N 1380324005 y 2 Baterias marca Canon LP-E6 S/N 3803245 S/N 38024005 y cargador de bateria, adicionalmente memoria de 16gb y maletin </t>
  </si>
  <si>
    <t>Mantenimiento</t>
  </si>
  <si>
    <t>Entregada a Prensa</t>
  </si>
  <si>
    <t>Grabadora</t>
  </si>
  <si>
    <t>Periodista marca Sony color negro, pequeña</t>
  </si>
  <si>
    <t>Telefonos</t>
  </si>
  <si>
    <t>Marca Panasonic inhalambrico color negro con base y cargador</t>
  </si>
  <si>
    <t>Equipo electrico</t>
  </si>
  <si>
    <t>Computador All In One con teclado blanco</t>
  </si>
  <si>
    <t>EQUIPO ALL IN ONE: PC con Sistema operativo: Windows 7 pro - 64 procesador Procesador Intel® Core™ i5 Procesador Intel® Core™ i5-4570T con gráficos HD Intel 4600 (2,9 GHz, 4 MB de caché, 2 núcleos) Características especiales Inclinación: 10° hacia adelante y 60° hacia atrás Factor de forma: All-in-One Pantalla: Pantalla FHD IPS antirreflejo con retroiluminación WLED , Pantalla 21.5 pulgadas, Dispositivo apuntador Mouse óptico inalámbrico Teclado, cuatro altavoces y cuatro subwoofers, Disco duro de 1 tera, memoria de 4 o superior, Licencias antivirus  y office, con UPS</t>
  </si>
  <si>
    <t>Oficina (Jurídica)</t>
  </si>
  <si>
    <t>Oficina (Laurita)</t>
  </si>
  <si>
    <t>UPS</t>
  </si>
  <si>
    <t>UPS STARKET 850 VA / 480 W 6 salidas</t>
  </si>
  <si>
    <t>Bajas</t>
  </si>
  <si>
    <t>Memoria DDR3 para portátil de 4 GB</t>
  </si>
  <si>
    <t xml:space="preserve">Computador de prensa anterior </t>
  </si>
  <si>
    <t>Desuso</t>
  </si>
  <si>
    <t xml:space="preserve">MICROFONO VOCAL
</t>
  </si>
  <si>
    <t xml:space="preserve">MICROFONO VOCAL dinámico unidireccional alámbrico
Cable de audio con conectores de mini jack 3,5mm estéreo (macho) a conector XLR (hembra).
Tipo de transductor: Dinámico
Patrón polar: Cardioide (Unidirec
cional)
Respuesta en frecuencia: 55 Hz – 14.000 kHz
Sensibilidad (1 kHz): -58 dBV/Pa / 1,88 mV/Pa
Peso: 370 g
Cápsula con montaje anti-golpes 
Filtro anti-pop interno 
Interruptor on/off con bloqueo
Adaptador de soporte y funda/maletín
Funda cortaviento color morado
</t>
  </si>
  <si>
    <t>Audiovisuales</t>
  </si>
  <si>
    <t>Disco Duro Imatión 1TB 3.0 negro m110</t>
  </si>
  <si>
    <t>Marca Jawan color negra con seis compartimentos</t>
  </si>
  <si>
    <t>Multitoma</t>
  </si>
  <si>
    <t>Color negro con ocho compartimentos color naranja</t>
  </si>
  <si>
    <t>Switch</t>
  </si>
  <si>
    <t>Marca Trend net color negro de 16 entradas</t>
  </si>
  <si>
    <t>Oficina - Gabinete blanco</t>
  </si>
  <si>
    <t>OK</t>
  </si>
  <si>
    <t>Microfono</t>
  </si>
  <si>
    <t>Microfono Inalambrico</t>
  </si>
  <si>
    <t>Microfonos</t>
  </si>
  <si>
    <t>Microfono cuello tipo ganzo, con base obturador para abrir transmision (speak) indicador de led negros</t>
  </si>
  <si>
    <t>Recinto</t>
  </si>
  <si>
    <t>Unidad de DVD</t>
  </si>
  <si>
    <t>Unidad de DVD  ES1-11 -LITEON</t>
  </si>
  <si>
    <t>disco duro</t>
  </si>
  <si>
    <t xml:space="preserve">Unidad  </t>
  </si>
  <si>
    <t>Dico Duro de 2 TB DTB 420 ADATA</t>
  </si>
  <si>
    <t>Oficina (Prensa)</t>
  </si>
  <si>
    <t>Ok</t>
  </si>
  <si>
    <t>Dico Duro de 2 TB DTB 420</t>
  </si>
  <si>
    <t>Multitomas</t>
  </si>
  <si>
    <t>Marca QBEX color naranja de ocho compartimentos</t>
  </si>
  <si>
    <t>Oficina (prensa)</t>
  </si>
  <si>
    <t>Recinto (C. Darío)</t>
  </si>
  <si>
    <t>Televisores</t>
  </si>
  <si>
    <t>Marca sony, pantalla plana color negro con sus respectivos controles</t>
  </si>
  <si>
    <t>Consola de sonido</t>
  </si>
  <si>
    <t>Mezclador 16 Canales marca PHONIC mono (micro / línea) + 4 canales estéreo con Ecualizador de 3 bandas con barrido en promedio en los canales mono -eq 4 bandas en canales estéreo -4 AUX por canal ENVÍA -Inserts En los canales mono y mezcla principal En circuito Audiophile-Calidad - top previos de micrófono de calidad y de bajo nivel de ruido -4 Subgrupos -output adicional mono-cortada de 80 a 120 Hz -eq estéreo 9 - gráfico de banda con detección de realimentación multiefectos de 40 bits 100 programas digitales - Procesador -Entrada Y salida estéreo tipo RCA - conveniencia -output Maestro Balanced -Sección De intercomunicación completa -Fuente De conmutación interna con conector universal, 100-240V, 50 / 60Hz Dimensiones: A = 104 x 682,6 x L = D = 424mm -Peso: 8,5kg</t>
  </si>
  <si>
    <t xml:space="preserve">Router </t>
  </si>
  <si>
    <t>Marca HUAWEI</t>
  </si>
  <si>
    <t>Potencia</t>
  </si>
  <si>
    <t>Marca x crown XLS 1000 color negro con gris</t>
  </si>
  <si>
    <t xml:space="preserve">Maquina de café Hobby </t>
  </si>
  <si>
    <t>referencia Np006520210</t>
  </si>
  <si>
    <t>Cocina</t>
  </si>
  <si>
    <t>Horno</t>
  </si>
  <si>
    <t>Horno Microondas blanco 7"</t>
  </si>
  <si>
    <t>Computador</t>
  </si>
  <si>
    <t>MARCA DELL - CPU Ref. 60UFVG1, Pantalla plana color negro  y gris Ref CNOUN492737318625KHU</t>
  </si>
  <si>
    <t>Se agrega a inventario der bajas. y la pantalla esta en audiovisuales</t>
  </si>
  <si>
    <t xml:space="preserve">Marca Janus -  CPU Ref. 10121585627, Pantalla plana color negro Ref SNJANUS1010060343, Teclado Ref JANUSXEE907005604, </t>
  </si>
  <si>
    <t>Se agrega a inventario der bajas y la pantalla esta en audiovisuales</t>
  </si>
  <si>
    <t>Marca HP portatil color marrón con su respectivo Cargador</t>
  </si>
  <si>
    <t>Control</t>
  </si>
  <si>
    <t xml:space="preserve">Control de Televisor Samsung LED 50" FULL HD SMART TV </t>
  </si>
  <si>
    <t>Marca Behringel Euro Desk SL 2442FX-PRO color gris con negro</t>
  </si>
  <si>
    <t xml:space="preserve">Cotrol de Televisor Samsung LED 50" FULL HD SMART TV </t>
  </si>
  <si>
    <t>Recinto (C. Graciela)</t>
  </si>
  <si>
    <t>Televisor</t>
  </si>
  <si>
    <t xml:space="preserve">Televisor Samsung LED 50" FULL HD SMART TV </t>
  </si>
  <si>
    <t>Cabina de sonido anclada a la pared</t>
  </si>
  <si>
    <t>Marca JBL color negro</t>
  </si>
  <si>
    <t>Pasillo</t>
  </si>
  <si>
    <t>Video beam powerlite=X24+ref V11H553021</t>
  </si>
  <si>
    <t>Telón</t>
  </si>
  <si>
    <t>Marca danaly color blanco anclado a la pared con su respectivo control remoto</t>
  </si>
  <si>
    <t>MAL ESTADO</t>
  </si>
  <si>
    <t>Recinto (C. Mauricio)</t>
  </si>
  <si>
    <t>Recinto (C. Rubén)</t>
  </si>
  <si>
    <t>Recinto (C. Fredy)</t>
  </si>
  <si>
    <t>Recinto (invitado)</t>
  </si>
  <si>
    <t>Recinto (C. George)</t>
  </si>
  <si>
    <t>Recinto (C. Anderson)</t>
  </si>
  <si>
    <t>Recinto (C. Sindy)</t>
  </si>
  <si>
    <t>65 /277</t>
  </si>
  <si>
    <t>Oficina (Nataly Reposición Concejal Frank)</t>
  </si>
  <si>
    <t>SE CRUZA CON 277</t>
  </si>
  <si>
    <t>Recinto (C. Nancy)</t>
  </si>
  <si>
    <t xml:space="preserve">Recinto </t>
  </si>
  <si>
    <t>Marca HP color negro con cargador</t>
  </si>
  <si>
    <t>Oficina (Nataly)</t>
  </si>
  <si>
    <t>Microfono Inalabrico</t>
  </si>
  <si>
    <t>Micrófono inalámbrico, con enlace de 100 mts y bateria de prueba</t>
  </si>
  <si>
    <t xml:space="preserve">Según el código el elemento es un tablero que esta en oficina </t>
  </si>
  <si>
    <t>Video beam</t>
  </si>
  <si>
    <t>Marca epson, color gris con su respectivo soporte de techo y control</t>
  </si>
  <si>
    <t xml:space="preserve">Marca HP1120 MFP laser jet color gris </t>
  </si>
  <si>
    <t>Camara de video</t>
  </si>
  <si>
    <t>Color gris marca panasonic</t>
  </si>
  <si>
    <t>Color rojo marca sony</t>
  </si>
  <si>
    <t xml:space="preserve">Camara de fotos </t>
  </si>
  <si>
    <t>Color rojo marca kodak digital</t>
  </si>
  <si>
    <t xml:space="preserve"> Cámara Analoga en domo antibandalica infrarroja  para interior</t>
  </si>
  <si>
    <t>Tripode canguard max ref 233</t>
  </si>
  <si>
    <t>Tripode canguard max ref 233 S/N 261933745</t>
  </si>
  <si>
    <t>Desumidificador extractor de humendad</t>
  </si>
  <si>
    <t>Desumidificador extractor de humendad ref 205019 S/N BD20-L4012</t>
  </si>
  <si>
    <t>Termohigrometro digital fijo fijo</t>
  </si>
  <si>
    <t>Calentador</t>
  </si>
  <si>
    <t>Marca samurai color negro</t>
  </si>
  <si>
    <t>Picadora de papel</t>
  </si>
  <si>
    <t>Marca Sheets I6 color azul claro</t>
  </si>
  <si>
    <t>Router tp-link ref TL-ER604W</t>
  </si>
  <si>
    <t>Router trend net color azul Re. S92TEW432BRP</t>
  </si>
  <si>
    <t>Estabilizadores</t>
  </si>
  <si>
    <t>Marca Unitec de seis compartimentos color negro</t>
  </si>
  <si>
    <t>Marca LG - CPU Ref. SNAJO11607000008, Pantalla plana color negro Ref 901UXQA38068, Teclado Ref CNONM453-71616-85C-19AE, mouse 1417759079907 , PARLANTES MARCA DELL COLOR NEGRO CN-0X146C4822085B033V</t>
  </si>
  <si>
    <t>Se agrega a inventario der bajas</t>
  </si>
  <si>
    <t>Marca Janus -  CPU Ref. 10121585705, Pantalla plana color negro Ref 1010060741, Teclado Ref SNXEE907008122, mouse 1251HCCOOVZN8, Parlantes LOGITECH Negros</t>
  </si>
  <si>
    <t>Marca Takstar color negro cuello de ganzo</t>
  </si>
  <si>
    <t xml:space="preserve">Microfono </t>
  </si>
  <si>
    <t>Marca Gemini de solapa color negro D7201395 con base de conexión</t>
  </si>
  <si>
    <t>Marca Gemini de solapa color negro D7105975 con base de conexión</t>
  </si>
  <si>
    <t>Teclado</t>
  </si>
  <si>
    <t>Marca Wash color negro</t>
  </si>
  <si>
    <t>Marca Janus 1305067242</t>
  </si>
  <si>
    <t>Marca Janus 36428</t>
  </si>
  <si>
    <t>Teclados en pasta negros marca ginius USB ref KB-M200</t>
  </si>
  <si>
    <t>JAWAN Color Negro</t>
  </si>
  <si>
    <t>Marca Adata color negro</t>
  </si>
  <si>
    <t>Marca Sony, color gris para cd y cassette</t>
  </si>
  <si>
    <t>Audifonos de Balaca</t>
  </si>
  <si>
    <t>Color negros marca Wave, grandes</t>
  </si>
  <si>
    <t>Celulares</t>
  </si>
  <si>
    <t>Marca Samsung, tactiles color blanco</t>
  </si>
  <si>
    <t>Microfono inalambrico de mano Ref D7205172 con base de conexión y cargador</t>
  </si>
  <si>
    <t>Se agrega inventario de bajas</t>
  </si>
  <si>
    <t>Marca AOC - CPU Ref. DK36009030159, Pantalla plana color negro Ref C4677HA023228, Teclado Ref XE907005123, mouse 197325805009, PARLANTES ZF7638017220</t>
  </si>
  <si>
    <t xml:space="preserve">Se agrega a inventario de bajas </t>
  </si>
  <si>
    <t>Monitor 18.5" Led HP LB1911 A5V72AA#ABM</t>
  </si>
  <si>
    <t>Monitor 18.5" Led HP LB1911 A5V72AA#ABM S/N 3CQ44408FP con DRD Marca AHUA</t>
  </si>
  <si>
    <t>Marca HP CP1525  NW laser jet, color negro con blanco</t>
  </si>
  <si>
    <t>Grabadoras</t>
  </si>
  <si>
    <t xml:space="preserve">Marca QBEX color negra de seis compartimentos </t>
  </si>
  <si>
    <t>Telefax</t>
  </si>
  <si>
    <t>Marca Panasonic color negro Ref KX -FT981</t>
  </si>
  <si>
    <t>Calculadora</t>
  </si>
  <si>
    <t>Marca truly color gris</t>
  </si>
  <si>
    <t>Marca HP Pavilion portatil color gris con negro Ref. SNCNF5382T2R</t>
  </si>
  <si>
    <t>Cabinas de pared</t>
  </si>
  <si>
    <t>Marca JBL color negro.</t>
  </si>
  <si>
    <t>Camara de seguridad</t>
  </si>
  <si>
    <t>Cámara Análoga en domo antivandalica infrarroja para interior</t>
  </si>
  <si>
    <t>Escalera</t>
  </si>
  <si>
    <t xml:space="preserve">Marca samsung, pantalla plana  de 32 pulgadas color negro con su respetivo control y base para anclar a la pared </t>
  </si>
  <si>
    <t>Marca Janus 6431</t>
  </si>
  <si>
    <t>Marca D-Link color negro de cinco entradas</t>
  </si>
  <si>
    <t>DVD</t>
  </si>
  <si>
    <t>Marca Panasonic color gris con control y cables de conexión</t>
  </si>
  <si>
    <t>Almacen</t>
  </si>
  <si>
    <t>Equipos Avantel</t>
  </si>
  <si>
    <t>Equipos Avantel referencia 001700129947800 con cargador de bateria y de portabilidad</t>
  </si>
  <si>
    <t>Equipos Avantel referencia 002400010529800 con cargador de bateria y de portabilidad</t>
  </si>
  <si>
    <t>Equipos Avantel referencia 002400038249800 con cargador de bateria y de portabilidad</t>
  </si>
  <si>
    <t>Equipos Avantel referencia 002400010737800 con cargador de bateria y de portabilidad</t>
  </si>
  <si>
    <t>Equipos Avantel referencia 002400010516800 con cargador de bateria y de portabilidad</t>
  </si>
  <si>
    <t>Equipos Avantel referencia 001700232654800 con cargador de bateria y de portabilidad</t>
  </si>
  <si>
    <t>Equipos Avantel referencia 002400038409800 con cargador de bateria y de portabilidad</t>
  </si>
  <si>
    <t>Equipos Avantel referencia 002400038304800 con cargador de bateria y de portabilidad</t>
  </si>
  <si>
    <t>Equipos Avantel referencia 002400038312800 con cargador de bateria</t>
  </si>
  <si>
    <t>Equipos Avantel referencia 002400038402800 con cargador de bateria</t>
  </si>
  <si>
    <t>Equipos Avantel referencia 002400038258800 con cargador de bateria y de portabilidad</t>
  </si>
  <si>
    <t>Equipos Avantel referencia 002400010725800 con cargador de bateria y de portabilidad</t>
  </si>
  <si>
    <t>Equipos Avantel referencia 002400038264800 con cargador de bateria y de portabilidad</t>
  </si>
  <si>
    <t>Equipos Avantel referencia 002400037884800 con cargador de bateria y de portabilidad</t>
  </si>
  <si>
    <t>Cafetera</t>
  </si>
  <si>
    <t>Marca Saeco Toleda Color Gris, digital para café expreso</t>
  </si>
  <si>
    <t>Termometro</t>
  </si>
  <si>
    <t>Termometro, blanco, infraid</t>
  </si>
  <si>
    <t>Ups con capacidad para soportar los equipos del area administrativa, capacidad nominal 120UBA/600WATTS</t>
  </si>
  <si>
    <t>NAS</t>
  </si>
  <si>
    <t xml:space="preserve">Adquirir un servidor Nas de capacidad hasta 4 (4) discos duros, para el almacenamiento y respaldo de la informacion y que este a su ves tenga conectividad via LAN para que exporte la informacion via red con dos discos de 8 tb cada una con las caracteristicas tecnicas para dicho respaldo </t>
  </si>
  <si>
    <t>Celular marca OPPO RENO 13 F   5G Modelo CPH2699 con cargador</t>
  </si>
  <si>
    <t>Oficina (Celular de Prensa)</t>
  </si>
  <si>
    <t>Bien Mueble</t>
  </si>
  <si>
    <t>Persianas</t>
  </si>
  <si>
    <t xml:space="preserve">Color café, en madera </t>
  </si>
  <si>
    <t>Presidencia</t>
  </si>
  <si>
    <t>Papeleras</t>
  </si>
  <si>
    <t>En madera semi triangular, de piso</t>
  </si>
  <si>
    <t>Se agrega a inventario de bajas.</t>
  </si>
  <si>
    <t>Gabinetes</t>
  </si>
  <si>
    <t xml:space="preserve">En madera, color café </t>
  </si>
  <si>
    <t>Escritorios</t>
  </si>
  <si>
    <t>Escritorio de oficina, conformado por superficie de 1.20 x 0.60 fabricado en aglomerado de 30 mm, enchapado en formica F8 con balance, bordes en canto rígido de 2 mm termo aplicado. Dos gavetas superiores tipo papeleras. Una gaveta inferior para folder colgante. Dos pantalla en vidrio laminado templado 3+0.38-3, altura de 0.4 m, con bordes pulidos brillados para dividir los 3 escritorios</t>
  </si>
  <si>
    <t>Casa de la mujer</t>
  </si>
  <si>
    <t>2 escritorios en prestamo 1 en oficina</t>
  </si>
  <si>
    <t xml:space="preserve">Soporte </t>
  </si>
  <si>
    <t>Soporte para monitor de tres alturas artecma color negro</t>
  </si>
  <si>
    <t>Oficina (Técnico Administrativo)</t>
  </si>
  <si>
    <t>Descansapies</t>
  </si>
  <si>
    <t>Descansapies sencillo oval artecma ref 1222</t>
  </si>
  <si>
    <t>Oficina (Yuli)</t>
  </si>
  <si>
    <t>Oficina (Lorena)</t>
  </si>
  <si>
    <t>Cartelera</t>
  </si>
  <si>
    <t>Cartelera en corcho mediano para oficina</t>
  </si>
  <si>
    <t>Cosedoras</t>
  </si>
  <si>
    <t>Color gris pequeña</t>
  </si>
  <si>
    <t>Perforadora</t>
  </si>
  <si>
    <t xml:space="preserve">Color negro </t>
  </si>
  <si>
    <t>S/N</t>
  </si>
  <si>
    <t>Soportes teclado</t>
  </si>
  <si>
    <t>Soportes en gel para teclado negro x-kim</t>
  </si>
  <si>
    <t>Dañado</t>
  </si>
  <si>
    <t xml:space="preserve">Pad Mouse </t>
  </si>
  <si>
    <t>Pad Mouse negro x-kim</t>
  </si>
  <si>
    <t>Solo se encuentra una</t>
  </si>
  <si>
    <t>Archivadores</t>
  </si>
  <si>
    <t>De madera, color cafe con cuatro gabinetes</t>
  </si>
  <si>
    <t>Oficina (Andrea)</t>
  </si>
  <si>
    <t>Sillas</t>
  </si>
  <si>
    <t>Presidenciales  en cuero verde color sauce, concha inyectada, herraje estandar internacional, brazos fijos en L, ruedas de 5 puntos de contacto en la superficie, giratorias y basculanrtes</t>
  </si>
  <si>
    <t>Linterna</t>
  </si>
  <si>
    <t>Linterna recargable de 18 led color gris con rojo</t>
  </si>
  <si>
    <t>Escalera de dos pasos para archivo color blanco con negro</t>
  </si>
  <si>
    <t>Guillotina</t>
  </si>
  <si>
    <t>Color beige con cuadros azules y blancos mediana</t>
  </si>
  <si>
    <t>Grapadora</t>
  </si>
  <si>
    <t>Color Azul grande</t>
  </si>
  <si>
    <t>Caja</t>
  </si>
  <si>
    <t>Caja de seguridad gris con llave</t>
  </si>
  <si>
    <t xml:space="preserve">Gabinete </t>
  </si>
  <si>
    <t>Metalico color blanco para red de cableado</t>
  </si>
  <si>
    <t xml:space="preserve">Papelera </t>
  </si>
  <si>
    <t>Papelera doble servicio de levantar tapa color gris plateado</t>
  </si>
  <si>
    <t>Silla</t>
  </si>
  <si>
    <t>Silla Ergonómica con descansa brazos color negra en malla</t>
  </si>
  <si>
    <t>En paño color azul con brazos</t>
  </si>
  <si>
    <t>Prestamo Casa Social</t>
  </si>
  <si>
    <t xml:space="preserve">Silla </t>
  </si>
  <si>
    <t>Ejecutiva con brazos en cuero color caqui</t>
  </si>
  <si>
    <t>Audiovisuales (casa de la cultura )</t>
  </si>
  <si>
    <t>Cuadros</t>
  </si>
  <si>
    <t>Orden al merito FFCH 2011</t>
  </si>
  <si>
    <t>Modulares de madera, color café con tres cajones</t>
  </si>
  <si>
    <t>Prestamo Alcaldía Of. 226-2022</t>
  </si>
  <si>
    <t>Mesa</t>
  </si>
  <si>
    <t>Color vinotinto, en madera rectangular</t>
  </si>
  <si>
    <t>Color negro y gris pequeña</t>
  </si>
  <si>
    <t>Pendiente</t>
  </si>
  <si>
    <t>Escritorio de oficina conformado por superficie de 1.20 x 0.60 fabricado en aglomerado de 30 mm, enchapada en formica F8 con balance, bordes en canto rígido de 2 mm termo aplicado. Dos gavetas superiores tipo papeleras. Una gaveta inferior para folder colgante, Este puesto contara con una superficie mostrador para atención al público con enchape en formica</t>
  </si>
  <si>
    <t xml:space="preserve">Prestamo casa de la mujer </t>
  </si>
  <si>
    <t>Color cafe sin brazos y tapizadas</t>
  </si>
  <si>
    <t>Ejecutivas con brazos en cuero color negro</t>
  </si>
  <si>
    <t>Sin brazos en paño color negro con gris giratorias</t>
  </si>
  <si>
    <t>Mueble</t>
  </si>
  <si>
    <t>Color café con visos oscuros para equipos audiovisuales</t>
  </si>
  <si>
    <t xml:space="preserve">Bandeja </t>
  </si>
  <si>
    <t>Plastica de color blanca</t>
  </si>
  <si>
    <t>Lampara</t>
  </si>
  <si>
    <t>En cristal de tres bombillos</t>
  </si>
  <si>
    <t>Sin brazos en paño color azul giratorias</t>
  </si>
  <si>
    <t>Prestamo Edgar</t>
  </si>
  <si>
    <t>Orden al merito FFCH 2006</t>
  </si>
  <si>
    <t>Orden al merito FFCH 2008</t>
  </si>
  <si>
    <t>Orden al merito FFCH 2009</t>
  </si>
  <si>
    <t>Cuadro</t>
  </si>
  <si>
    <t>Cuadro Señor de la Piedra de Sopó</t>
  </si>
  <si>
    <t>Altillo</t>
  </si>
  <si>
    <t>Mueble madera en "U" Tipo Curul 15 divisiones con placas y escudos de Colombia, Cundinamarca y Sopó</t>
  </si>
  <si>
    <t>Atril</t>
  </si>
  <si>
    <t>Silla presidente Terios cuero tipo estandar verdes</t>
  </si>
  <si>
    <t>Banderas</t>
  </si>
  <si>
    <t>Bandera de Colombia con soporte y asta en madera</t>
  </si>
  <si>
    <t>Bandera de Cundinamarca con soporte y asta en madera</t>
  </si>
  <si>
    <t>Bandera de Sopó con soporte y asta en madera</t>
  </si>
  <si>
    <t>Dispensadores</t>
  </si>
  <si>
    <t>Dispensadores institucionales para papel higienico</t>
  </si>
  <si>
    <t>Baño social</t>
  </si>
  <si>
    <t>Se abre la tapa</t>
  </si>
  <si>
    <t>Baño Oficina</t>
  </si>
  <si>
    <t>Dispensador</t>
  </si>
  <si>
    <t>De jabon Plastico color blanco</t>
  </si>
  <si>
    <t>De Jabon Plasticos color blanco</t>
  </si>
  <si>
    <t>Carro estrujador</t>
  </si>
  <si>
    <t>Carro estrujador de mopa capacidad de 20 litros</t>
  </si>
  <si>
    <t xml:space="preserve">Archivador </t>
  </si>
  <si>
    <t>Metálico color gris de puertas corredizas</t>
  </si>
  <si>
    <t>Archivador</t>
  </si>
  <si>
    <t>Movil Gris de Puertas Corredizas</t>
  </si>
  <si>
    <t>Peforadora</t>
  </si>
  <si>
    <t>Color negro grande de tres huecos</t>
  </si>
  <si>
    <t>Arbol de navidad</t>
  </si>
  <si>
    <t xml:space="preserve">Color verde con sus respectivos adornos, pesebre y tren </t>
  </si>
  <si>
    <t xml:space="preserve">Mapa de evacuacion </t>
  </si>
  <si>
    <t>En acrilico</t>
  </si>
  <si>
    <t>Archivo (Buen estado)</t>
  </si>
  <si>
    <t>Escalera de 4 peldaños con base más ancha, para mayor estabilidad, peldaños resistentes, alta calidad y duración en aluminio</t>
  </si>
  <si>
    <t>Piso laminado en metros cuadrados</t>
  </si>
  <si>
    <t>Color madera claro java teck de 7 mm de espesor</t>
  </si>
  <si>
    <t>Colombia grande impermeable</t>
  </si>
  <si>
    <t xml:space="preserve">De toallas Metalicos </t>
  </si>
  <si>
    <t>Termos</t>
  </si>
  <si>
    <t>Temps color gris plateado</t>
  </si>
  <si>
    <t>Orden al merito FFCH 2010</t>
  </si>
  <si>
    <t>Retrato Alberto Lleras Camargo, con marco y sin vidrio</t>
  </si>
  <si>
    <t>Oficina (Apoyo Administrativo)</t>
  </si>
  <si>
    <t>Sello Fechador</t>
  </si>
  <si>
    <t>Color negro con gris Concejo Municipal</t>
  </si>
  <si>
    <t xml:space="preserve">de Colombia, Cundinamarca y Sopó </t>
  </si>
  <si>
    <t>Sofas</t>
  </si>
  <si>
    <t>Color azul en tela de paño sin brazos</t>
  </si>
  <si>
    <t>Orden al merito FFCH 2007</t>
  </si>
  <si>
    <t>Galardonados al merito FFCH - 2005</t>
  </si>
  <si>
    <t xml:space="preserve">Cuadro </t>
  </si>
  <si>
    <t>Distincion de honor al mérito Bomberil marco dorado</t>
  </si>
  <si>
    <t>(Prestamo Alcaldía) Of 226-2022</t>
  </si>
  <si>
    <t>De madera, color cafe con 12 compartimentos y 6 puertas</t>
  </si>
  <si>
    <t>Pebetero</t>
  </si>
  <si>
    <t>Pebetero en porcelana verdes y rosado, para escencia líquida</t>
  </si>
  <si>
    <t>Sello fechador con escudo del municipio</t>
  </si>
  <si>
    <t>De toallas plastico blanco</t>
  </si>
  <si>
    <t>Punto ecologico</t>
  </si>
  <si>
    <t>Punto ecologico con tablero compuesto de 3recipientes de plastico con tapa</t>
  </si>
  <si>
    <t>mueble sistema de archivo rodante compuesto por 4 estantes con 90 cm de frente * 40 cm de findo y 200 cm de alto , con 6 entrepaños</t>
  </si>
  <si>
    <t>Puesto de trabajo soportado en ele color madera clara</t>
  </si>
  <si>
    <t xml:space="preserve">extintor </t>
  </si>
  <si>
    <t>Extintor nuevo CO2 de 10 libras</t>
  </si>
  <si>
    <t>estufa</t>
  </si>
  <si>
    <t>Estufa de sobremesa de 2 puestos eléctrica.
Equipada con termostato eléc-trico; monofásica a 110 voltios; perilla reguladora de temperatu-ra; resiste el ácido de los ali-mentos, las grasas y los abra-sivos y detergentes; mesa con estampado antiderrame de lí-quidos.</t>
  </si>
  <si>
    <t>Panel</t>
  </si>
  <si>
    <t>Panel Japones de 10 partes</t>
  </si>
  <si>
    <t>Equipo de emergencia</t>
  </si>
  <si>
    <t>Extintor</t>
  </si>
  <si>
    <t>Extintor portatil tipo HCFC 123 BLANCO SOLKAFLAM</t>
  </si>
  <si>
    <t>Camilla</t>
  </si>
  <si>
    <t>Camilla rigida color naranja con araña</t>
  </si>
  <si>
    <t xml:space="preserve">Cuello inmovilizador color Naranja </t>
  </si>
  <si>
    <t>Ferulas</t>
  </si>
  <si>
    <t>Kit de ferulas inmovilizadoras - cartonplast azul</t>
  </si>
  <si>
    <t>Multipropósito ABC de 20 libras con gancho y aviso color amarillo</t>
  </si>
  <si>
    <t xml:space="preserve">Botiquin </t>
  </si>
  <si>
    <t>Color blanco de pared mediano</t>
  </si>
  <si>
    <t>Camilla en madera color café con araña</t>
  </si>
  <si>
    <t>SIlla presidencial de alta calidad, en material de espaldar Tapizado en cuerina con bastidor interno en madera. Con espuma inyectada de alta densidad. Asiento Tapizado en cuerina con interior en madera. Regulable en altura. Rodachines 100% en goma de alta resistencia. Chasis en cromado. Elevación mediante cilindro neumático. Brazos en polipropileno tapizados en cuerina. Apoyo lumbar Fijo, con curva lumbar. • Silla de oficina ergonómica • Graduación de altura en asiento • Brazos fijos • Base en nylon • Ruedas en nylon Medidas: • Altura del piso al asiento minimo 47 cm maximo 55cm • Profundidad del asiento 51 cm • Ancho del asiento 50 cm • Ancho del espaldar 48 cm • Altura de la silla total 1.20 cm. Diametro de la base 62 cm. Capacidad en peso 110kg,• Ajuste ergonomico en espalda con palanca. • Ajuste de silla asiento con palanca para subir y bajar.</t>
  </si>
  <si>
    <t>CONTENIDOS (MUEBLES, EQUIPO EMERGENCIA Y SILLAS)</t>
  </si>
  <si>
    <t xml:space="preserve">portatil </t>
  </si>
  <si>
    <t>Portátil ACER con cargador (Prensa)</t>
  </si>
  <si>
    <t>Monitor cámaras</t>
  </si>
  <si>
    <t>Pantalla referencia LG 22MP410-B con SN 302NTVS9P463</t>
  </si>
  <si>
    <t>DVR</t>
  </si>
  <si>
    <t xml:space="preserve">Grabador DVR  referencia HILOOK DVR-216G-M1 con SN L11102994 / Tiene mouse color negro </t>
  </si>
  <si>
    <t>cable</t>
  </si>
  <si>
    <t>CABLE PARA MICRÓFONO XLR HEMBRA A MINI PLUG 3.5 MM ESTÉREO DE 3 METROS (UNIDAD)</t>
  </si>
  <si>
    <t>micrófono</t>
  </si>
  <si>
    <t>MICRÓFONO DE SOLAPA INALÁMBRICO PARA CÁMARA DE VÍDEO Y CELULAR. (UNIDAD)</t>
  </si>
  <si>
    <t>Prensa</t>
  </si>
  <si>
    <t>tripode</t>
  </si>
  <si>
    <t>TRIPODE CAMARA CELULAR VIDEO TR3POD 170 + ADAPTADOR CELULAR (UNIDAD)</t>
  </si>
  <si>
    <t>CABLE AUXILIAR PLUG 3.5 MM AUDIO ESTERO 15 MTS (MINIMO) (UNIDAD)</t>
  </si>
  <si>
    <t xml:space="preserve">adaptador </t>
  </si>
  <si>
    <t>ADAPTADOR USB-C A 3.5MM COMPATIBLE CON CELULAR SAMSUG (UNIDAD</t>
  </si>
  <si>
    <t xml:space="preserve">computadores de escritorio </t>
  </si>
  <si>
    <t>COMPUTADOR ALL IN ONE CORPORATIVO PROCESADOR INTEL CORE i7 13700, DISCO 512 GB, PANTALLA 23.8” 1920*1080, SISTEMA OPERATIVO WINDOWS 11 PRO X64 ( SN: DKUSB1P0NL337803A9K701-
DKUSB1P0NL337803AEK701- DKUSB1P0NL33780385K701)</t>
  </si>
  <si>
    <t>Audífonos de diadema inalámbricos
bluetooth con cancelación de ruido beige</t>
  </si>
  <si>
    <t>EQUIPO ELECTRICO (ELETRICO, UPS, NAS)</t>
  </si>
  <si>
    <t>Licencias</t>
  </si>
  <si>
    <t>Licencias Office hogar y empresas</t>
  </si>
  <si>
    <t>Corresponden a los equipos portátiles de los Concejales</t>
  </si>
  <si>
    <t>Licencia Microsoft access 2013 ref 077-06378</t>
  </si>
  <si>
    <t>Licencia Microsoft publisher 2013 ref 16406997</t>
  </si>
  <si>
    <t>Windows 7</t>
  </si>
  <si>
    <t>Office mediana empresa</t>
  </si>
  <si>
    <t>Office  home and bussines 2010</t>
  </si>
  <si>
    <t xml:space="preserve">Licencias Office y windows </t>
  </si>
  <si>
    <t xml:space="preserve">Licencia Antivirus Mcafee </t>
  </si>
  <si>
    <t>Licencia Antivirus Mcafee 9209075</t>
  </si>
  <si>
    <t xml:space="preserve">Licencias </t>
  </si>
  <si>
    <t xml:space="preserve">licencias vitalicias </t>
  </si>
  <si>
    <t>LICENCIA OFFICE 2021 VITALICIA APLICACIONES WORD, EXCEL,  POWERPOINT Y OUTLOOK KEY : 6P74K-FHX46-GC9FM-K796F-4TGQZ /
P9CJR-W4JGW-JRDR3-44CRJ-XMPMZ / FF23-74C7Q-6XVFR-T7QHV-H4K2Z</t>
  </si>
  <si>
    <t xml:space="preserve"> RESPONSABILIDAD CIVIL DE SERVIDORES PÚBLICOS  </t>
  </si>
  <si>
    <t xml:space="preserve"> RESPONSABILIDAD CIVIL EXTRACONTRACTUAL </t>
  </si>
  <si>
    <t xml:space="preserve"> MANEJO GLOBAL PARA ENTIDADES OFICIALES  </t>
  </si>
  <si>
    <t>SEGURO GLOBAL DE MANEJO PARA ENTIDADES OFICIALES</t>
  </si>
  <si>
    <t>VALOR ASEGURADO</t>
  </si>
  <si>
    <t>AMPAROS Y CLAUSULAS OBLIGATORIAS</t>
  </si>
  <si>
    <t xml:space="preserve">DELITOS CONTRA LA ADMINISTRACION PUBLICA </t>
  </si>
  <si>
    <t>RENDICION Y RECONSTRUCCION DE CUENTAS</t>
  </si>
  <si>
    <t>COBERTURA GLOBAL DE MANEJO</t>
  </si>
  <si>
    <t xml:space="preserve">EMPLEADOS NO IDENTIFICADOS </t>
  </si>
  <si>
    <t>RELACION DE FUNCIONARIOS POLIZA DE REPONSABILIDAD CIVIL SERVIDORES PUBLICOS</t>
  </si>
  <si>
    <t>RELACION DE ASEGURADOS</t>
  </si>
  <si>
    <t>RESPONSABILIDAD  CIVIL EXTRACONTRACTUAL</t>
  </si>
  <si>
    <t>PREDIOS, LABORES Y OPERACIONES</t>
  </si>
  <si>
    <t>SINIESTROS POR ASEGURADO POR FECHA DE OCURRENCIA</t>
  </si>
  <si>
    <t>AÑO SINIESTRO</t>
  </si>
  <si>
    <t>POLIZA/RAMO</t>
  </si>
  <si>
    <t>VALOR SINIESTRO</t>
  </si>
  <si>
    <t>CONCEPTO</t>
  </si>
  <si>
    <t>ESTADO</t>
  </si>
  <si>
    <t>NO REGISTRA</t>
  </si>
  <si>
    <t xml:space="preserve"> Desde: 2024 Hasta: 20 de febrero 2026</t>
  </si>
  <si>
    <t>LA ENTIDAD SE PERMITE INFORMAR QUE DURANTE LOS ULTIMNOS DOS (02) AÑOS NO HA PRESENTADO SINIESTROS</t>
  </si>
  <si>
    <t>RELACIÓN DE CONCEJALES</t>
  </si>
  <si>
    <t>310 8012327</t>
  </si>
  <si>
    <t>310 2821913</t>
  </si>
  <si>
    <t>312 3478125</t>
  </si>
  <si>
    <t>314 4091620</t>
  </si>
  <si>
    <t>322 3063457</t>
  </si>
  <si>
    <t>310 7752618</t>
  </si>
  <si>
    <t>321 3881442</t>
  </si>
  <si>
    <t>322 9220511</t>
  </si>
  <si>
    <t>320 4814038</t>
  </si>
  <si>
    <t>318 5145637</t>
  </si>
  <si>
    <t>311 5947207</t>
  </si>
  <si>
    <t>313 3971575</t>
  </si>
  <si>
    <t>311 2084398</t>
  </si>
  <si>
    <t>CARGO</t>
  </si>
  <si>
    <t>CONCEJAL</t>
  </si>
  <si>
    <t xml:space="preserve">CONCEJAL- PRESIDENTA </t>
  </si>
  <si>
    <t>CONCEJAL- PRIMERA VICEPRESIDENCIA</t>
  </si>
  <si>
    <t xml:space="preserve">CONCEJAL- SEGUNDA VICEPRESIDENCIA  </t>
  </si>
  <si>
    <t>VALORES ASEGURAR</t>
  </si>
  <si>
    <t>NOMBRE</t>
  </si>
  <si>
    <t xml:space="preserve">ITEM </t>
  </si>
  <si>
    <t>GEORGE ANDREY ALARCÓN CARRANZA</t>
  </si>
  <si>
    <t>CARLOS MAURICIO CASTAÑEDA RUBIANO</t>
  </si>
  <si>
    <t>NICOLÁS RENÉ FLOREZ RODRÍGUEZ</t>
  </si>
  <si>
    <t>FREDY GIOVANNI GARCÍA MORALES</t>
  </si>
  <si>
    <t>SINDY CATERINE MARTÍNEZ RINCÓN</t>
  </si>
  <si>
    <t>RUBÉN DE JESÚS NOGUERA ZETUAIN</t>
  </si>
  <si>
    <t>GUSTAVO ADOLFO RODRÍGUEZ GUTIERREZ</t>
  </si>
  <si>
    <t>FRANKIL ROBERTO RODRÍGUEZ LOMBANA</t>
  </si>
  <si>
    <t>ANDERSON STEVEN TALERO RODRÍGUEZ</t>
  </si>
  <si>
    <t>EDWAR DARÍO TALERO VILLA</t>
  </si>
  <si>
    <t>GRACIELA TORRES ABRIL</t>
  </si>
  <si>
    <t>NANCY TORRES PÉREZ</t>
  </si>
  <si>
    <t>LUISA ALEXANDRA VALCÁRCEL CORREDOR</t>
  </si>
  <si>
    <t>CÉDULA</t>
  </si>
  <si>
    <t>TELEFONO</t>
  </si>
  <si>
    <t>FECHA NACIMIENTO</t>
  </si>
  <si>
    <t>SALARIO ACTUAL ALCALDESA</t>
  </si>
  <si>
    <t xml:space="preserve">VALOR </t>
  </si>
  <si>
    <t>OFERTA ECONOMICA</t>
  </si>
  <si>
    <t>INVITACION PUBLICA DE MÍNIMA CUANTÍA</t>
  </si>
  <si>
    <t>Desde las 24:00 horas local del</t>
  </si>
  <si>
    <t>Hasta las 24:00 horas local del</t>
  </si>
  <si>
    <t>Dias de Cobertura Mínimos Exigidos en el Pliego</t>
  </si>
  <si>
    <t>Dias de Cobertura Adicionales ofertados</t>
  </si>
  <si>
    <t>Días de Cobertura Totales Ofertados</t>
  </si>
  <si>
    <t>Item Asegurable</t>
  </si>
  <si>
    <t>Desde</t>
  </si>
  <si>
    <t>Hasta</t>
  </si>
  <si>
    <t>Dias de Cobertura</t>
  </si>
  <si>
    <t>Valor Asegurado</t>
  </si>
  <si>
    <t>Valor Asegurado Indice Variable</t>
  </si>
  <si>
    <t>% Indice Variable</t>
  </si>
  <si>
    <t>Tasa Anual</t>
  </si>
  <si>
    <t>Prima Neta</t>
  </si>
  <si>
    <t>Prima Neta Indice Variable</t>
  </si>
  <si>
    <t>IVA</t>
  </si>
  <si>
    <t>Prima Total</t>
  </si>
  <si>
    <t xml:space="preserve">POLIZA TODO RIESGO DAÑO MATERIAL - </t>
  </si>
  <si>
    <t>‰ (por mil)</t>
  </si>
  <si>
    <t xml:space="preserve">POLIZA DE RESPONSABILIDAD CIVIL SERVIDORES PUBLICOS - </t>
  </si>
  <si>
    <t>Limite Básico Asegurado por Evento y Vigencia</t>
  </si>
  <si>
    <t>% (por ciento)</t>
  </si>
  <si>
    <t>POLIZA DE MANEJO GLOBAL ESTATAL -</t>
  </si>
  <si>
    <t xml:space="preserve">POLIZA DE RESPONSABILIDAD CIVIL EXTRACONTRACTUAL - </t>
  </si>
  <si>
    <t xml:space="preserve">POLIZA DE VIDA GRUPO - </t>
  </si>
  <si>
    <t>20/03/2027</t>
  </si>
  <si>
    <t>OFERTA TOTAL DE PRIMAS IVA INCLUIDO</t>
  </si>
  <si>
    <t>PRESUPUESTO DE LA ENTIDAD</t>
  </si>
  <si>
    <t>DIFERENCIA</t>
  </si>
  <si>
    <t>SMMLV</t>
  </si>
  <si>
    <t xml:space="preserve">YURI ANDREA ALMECIGA CARRION </t>
  </si>
  <si>
    <t xml:space="preserve">TECNICO ADMINISTRATIVO </t>
  </si>
  <si>
    <t>ALEXANDER NUÑEZ</t>
  </si>
  <si>
    <t xml:space="preserve">JEFE DE CONTROL INTERNO </t>
  </si>
  <si>
    <t xml:space="preserve">YILI PAOLA FLOREZ MOSCOSO </t>
  </si>
  <si>
    <t xml:space="preserve">SECRETARIA ADMINISTRATIVA Y FINANCIERA </t>
  </si>
  <si>
    <t>39,819,369</t>
  </si>
  <si>
    <t>71,774,23</t>
  </si>
  <si>
    <t>52,779,952</t>
  </si>
  <si>
    <t>CEDULA</t>
  </si>
  <si>
    <t>CONCEJO MUNICIPIO DE SOPO</t>
  </si>
  <si>
    <t>VIDA (Que incluye, indeminzación por muerte de accidente, incapacidad total y permenente, enfermedades graves, gastos medicos por accidente, gastos funerarios, renta mensual por muerte del asegurador y auxulio por tratamiento ambulatorio o cirugia ambulatoria)</t>
  </si>
  <si>
    <t>NOTA: El salario de la alcaldesa debe actualizarse al 2026, una vez sea aprobado por el Concejo Municipal.</t>
  </si>
  <si>
    <t>LOTE I</t>
  </si>
  <si>
    <t>LOTE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</si>
</sst>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 &quot;$&quot;\ * #,##0.00_ ;_ &quot;$&quot;\ * \-#,##0.00_ ;_ &quot;$&quot;\ * &quot;-&quot;??_ ;_ @_ "/>
    <numFmt numFmtId="166" formatCode="_-[$$-340A]\ * #,##0.00_-;\-[$$-340A]\ * #,##0.00_-;_-[$$-340A]\ * &quot;-&quot;??_-;_-@_-"/>
    <numFmt numFmtId="167" formatCode="[$$-240A]\ #,##0"/>
    <numFmt numFmtId="168" formatCode="_(* #,##0.00_);_(* \(#,##0.00\);_(* &quot;-&quot;??_);_(@_)"/>
    <numFmt numFmtId="169" formatCode="_(* #,##0.000_);_(* \(#,##0.000\);_(* &quot;-&quot;??_);_(@_)"/>
    <numFmt numFmtId="170" formatCode="[$-F800]dddd\,\ mmmm\ dd\,\ yyyy"/>
    <numFmt numFmtId="171" formatCode="_(* #,##0_);_(* \(#,##0\);_(* &quot;-&quot;??_);_(@_)"/>
    <numFmt numFmtId="172" formatCode="0.0%"/>
    <numFmt numFmtId="173" formatCode="_-* #,##0.0_-;\-* #,##0.0_-;_-* &quot;-&quot;?_-;_-@_-"/>
    <numFmt numFmtId="174" formatCode="_-* #,##0_-;\-* #,##0_-;_-* &quot;-&quot;??_-;_-@_-"/>
    <numFmt numFmtId="175" formatCode="_-* #,##0.00_-;\-* #,##0.00_-;_-* &quot;-&quot;_-;_-@_-"/>
    <numFmt numFmtId="176" formatCode="_-&quot;$&quot;\ * #,##0_-;\-&quot;$&quot;\ * #,##0_-;_-&quot;$&quot;\ * &quot;-&quot;??_-;_-@_-"/>
  </numFmts>
  <fonts count="33" x14ac:knownFonts="1">
    <font>
      <sz val="11"/>
      <color theme="1"/>
      <name val="Calibri"/>
      <family val="2"/>
      <scheme val="minor"/>
    </font>
    <font>
      <sz val="11"/>
      <color theme="1"/>
      <name val="Calibri"/>
      <family val="2"/>
      <scheme val="minor"/>
    </font>
    <font>
      <sz val="10"/>
      <name val="Arial"/>
      <family val="2"/>
    </font>
    <font>
      <b/>
      <sz val="9"/>
      <color indexed="81"/>
      <name val="Tahoma"/>
      <family val="2"/>
    </font>
    <font>
      <sz val="9"/>
      <color indexed="81"/>
      <name val="Tahoma"/>
      <family val="2"/>
    </font>
    <font>
      <sz val="12"/>
      <color rgb="FF000000"/>
      <name val="Arial"/>
      <family val="2"/>
    </font>
    <font>
      <b/>
      <sz val="11"/>
      <name val="Arial"/>
      <family val="2"/>
    </font>
    <font>
      <sz val="11"/>
      <name val="Arial"/>
      <family val="2"/>
    </font>
    <font>
      <b/>
      <sz val="12"/>
      <name val="Arial"/>
      <family val="2"/>
    </font>
    <font>
      <sz val="12"/>
      <color theme="1"/>
      <name val="Arial"/>
      <family val="2"/>
    </font>
    <font>
      <sz val="12"/>
      <name val="Arial"/>
      <family val="2"/>
    </font>
    <font>
      <i/>
      <sz val="12"/>
      <name val="Arial"/>
      <family val="2"/>
    </font>
    <font>
      <sz val="11"/>
      <name val="Calibri"/>
      <family val="2"/>
      <scheme val="minor"/>
    </font>
    <font>
      <b/>
      <sz val="12"/>
      <color theme="1"/>
      <name val="Arial"/>
      <family val="2"/>
    </font>
    <font>
      <sz val="12"/>
      <color theme="1"/>
      <name val="Calibri"/>
      <family val="2"/>
      <scheme val="minor"/>
    </font>
    <font>
      <b/>
      <sz val="12"/>
      <color indexed="18"/>
      <name val="Arial"/>
      <family val="2"/>
    </font>
    <font>
      <b/>
      <sz val="12"/>
      <color rgb="FF222222"/>
      <name val="Arial"/>
      <family val="2"/>
    </font>
    <font>
      <sz val="12"/>
      <color rgb="FF222222"/>
      <name val="Arial"/>
      <family val="2"/>
    </font>
    <font>
      <sz val="10"/>
      <color indexed="8"/>
      <name val="Arial"/>
      <family val="2"/>
    </font>
    <font>
      <b/>
      <sz val="11"/>
      <color rgb="FF002060"/>
      <name val="Segoe UI"/>
      <family val="2"/>
    </font>
    <font>
      <sz val="11"/>
      <color rgb="FF002060"/>
      <name val="Segoe UI"/>
      <family val="2"/>
    </font>
    <font>
      <sz val="11"/>
      <color indexed="8"/>
      <name val="Calibri"/>
      <family val="2"/>
    </font>
    <font>
      <b/>
      <sz val="11"/>
      <color rgb="FF002060"/>
      <name val="Arial"/>
      <family val="2"/>
    </font>
    <font>
      <sz val="11"/>
      <color rgb="FF002060"/>
      <name val="Arial"/>
      <family val="2"/>
    </font>
    <font>
      <sz val="11"/>
      <color theme="1"/>
      <name val="Arial"/>
      <family val="2"/>
    </font>
    <font>
      <b/>
      <sz val="11"/>
      <color theme="0"/>
      <name val="Arial"/>
      <family val="2"/>
    </font>
    <font>
      <sz val="11"/>
      <color theme="0"/>
      <name val="Arial"/>
      <family val="2"/>
    </font>
    <font>
      <b/>
      <i/>
      <sz val="11"/>
      <color theme="0"/>
      <name val="Segoe UI"/>
      <family val="2"/>
    </font>
    <font>
      <b/>
      <sz val="11"/>
      <color theme="1"/>
      <name val="Calibri"/>
      <family val="2"/>
      <scheme val="minor"/>
    </font>
    <font>
      <b/>
      <sz val="12"/>
      <color theme="1"/>
      <name val="Calibri"/>
      <family val="2"/>
      <scheme val="minor"/>
    </font>
    <font>
      <b/>
      <sz val="10"/>
      <color theme="0"/>
      <name val="Arial"/>
      <family val="2"/>
    </font>
    <font>
      <sz val="10"/>
      <color rgb="FF000000"/>
      <name val="Arial"/>
      <family val="2"/>
    </font>
    <font>
      <sz val="10"/>
      <color theme="1"/>
      <name val="Arial"/>
      <family val="2"/>
    </font>
  </fonts>
  <fills count="11">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indexed="9"/>
        <bgColor indexed="64"/>
      </patternFill>
    </fill>
    <fill>
      <patternFill patternType="solid">
        <fgColor theme="0" tint="-0.14999847407452621"/>
        <bgColor indexed="64"/>
      </patternFill>
    </fill>
    <fill>
      <patternFill patternType="solid">
        <fgColor rgb="FF002060"/>
        <bgColor indexed="64"/>
      </patternFill>
    </fill>
    <fill>
      <patternFill patternType="solid">
        <fgColor indexed="55"/>
        <bgColor indexed="64"/>
      </patternFill>
    </fill>
    <fill>
      <patternFill patternType="solid">
        <fgColor theme="8" tint="-0.249977111117893"/>
        <bgColor indexed="64"/>
      </patternFill>
    </fill>
    <fill>
      <patternFill patternType="solid">
        <fgColor indexed="17"/>
        <bgColor indexed="64"/>
      </patternFill>
    </fill>
    <fill>
      <patternFill patternType="solid">
        <fgColor theme="4" tint="-0.249977111117893"/>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s>
  <cellStyleXfs count="9">
    <xf numFmtId="0" fontId="0" fillId="0" borderId="0"/>
    <xf numFmtId="44" fontId="1" fillId="0" borderId="0" applyFont="0" applyFill="0" applyBorder="0" applyAlignment="0" applyProtection="0"/>
    <xf numFmtId="42" fontId="1" fillId="0" borderId="0" applyFont="0" applyFill="0" applyBorder="0" applyAlignment="0" applyProtection="0"/>
    <xf numFmtId="165" fontId="2" fillId="0" borderId="0" applyFont="0" applyFill="0" applyBorder="0" applyAlignment="0" applyProtection="0"/>
    <xf numFmtId="0" fontId="2" fillId="0" borderId="0"/>
    <xf numFmtId="0" fontId="18" fillId="0" borderId="0"/>
    <xf numFmtId="168" fontId="21" fillId="0" borderId="0" applyFont="0" applyFill="0" applyBorder="0" applyAlignment="0" applyProtection="0"/>
    <xf numFmtId="168" fontId="2" fillId="0" borderId="0" applyFont="0" applyFill="0" applyBorder="0" applyAlignment="0" applyProtection="0"/>
    <xf numFmtId="43" fontId="18" fillId="0" borderId="0" applyFont="0" applyFill="0" applyBorder="0" applyAlignment="0" applyProtection="0"/>
  </cellStyleXfs>
  <cellXfs count="202">
    <xf numFmtId="0" fontId="0" fillId="0" borderId="0" xfId="0"/>
    <xf numFmtId="0" fontId="9" fillId="0" borderId="0" xfId="0" applyFont="1"/>
    <xf numFmtId="0" fontId="11" fillId="0" borderId="0" xfId="4" applyFont="1" applyAlignment="1">
      <alignment horizontal="left" vertical="center"/>
    </xf>
    <xf numFmtId="0" fontId="7" fillId="0" borderId="0" xfId="0" applyFont="1"/>
    <xf numFmtId="165" fontId="7" fillId="0" borderId="20" xfId="3" applyFont="1" applyFill="1" applyBorder="1" applyAlignment="1"/>
    <xf numFmtId="165" fontId="7" fillId="0" borderId="22" xfId="3" applyFont="1" applyFill="1" applyBorder="1" applyAlignment="1"/>
    <xf numFmtId="44" fontId="6" fillId="0" borderId="1" xfId="1" applyFont="1" applyFill="1" applyBorder="1" applyAlignment="1"/>
    <xf numFmtId="165" fontId="7" fillId="0" borderId="24" xfId="3" applyFont="1" applyFill="1" applyBorder="1" applyAlignment="1"/>
    <xf numFmtId="0" fontId="12" fillId="0" borderId="0" xfId="0" applyFont="1"/>
    <xf numFmtId="3" fontId="9" fillId="0" borderId="1" xfId="0" applyNumberFormat="1" applyFont="1" applyBorder="1" applyAlignment="1">
      <alignment horizontal="center" vertical="center"/>
    </xf>
    <xf numFmtId="0" fontId="9" fillId="0" borderId="1" xfId="0" applyFont="1" applyBorder="1" applyAlignment="1">
      <alignment horizontal="center" vertical="center"/>
    </xf>
    <xf numFmtId="15" fontId="9" fillId="0" borderId="1" xfId="0" applyNumberFormat="1" applyFont="1" applyBorder="1" applyAlignment="1">
      <alignment horizontal="center" vertical="center"/>
    </xf>
    <xf numFmtId="0" fontId="14" fillId="0" borderId="0" xfId="0" applyFont="1"/>
    <xf numFmtId="0" fontId="15" fillId="2" borderId="0" xfId="0" applyFont="1" applyFill="1" applyAlignment="1">
      <alignment horizontal="center"/>
    </xf>
    <xf numFmtId="0" fontId="10" fillId="2" borderId="0" xfId="0" applyFont="1" applyFill="1"/>
    <xf numFmtId="0" fontId="16" fillId="2" borderId="17" xfId="0" applyFont="1" applyFill="1" applyBorder="1" applyAlignment="1">
      <alignment vertical="top" wrapText="1"/>
    </xf>
    <xf numFmtId="0" fontId="16" fillId="2" borderId="12" xfId="0" applyFont="1" applyFill="1" applyBorder="1" applyAlignment="1">
      <alignment horizontal="center" vertical="top" wrapText="1"/>
    </xf>
    <xf numFmtId="0" fontId="16" fillId="2" borderId="12" xfId="0" applyFont="1" applyFill="1" applyBorder="1" applyAlignment="1">
      <alignment vertical="top" wrapText="1"/>
    </xf>
    <xf numFmtId="0" fontId="16" fillId="2" borderId="18" xfId="0" applyFont="1" applyFill="1" applyBorder="1" applyAlignment="1">
      <alignment horizontal="center" vertical="top" wrapText="1"/>
    </xf>
    <xf numFmtId="0" fontId="17" fillId="2" borderId="19" xfId="0" applyFont="1" applyFill="1" applyBorder="1" applyAlignment="1">
      <alignment horizontal="center" vertical="top" wrapText="1"/>
    </xf>
    <xf numFmtId="0" fontId="17" fillId="2" borderId="1" xfId="0" applyFont="1" applyFill="1" applyBorder="1" applyAlignment="1">
      <alignment vertical="top" wrapText="1"/>
    </xf>
    <xf numFmtId="167" fontId="17" fillId="2" borderId="1" xfId="0" applyNumberFormat="1" applyFont="1" applyFill="1" applyBorder="1" applyAlignment="1">
      <alignment vertical="top" wrapText="1"/>
    </xf>
    <xf numFmtId="0" fontId="10" fillId="2" borderId="20" xfId="0" applyFont="1" applyFill="1" applyBorder="1" applyAlignment="1">
      <alignment horizontal="center"/>
    </xf>
    <xf numFmtId="0" fontId="17" fillId="2" borderId="21" xfId="0" applyFont="1" applyFill="1" applyBorder="1" applyAlignment="1">
      <alignment wrapText="1"/>
    </xf>
    <xf numFmtId="0" fontId="8" fillId="2" borderId="14" xfId="0" applyFont="1" applyFill="1" applyBorder="1"/>
    <xf numFmtId="167" fontId="8" fillId="2" borderId="14" xfId="0" applyNumberFormat="1" applyFont="1" applyFill="1" applyBorder="1"/>
    <xf numFmtId="0" fontId="10" fillId="2" borderId="22" xfId="0" applyFont="1" applyFill="1" applyBorder="1"/>
    <xf numFmtId="0" fontId="8" fillId="0" borderId="1" xfId="0" applyFont="1" applyBorder="1"/>
    <xf numFmtId="166" fontId="8" fillId="0" borderId="1" xfId="0" applyNumberFormat="1" applyFont="1" applyBorder="1"/>
    <xf numFmtId="0" fontId="10" fillId="0" borderId="1" xfId="0" applyFont="1" applyBorder="1"/>
    <xf numFmtId="166" fontId="10" fillId="0" borderId="1" xfId="0" applyNumberFormat="1" applyFont="1" applyBorder="1"/>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wrapText="1"/>
    </xf>
    <xf numFmtId="0" fontId="6" fillId="0" borderId="8"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xf>
    <xf numFmtId="164" fontId="7" fillId="3" borderId="1" xfId="0" applyNumberFormat="1" applyFont="1" applyFill="1" applyBorder="1"/>
    <xf numFmtId="164" fontId="7" fillId="0" borderId="9" xfId="0" applyNumberFormat="1" applyFont="1" applyBorder="1" applyAlignment="1">
      <alignment horizontal="center" vertical="center"/>
    </xf>
    <xf numFmtId="0" fontId="7" fillId="0" borderId="9" xfId="0" applyFont="1" applyBorder="1" applyAlignment="1">
      <alignment horizontal="center" vertical="center"/>
    </xf>
    <xf numFmtId="42" fontId="7" fillId="0" borderId="9" xfId="2" applyFont="1" applyFill="1" applyBorder="1" applyAlignment="1">
      <alignment horizontal="center" vertical="center"/>
    </xf>
    <xf numFmtId="0" fontId="7" fillId="0" borderId="0" xfId="0" applyFont="1" applyAlignment="1">
      <alignment horizontal="center" vertical="center" wrapText="1"/>
    </xf>
    <xf numFmtId="0" fontId="7" fillId="0" borderId="10" xfId="0" applyFont="1" applyBorder="1" applyAlignment="1">
      <alignment horizontal="center" vertical="center"/>
    </xf>
    <xf numFmtId="0" fontId="7" fillId="0" borderId="10" xfId="0" applyFont="1" applyBorder="1" applyAlignment="1">
      <alignment horizontal="center" vertical="center" wrapText="1"/>
    </xf>
    <xf numFmtId="0" fontId="7" fillId="0" borderId="13" xfId="0" applyFont="1" applyBorder="1" applyAlignment="1">
      <alignment horizontal="center" vertical="center"/>
    </xf>
    <xf numFmtId="164" fontId="7" fillId="3" borderId="1" xfId="0" applyNumberFormat="1" applyFont="1" applyFill="1" applyBorder="1" applyAlignment="1">
      <alignment vertical="center"/>
    </xf>
    <xf numFmtId="44" fontId="9" fillId="3" borderId="1" xfId="1" applyFont="1" applyFill="1" applyBorder="1"/>
    <xf numFmtId="0" fontId="9" fillId="3" borderId="1" xfId="0" applyFont="1" applyFill="1" applyBorder="1"/>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164" fontId="6" fillId="3" borderId="1" xfId="0" applyNumberFormat="1"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164" fontId="6" fillId="3" borderId="4" xfId="0" applyNumberFormat="1" applyFont="1" applyFill="1" applyBorder="1" applyAlignment="1">
      <alignment horizontal="center" vertical="center" wrapText="1"/>
    </xf>
    <xf numFmtId="49" fontId="23" fillId="4" borderId="0" xfId="5" applyNumberFormat="1" applyFont="1" applyFill="1" applyAlignment="1">
      <alignment vertical="center" wrapText="1"/>
    </xf>
    <xf numFmtId="0" fontId="24" fillId="0" borderId="0" xfId="0" applyFont="1" applyAlignment="1">
      <alignment vertical="center"/>
    </xf>
    <xf numFmtId="0" fontId="22" fillId="4" borderId="0" xfId="5" applyFont="1" applyFill="1" applyAlignment="1">
      <alignment vertical="center"/>
    </xf>
    <xf numFmtId="0" fontId="22" fillId="2" borderId="13" xfId="5" applyFont="1" applyFill="1" applyBorder="1" applyAlignment="1">
      <alignment vertical="center"/>
    </xf>
    <xf numFmtId="170" fontId="22" fillId="2" borderId="13" xfId="5" applyNumberFormat="1" applyFont="1" applyFill="1" applyBorder="1" applyAlignment="1">
      <alignment vertical="center"/>
    </xf>
    <xf numFmtId="170" fontId="26" fillId="2" borderId="0" xfId="5" applyNumberFormat="1" applyFont="1" applyFill="1" applyAlignment="1">
      <alignment vertical="center" wrapText="1"/>
    </xf>
    <xf numFmtId="169" fontId="22" fillId="4" borderId="0" xfId="6" applyNumberFormat="1" applyFont="1" applyFill="1" applyAlignment="1">
      <alignment vertical="center"/>
    </xf>
    <xf numFmtId="0" fontId="22" fillId="2" borderId="1" xfId="5" applyFont="1" applyFill="1" applyBorder="1" applyAlignment="1">
      <alignment vertical="center"/>
    </xf>
    <xf numFmtId="170" fontId="22" fillId="2" borderId="1" xfId="5" applyNumberFormat="1" applyFont="1" applyFill="1" applyBorder="1" applyAlignment="1">
      <alignment vertical="center"/>
    </xf>
    <xf numFmtId="171" fontId="22" fillId="4" borderId="0" xfId="5" applyNumberFormat="1" applyFont="1" applyFill="1" applyAlignment="1">
      <alignment vertical="center"/>
    </xf>
    <xf numFmtId="43" fontId="22" fillId="4" borderId="0" xfId="5" applyNumberFormat="1" applyFont="1" applyFill="1" applyAlignment="1">
      <alignment vertical="center"/>
    </xf>
    <xf numFmtId="0" fontId="22" fillId="2" borderId="1" xfId="5" applyFont="1" applyFill="1" applyBorder="1" applyAlignment="1">
      <alignment vertical="center" wrapText="1"/>
    </xf>
    <xf numFmtId="49" fontId="25" fillId="2" borderId="0" xfId="5" applyNumberFormat="1" applyFont="1" applyFill="1" applyAlignment="1">
      <alignment vertical="center" wrapText="1"/>
    </xf>
    <xf numFmtId="1" fontId="22" fillId="2" borderId="1" xfId="5" applyNumberFormat="1" applyFont="1" applyFill="1" applyBorder="1" applyAlignment="1">
      <alignment vertical="center" wrapText="1"/>
    </xf>
    <xf numFmtId="1" fontId="25" fillId="2" borderId="0" xfId="5" applyNumberFormat="1" applyFont="1" applyFill="1" applyAlignment="1">
      <alignment vertical="center" wrapText="1"/>
    </xf>
    <xf numFmtId="14" fontId="23" fillId="4" borderId="0" xfId="5" applyNumberFormat="1" applyFont="1" applyFill="1" applyAlignment="1">
      <alignment vertical="center"/>
    </xf>
    <xf numFmtId="0" fontId="23" fillId="4" borderId="0" xfId="5" applyFont="1" applyFill="1" applyAlignment="1">
      <alignment vertical="center"/>
    </xf>
    <xf numFmtId="169" fontId="23" fillId="4" borderId="0" xfId="6" applyNumberFormat="1" applyFont="1" applyFill="1" applyAlignment="1">
      <alignment vertical="center"/>
    </xf>
    <xf numFmtId="41" fontId="23" fillId="4" borderId="0" xfId="5" applyNumberFormat="1" applyFont="1" applyFill="1" applyAlignment="1">
      <alignment vertical="center"/>
    </xf>
    <xf numFmtId="44" fontId="24" fillId="0" borderId="1" xfId="1" applyFont="1" applyBorder="1" applyAlignment="1">
      <alignment vertical="center"/>
    </xf>
    <xf numFmtId="14" fontId="23" fillId="4" borderId="1" xfId="5" applyNumberFormat="1" applyFont="1" applyFill="1" applyBorder="1" applyAlignment="1">
      <alignment vertical="center"/>
    </xf>
    <xf numFmtId="170" fontId="23" fillId="4" borderId="1" xfId="5" applyNumberFormat="1" applyFont="1" applyFill="1" applyBorder="1" applyAlignment="1">
      <alignment horizontal="right" vertical="center"/>
    </xf>
    <xf numFmtId="1" fontId="24" fillId="0" borderId="1" xfId="0" applyNumberFormat="1" applyFont="1" applyBorder="1" applyAlignment="1">
      <alignment vertical="center"/>
    </xf>
    <xf numFmtId="41" fontId="23" fillId="2" borderId="1" xfId="5" applyNumberFormat="1" applyFont="1" applyFill="1" applyBorder="1" applyAlignment="1">
      <alignment vertical="center"/>
    </xf>
    <xf numFmtId="173" fontId="24" fillId="0" borderId="1" xfId="0" applyNumberFormat="1" applyFont="1" applyBorder="1" applyAlignment="1">
      <alignment vertical="center"/>
    </xf>
    <xf numFmtId="172" fontId="23" fillId="4" borderId="1" xfId="5" applyNumberFormat="1" applyFont="1" applyFill="1" applyBorder="1" applyAlignment="1">
      <alignment vertical="center"/>
    </xf>
    <xf numFmtId="169" fontId="23" fillId="4" borderId="1" xfId="6" applyNumberFormat="1" applyFont="1" applyFill="1" applyBorder="1" applyAlignment="1">
      <alignment vertical="center"/>
    </xf>
    <xf numFmtId="41" fontId="23" fillId="4" borderId="1" xfId="5" applyNumberFormat="1" applyFont="1" applyFill="1" applyBorder="1" applyAlignment="1">
      <alignment vertical="center"/>
    </xf>
    <xf numFmtId="41" fontId="25" fillId="8" borderId="1" xfId="5" applyNumberFormat="1" applyFont="1" applyFill="1" applyBorder="1" applyAlignment="1">
      <alignment vertical="center"/>
    </xf>
    <xf numFmtId="173" fontId="25" fillId="8" borderId="1" xfId="5" applyNumberFormat="1" applyFont="1" applyFill="1" applyBorder="1" applyAlignment="1">
      <alignment vertical="center" wrapText="1"/>
    </xf>
    <xf numFmtId="169" fontId="25" fillId="8" borderId="1" xfId="6" applyNumberFormat="1" applyFont="1" applyFill="1" applyBorder="1" applyAlignment="1">
      <alignment vertical="center"/>
    </xf>
    <xf numFmtId="0" fontId="25" fillId="8" borderId="1" xfId="0" applyFont="1" applyFill="1" applyBorder="1" applyAlignment="1">
      <alignment vertical="center"/>
    </xf>
    <xf numFmtId="172" fontId="25" fillId="8" borderId="1" xfId="5" applyNumberFormat="1" applyFont="1" applyFill="1" applyBorder="1" applyAlignment="1">
      <alignment vertical="center"/>
    </xf>
    <xf numFmtId="0" fontId="22" fillId="4" borderId="19" xfId="5" applyFont="1" applyFill="1" applyBorder="1" applyAlignment="1">
      <alignment vertical="center"/>
    </xf>
    <xf numFmtId="37" fontId="23" fillId="4" borderId="1" xfId="5" applyNumberFormat="1" applyFont="1" applyFill="1" applyBorder="1" applyAlignment="1">
      <alignment vertical="center"/>
    </xf>
    <xf numFmtId="171" fontId="23" fillId="4" borderId="1" xfId="7" applyNumberFormat="1" applyFont="1" applyFill="1" applyBorder="1" applyAlignment="1">
      <alignment vertical="center"/>
    </xf>
    <xf numFmtId="41" fontId="23" fillId="7" borderId="1" xfId="5" applyNumberFormat="1" applyFont="1" applyFill="1" applyBorder="1" applyAlignment="1">
      <alignment vertical="center"/>
    </xf>
    <xf numFmtId="41" fontId="23" fillId="4" borderId="20" xfId="5" applyNumberFormat="1" applyFont="1" applyFill="1" applyBorder="1" applyAlignment="1">
      <alignment vertical="center"/>
    </xf>
    <xf numFmtId="41" fontId="25" fillId="8" borderId="20" xfId="5" applyNumberFormat="1" applyFont="1" applyFill="1" applyBorder="1" applyAlignment="1">
      <alignment vertical="center"/>
    </xf>
    <xf numFmtId="174" fontId="19" fillId="4" borderId="20" xfId="5" applyNumberFormat="1" applyFont="1" applyFill="1" applyBorder="1" applyAlignment="1">
      <alignment vertical="center"/>
    </xf>
    <xf numFmtId="41" fontId="19" fillId="4" borderId="20" xfId="5" applyNumberFormat="1" applyFont="1" applyFill="1" applyBorder="1" applyAlignment="1">
      <alignment vertical="center"/>
    </xf>
    <xf numFmtId="174" fontId="27" fillId="9" borderId="22" xfId="8" applyNumberFormat="1" applyFont="1" applyFill="1" applyBorder="1" applyAlignment="1">
      <alignment vertical="center"/>
    </xf>
    <xf numFmtId="0" fontId="20" fillId="4" borderId="17" xfId="5" applyFont="1" applyFill="1" applyBorder="1" applyAlignment="1">
      <alignment horizontal="right" vertical="center" wrapText="1"/>
    </xf>
    <xf numFmtId="41" fontId="20" fillId="4" borderId="12" xfId="5" applyNumberFormat="1" applyFont="1" applyFill="1" applyBorder="1" applyAlignment="1">
      <alignment vertical="center"/>
    </xf>
    <xf numFmtId="0" fontId="20" fillId="4" borderId="19" xfId="5" applyFont="1" applyFill="1" applyBorder="1" applyAlignment="1">
      <alignment horizontal="right" vertical="center" wrapText="1"/>
    </xf>
    <xf numFmtId="41" fontId="20" fillId="4" borderId="1" xfId="5" applyNumberFormat="1" applyFont="1" applyFill="1" applyBorder="1" applyAlignment="1">
      <alignment vertical="center"/>
    </xf>
    <xf numFmtId="0" fontId="19" fillId="4" borderId="19" xfId="5" applyFont="1" applyFill="1" applyBorder="1" applyAlignment="1">
      <alignment horizontal="right" vertical="center" wrapText="1"/>
    </xf>
    <xf numFmtId="41" fontId="19" fillId="4" borderId="1" xfId="5" applyNumberFormat="1" applyFont="1" applyFill="1" applyBorder="1" applyAlignment="1">
      <alignment vertical="center"/>
    </xf>
    <xf numFmtId="0" fontId="20" fillId="4" borderId="21" xfId="5" applyFont="1" applyFill="1" applyBorder="1" applyAlignment="1">
      <alignment horizontal="right" vertical="center" wrapText="1"/>
    </xf>
    <xf numFmtId="175" fontId="19" fillId="4" borderId="14" xfId="5" applyNumberFormat="1" applyFont="1" applyFill="1" applyBorder="1" applyAlignment="1">
      <alignment vertical="center"/>
    </xf>
    <xf numFmtId="0" fontId="22" fillId="5" borderId="1" xfId="5" applyFont="1" applyFill="1" applyBorder="1" applyAlignment="1">
      <alignment horizontal="center" vertical="center" wrapText="1"/>
    </xf>
    <xf numFmtId="14" fontId="22" fillId="5" borderId="1" xfId="5" applyNumberFormat="1" applyFont="1" applyFill="1" applyBorder="1" applyAlignment="1">
      <alignment horizontal="center" vertical="center" wrapText="1"/>
    </xf>
    <xf numFmtId="41" fontId="22" fillId="5" borderId="1" xfId="5" applyNumberFormat="1" applyFont="1" applyFill="1" applyBorder="1" applyAlignment="1">
      <alignment horizontal="center" vertical="center" wrapText="1"/>
    </xf>
    <xf numFmtId="176" fontId="9" fillId="0" borderId="1" xfId="1" applyNumberFormat="1" applyFont="1" applyBorder="1"/>
    <xf numFmtId="0" fontId="5" fillId="3" borderId="10" xfId="0" applyFont="1" applyFill="1" applyBorder="1" applyAlignment="1">
      <alignment horizontal="center" vertical="center"/>
    </xf>
    <xf numFmtId="3"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15" fontId="9" fillId="0" borderId="10" xfId="0" applyNumberFormat="1" applyFont="1" applyBorder="1" applyAlignment="1">
      <alignment horizontal="center" vertical="center"/>
    </xf>
    <xf numFmtId="176" fontId="9" fillId="0" borderId="10" xfId="1" applyNumberFormat="1" applyFont="1" applyBorder="1"/>
    <xf numFmtId="176" fontId="13" fillId="5" borderId="28" xfId="0" applyNumberFormat="1" applyFont="1" applyFill="1" applyBorder="1"/>
    <xf numFmtId="3" fontId="14" fillId="0" borderId="0" xfId="0" applyNumberFormat="1" applyFont="1"/>
    <xf numFmtId="44" fontId="32" fillId="3" borderId="1" xfId="1" applyFont="1" applyFill="1" applyBorder="1"/>
    <xf numFmtId="44" fontId="32" fillId="0" borderId="0" xfId="1" applyFont="1" applyBorder="1"/>
    <xf numFmtId="0" fontId="32" fillId="0" borderId="0" xfId="0" applyFont="1"/>
    <xf numFmtId="0" fontId="31" fillId="3" borderId="1" xfId="0" applyFont="1" applyFill="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9" fillId="0" borderId="13" xfId="0" applyFont="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0" borderId="17" xfId="0" applyFont="1" applyBorder="1" applyAlignment="1">
      <alignment horizontal="center" vertical="center"/>
    </xf>
    <xf numFmtId="0" fontId="9" fillId="0" borderId="12" xfId="0" applyFont="1" applyBorder="1" applyAlignment="1">
      <alignment horizontal="left" vertical="center" wrapText="1"/>
    </xf>
    <xf numFmtId="0" fontId="9" fillId="0" borderId="12" xfId="0" applyFont="1" applyBorder="1" applyAlignment="1">
      <alignment horizontal="center" vertical="center" wrapText="1"/>
    </xf>
    <xf numFmtId="1" fontId="9" fillId="0" borderId="18" xfId="0" applyNumberFormat="1" applyFont="1" applyBorder="1" applyAlignment="1">
      <alignment horizontal="center" vertical="center"/>
    </xf>
    <xf numFmtId="0" fontId="9" fillId="0" borderId="19" xfId="0" applyFont="1" applyBorder="1" applyAlignment="1">
      <alignment horizontal="center" vertical="center"/>
    </xf>
    <xf numFmtId="1" fontId="9" fillId="0" borderId="20" xfId="0" applyNumberFormat="1" applyFont="1" applyBorder="1" applyAlignment="1">
      <alignment horizontal="center" vertical="center"/>
    </xf>
    <xf numFmtId="3" fontId="9" fillId="0" borderId="20" xfId="0" applyNumberFormat="1" applyFont="1" applyBorder="1" applyAlignment="1">
      <alignment horizontal="center" vertical="center"/>
    </xf>
    <xf numFmtId="0" fontId="9" fillId="0" borderId="21" xfId="0" applyFont="1" applyBorder="1" applyAlignment="1">
      <alignment horizontal="center" vertical="center"/>
    </xf>
    <xf numFmtId="0" fontId="9" fillId="0" borderId="14" xfId="0" applyFont="1" applyBorder="1" applyAlignment="1">
      <alignment horizontal="left" vertical="center" wrapText="1"/>
    </xf>
    <xf numFmtId="0" fontId="9" fillId="0" borderId="14" xfId="0" applyFont="1" applyBorder="1" applyAlignment="1">
      <alignment horizontal="center" vertical="center" wrapText="1"/>
    </xf>
    <xf numFmtId="3" fontId="9" fillId="0" borderId="22" xfId="0" applyNumberFormat="1" applyFont="1" applyBorder="1" applyAlignment="1">
      <alignment horizontal="center" vertical="center"/>
    </xf>
    <xf numFmtId="0" fontId="5" fillId="3" borderId="13" xfId="0" applyFont="1" applyFill="1" applyBorder="1" applyAlignment="1">
      <alignment horizontal="center" vertical="center"/>
    </xf>
    <xf numFmtId="3" fontId="9" fillId="0" borderId="13" xfId="0" applyNumberFormat="1" applyFont="1" applyBorder="1" applyAlignment="1">
      <alignment horizontal="center" vertical="center"/>
    </xf>
    <xf numFmtId="15" fontId="9" fillId="0" borderId="13" xfId="0" applyNumberFormat="1" applyFont="1" applyBorder="1" applyAlignment="1">
      <alignment horizontal="center" vertical="center"/>
    </xf>
    <xf numFmtId="176" fontId="9" fillId="0" borderId="13" xfId="1" applyNumberFormat="1" applyFont="1" applyBorder="1"/>
    <xf numFmtId="0" fontId="9" fillId="3" borderId="7" xfId="0" applyFont="1" applyFill="1" applyBorder="1" applyAlignment="1">
      <alignment horizontal="center" vertical="center" wrapText="1"/>
    </xf>
    <xf numFmtId="0" fontId="25" fillId="8" borderId="19" xfId="5" applyFont="1" applyFill="1" applyBorder="1" applyAlignment="1">
      <alignment vertical="center"/>
    </xf>
    <xf numFmtId="0" fontId="26" fillId="8" borderId="1" xfId="5" applyFont="1" applyFill="1" applyBorder="1" applyAlignment="1">
      <alignment vertical="center" wrapText="1"/>
    </xf>
    <xf numFmtId="0" fontId="19" fillId="4" borderId="19" xfId="5" applyFont="1" applyFill="1" applyBorder="1" applyAlignment="1">
      <alignment horizontal="right" vertical="center" indent="1"/>
    </xf>
    <xf numFmtId="0" fontId="19" fillId="4" borderId="1" xfId="5" applyFont="1" applyFill="1" applyBorder="1" applyAlignment="1">
      <alignment horizontal="right" vertical="center" indent="1"/>
    </xf>
    <xf numFmtId="0" fontId="27" fillId="9" borderId="21" xfId="5" applyFont="1" applyFill="1" applyBorder="1" applyAlignment="1">
      <alignment horizontal="right" vertical="center" indent="1"/>
    </xf>
    <xf numFmtId="0" fontId="27" fillId="9" borderId="14" xfId="5" applyFont="1" applyFill="1" applyBorder="1" applyAlignment="1">
      <alignment horizontal="right" vertical="center" indent="1"/>
    </xf>
    <xf numFmtId="0" fontId="22" fillId="4" borderId="9" xfId="5" applyFont="1" applyFill="1" applyBorder="1" applyAlignment="1">
      <alignment horizontal="left" vertical="center"/>
    </xf>
    <xf numFmtId="0" fontId="22" fillId="4" borderId="11" xfId="5" applyFont="1" applyFill="1" applyBorder="1" applyAlignment="1">
      <alignment horizontal="left" vertical="center"/>
    </xf>
    <xf numFmtId="41" fontId="23" fillId="7" borderId="9" xfId="5" applyNumberFormat="1" applyFont="1" applyFill="1" applyBorder="1" applyAlignment="1">
      <alignment vertical="center"/>
    </xf>
    <xf numFmtId="41" fontId="23" fillId="7" borderId="11" xfId="5" applyNumberFormat="1" applyFont="1" applyFill="1" applyBorder="1" applyAlignment="1">
      <alignment vertical="center"/>
    </xf>
    <xf numFmtId="49" fontId="22" fillId="4" borderId="9" xfId="5" applyNumberFormat="1" applyFont="1" applyFill="1" applyBorder="1" applyAlignment="1">
      <alignment horizontal="left" vertical="center"/>
    </xf>
    <xf numFmtId="49" fontId="22" fillId="4" borderId="11" xfId="5" applyNumberFormat="1" applyFont="1" applyFill="1" applyBorder="1" applyAlignment="1">
      <alignment horizontal="left" vertical="center"/>
    </xf>
    <xf numFmtId="0" fontId="25" fillId="6" borderId="19" xfId="5" applyFont="1" applyFill="1" applyBorder="1" applyAlignment="1">
      <alignment vertical="center"/>
    </xf>
    <xf numFmtId="0" fontId="25" fillId="6" borderId="1" xfId="5" applyFont="1" applyFill="1" applyBorder="1" applyAlignment="1">
      <alignment vertical="center"/>
    </xf>
    <xf numFmtId="0" fontId="25" fillId="6" borderId="20" xfId="5" applyFont="1" applyFill="1" applyBorder="1" applyAlignment="1">
      <alignment vertical="center"/>
    </xf>
    <xf numFmtId="0" fontId="22" fillId="5" borderId="9" xfId="5" applyFont="1" applyFill="1" applyBorder="1" applyAlignment="1">
      <alignment horizontal="center" vertical="center" wrapText="1"/>
    </xf>
    <xf numFmtId="0" fontId="22" fillId="5" borderId="11" xfId="5" applyFont="1" applyFill="1" applyBorder="1" applyAlignment="1">
      <alignment horizontal="center" vertical="center" wrapText="1"/>
    </xf>
    <xf numFmtId="0" fontId="25" fillId="6" borderId="10" xfId="5" applyFont="1" applyFill="1" applyBorder="1" applyAlignment="1">
      <alignment vertical="center"/>
    </xf>
    <xf numFmtId="0" fontId="25" fillId="8" borderId="1" xfId="5" applyFont="1" applyFill="1" applyBorder="1" applyAlignment="1">
      <alignment vertical="center"/>
    </xf>
    <xf numFmtId="0" fontId="30" fillId="10" borderId="0" xfId="0" applyFont="1" applyFill="1" applyAlignment="1">
      <alignment horizontal="center" vertical="center"/>
    </xf>
    <xf numFmtId="0" fontId="8" fillId="3" borderId="25" xfId="4" applyFont="1" applyFill="1" applyBorder="1" applyAlignment="1">
      <alignment horizontal="center" vertical="center"/>
    </xf>
    <xf numFmtId="0" fontId="8" fillId="3" borderId="0" xfId="4" applyFont="1" applyFill="1" applyAlignment="1">
      <alignment horizontal="center" vertical="center"/>
    </xf>
    <xf numFmtId="0" fontId="10" fillId="0" borderId="1" xfId="4" applyFont="1" applyBorder="1" applyAlignment="1">
      <alignment horizontal="center" vertical="center"/>
    </xf>
    <xf numFmtId="0" fontId="8" fillId="3" borderId="26" xfId="4" applyFont="1" applyFill="1" applyBorder="1" applyAlignment="1">
      <alignment horizontal="center" vertical="center"/>
    </xf>
    <xf numFmtId="0" fontId="8" fillId="3" borderId="27" xfId="4" applyFont="1" applyFill="1" applyBorder="1" applyAlignment="1">
      <alignment horizontal="center" vertical="center"/>
    </xf>
    <xf numFmtId="0" fontId="8" fillId="3" borderId="28" xfId="4" applyFont="1" applyFill="1" applyBorder="1" applyAlignment="1">
      <alignment horizontal="center" vertical="center"/>
    </xf>
    <xf numFmtId="165" fontId="10" fillId="0" borderId="1" xfId="3" applyFont="1" applyFill="1" applyBorder="1" applyAlignment="1">
      <alignment horizontal="center" vertical="center"/>
    </xf>
    <xf numFmtId="0" fontId="8" fillId="3" borderId="1" xfId="0" applyFont="1" applyFill="1" applyBorder="1" applyAlignment="1">
      <alignment horizontal="center"/>
    </xf>
    <xf numFmtId="0" fontId="7" fillId="0" borderId="21" xfId="0" applyFont="1" applyBorder="1" applyAlignment="1">
      <alignment horizontal="left"/>
    </xf>
    <xf numFmtId="0" fontId="7" fillId="0" borderId="14" xfId="0" applyFont="1" applyBorder="1" applyAlignment="1">
      <alignment horizontal="left"/>
    </xf>
    <xf numFmtId="0" fontId="6" fillId="0" borderId="9" xfId="0" applyFont="1" applyBorder="1" applyAlignment="1">
      <alignment horizontal="center"/>
    </xf>
    <xf numFmtId="0" fontId="6" fillId="0" borderId="16" xfId="0" applyFont="1" applyBorder="1" applyAlignment="1">
      <alignment horizontal="center"/>
    </xf>
    <xf numFmtId="0" fontId="6" fillId="0" borderId="11" xfId="0" applyFont="1" applyBorder="1" applyAlignment="1">
      <alignment horizontal="center"/>
    </xf>
    <xf numFmtId="0" fontId="6" fillId="3" borderId="1" xfId="0" applyFont="1" applyFill="1" applyBorder="1" applyAlignment="1">
      <alignment horizontal="center"/>
    </xf>
    <xf numFmtId="0" fontId="7" fillId="3" borderId="1" xfId="0" applyFont="1" applyFill="1" applyBorder="1"/>
    <xf numFmtId="0" fontId="6"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7" fillId="0" borderId="23" xfId="0" applyFont="1" applyBorder="1" applyAlignment="1">
      <alignment horizontal="left"/>
    </xf>
    <xf numFmtId="0" fontId="7" fillId="0" borderId="13" xfId="0" applyFont="1" applyBorder="1" applyAlignment="1">
      <alignment horizontal="left"/>
    </xf>
    <xf numFmtId="0" fontId="7" fillId="0" borderId="19" xfId="0" applyFont="1" applyBorder="1" applyAlignment="1">
      <alignment horizontal="left"/>
    </xf>
    <xf numFmtId="0" fontId="7" fillId="0" borderId="1" xfId="0" applyFont="1" applyBorder="1" applyAlignment="1">
      <alignment horizontal="left"/>
    </xf>
    <xf numFmtId="0" fontId="7" fillId="0" borderId="11" xfId="0" applyFont="1" applyBorder="1" applyAlignment="1">
      <alignment horizontal="center" vertical="center"/>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3" borderId="1" xfId="0" applyFont="1" applyFill="1" applyBorder="1" applyAlignment="1">
      <alignment horizontal="center"/>
    </xf>
    <xf numFmtId="0" fontId="6" fillId="0" borderId="5" xfId="0" applyFont="1" applyBorder="1" applyAlignment="1">
      <alignment horizontal="center" vertical="center"/>
    </xf>
    <xf numFmtId="0" fontId="7" fillId="0" borderId="1" xfId="0" applyFont="1" applyBorder="1" applyAlignment="1">
      <alignment horizontal="center" vertical="center" wrapText="1"/>
    </xf>
    <xf numFmtId="0" fontId="7" fillId="0" borderId="9" xfId="0" applyFont="1" applyBorder="1" applyAlignment="1">
      <alignment horizontal="center" vertical="center"/>
    </xf>
    <xf numFmtId="0" fontId="7" fillId="0" borderId="11" xfId="0" applyFont="1" applyBorder="1" applyAlignment="1">
      <alignment horizontal="center" vertical="center" wrapText="1"/>
    </xf>
    <xf numFmtId="0" fontId="7" fillId="0" borderId="15" xfId="0" applyFont="1" applyBorder="1" applyAlignment="1">
      <alignment horizontal="center" vertical="center"/>
    </xf>
    <xf numFmtId="0" fontId="7" fillId="0" borderId="10" xfId="0" applyFont="1" applyBorder="1" applyAlignment="1">
      <alignment horizontal="center" vertical="center"/>
    </xf>
    <xf numFmtId="0" fontId="7" fillId="0" borderId="16" xfId="0" applyFont="1" applyBorder="1" applyAlignment="1">
      <alignment horizontal="center" vertical="center"/>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5" xfId="0" applyFont="1" applyBorder="1" applyAlignment="1">
      <alignment horizontal="center" vertical="center" wrapText="1"/>
    </xf>
    <xf numFmtId="0" fontId="29" fillId="5" borderId="26" xfId="0" applyFont="1" applyFill="1" applyBorder="1" applyAlignment="1">
      <alignment horizontal="center" vertical="center" wrapText="1"/>
    </xf>
    <xf numFmtId="0" fontId="28" fillId="5" borderId="27" xfId="0" applyFont="1" applyFill="1" applyBorder="1" applyAlignment="1">
      <alignment horizontal="center" vertical="center" wrapText="1"/>
    </xf>
    <xf numFmtId="0" fontId="28" fillId="5" borderId="28" xfId="0" applyFont="1" applyFill="1" applyBorder="1" applyAlignment="1">
      <alignment horizontal="center" vertical="center" wrapText="1"/>
    </xf>
    <xf numFmtId="0" fontId="8" fillId="3" borderId="0" xfId="0" applyFont="1" applyFill="1" applyAlignment="1">
      <alignment horizontal="center"/>
    </xf>
    <xf numFmtId="0" fontId="8" fillId="2" borderId="0" xfId="0" applyFont="1" applyFill="1" applyAlignment="1">
      <alignment horizontal="center" wrapText="1"/>
    </xf>
  </cellXfs>
  <cellStyles count="9">
    <cellStyle name="Millares 2 2 3 2" xfId="7" xr:uid="{C8E4E587-4F4F-4BD6-877D-9423D0299037}"/>
    <cellStyle name="Millares 4 4 2" xfId="6" xr:uid="{7BF4F254-4291-4305-B03C-F9487499B222}"/>
    <cellStyle name="Millares 6 2 6" xfId="8" xr:uid="{BE9DA652-8B7D-4DDF-9B9E-DEFA89B485FD}"/>
    <cellStyle name="Moneda" xfId="1" builtinId="4"/>
    <cellStyle name="Moneda [0]" xfId="2" builtinId="7"/>
    <cellStyle name="Moneda 2" xfId="3" xr:uid="{4DA524E6-9BB4-4982-841B-9C4AB3015FB2}"/>
    <cellStyle name="Normal" xfId="0" builtinId="0"/>
    <cellStyle name="Normal 3" xfId="4" xr:uid="{A9093342-484F-4B8E-9566-BEF43E5CB47B}"/>
    <cellStyle name="Normal 6 4 2" xfId="5" xr:uid="{3BB55F25-C322-4FFF-A511-F7F9E62403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C361D-F6C2-4133-8F0C-DFCD0817B27B}">
  <dimension ref="A1:M37"/>
  <sheetViews>
    <sheetView tabSelected="1" zoomScale="80" zoomScaleNormal="80" workbookViewId="0">
      <selection activeCell="L36" sqref="L36"/>
    </sheetView>
  </sheetViews>
  <sheetFormatPr baseColWidth="10" defaultColWidth="11.42578125" defaultRowHeight="18" customHeight="1" x14ac:dyDescent="0.25"/>
  <cols>
    <col min="1" max="1" width="53.42578125" style="56" customWidth="1"/>
    <col min="2" max="2" width="34.42578125" style="56" customWidth="1"/>
    <col min="3" max="3" width="20.7109375" style="56" customWidth="1"/>
    <col min="4" max="4" width="12" style="56" bestFit="1" customWidth="1"/>
    <col min="5" max="5" width="17.7109375" style="56" bestFit="1" customWidth="1"/>
    <col min="6" max="6" width="22.7109375" style="56" customWidth="1"/>
    <col min="7" max="8" width="12" style="56" bestFit="1" customWidth="1"/>
    <col min="9" max="9" width="11.42578125" style="56"/>
    <col min="10" max="10" width="13.7109375" style="56" bestFit="1" customWidth="1"/>
    <col min="11" max="11" width="12" style="56" bestFit="1" customWidth="1"/>
    <col min="12" max="12" width="12.42578125" style="56" bestFit="1" customWidth="1"/>
    <col min="13" max="13" width="14.42578125" style="56" bestFit="1" customWidth="1"/>
    <col min="14" max="16384" width="11.42578125" style="56"/>
  </cols>
  <sheetData>
    <row r="1" spans="1:13" ht="18" customHeight="1" x14ac:dyDescent="0.25">
      <c r="A1" s="152" t="s">
        <v>529</v>
      </c>
      <c r="B1" s="153"/>
      <c r="C1" s="55"/>
      <c r="D1" s="55"/>
      <c r="E1" s="55"/>
      <c r="F1" s="55"/>
      <c r="G1" s="55"/>
      <c r="H1" s="55"/>
      <c r="I1" s="55"/>
      <c r="J1" s="55"/>
      <c r="K1" s="55"/>
      <c r="L1" s="55"/>
      <c r="M1" s="55"/>
    </row>
    <row r="2" spans="1:13" ht="18" customHeight="1" x14ac:dyDescent="0.25">
      <c r="A2" s="148" t="s">
        <v>487</v>
      </c>
      <c r="B2" s="149"/>
      <c r="C2" s="57"/>
      <c r="D2" s="57"/>
      <c r="E2" s="57"/>
      <c r="F2" s="57"/>
      <c r="G2" s="57"/>
      <c r="H2" s="57"/>
      <c r="I2" s="57"/>
      <c r="J2" s="57"/>
      <c r="K2" s="57"/>
      <c r="L2" s="57"/>
      <c r="M2" s="57"/>
    </row>
    <row r="3" spans="1:13" ht="18" customHeight="1" x14ac:dyDescent="0.25">
      <c r="A3" s="148" t="s">
        <v>488</v>
      </c>
      <c r="B3" s="149"/>
      <c r="C3" s="57"/>
      <c r="D3" s="57"/>
      <c r="E3" s="57"/>
      <c r="F3" s="57"/>
      <c r="G3" s="57"/>
      <c r="H3" s="57"/>
      <c r="I3" s="57"/>
      <c r="J3" s="57"/>
      <c r="K3" s="57"/>
      <c r="L3" s="57"/>
      <c r="M3" s="57"/>
    </row>
    <row r="4" spans="1:13" ht="18" customHeight="1" x14ac:dyDescent="0.25">
      <c r="A4" s="58" t="s">
        <v>489</v>
      </c>
      <c r="B4" s="59">
        <v>46101</v>
      </c>
      <c r="C4" s="60"/>
      <c r="D4" s="60"/>
      <c r="E4" s="57"/>
      <c r="F4" s="57"/>
      <c r="G4" s="57"/>
      <c r="H4" s="61"/>
      <c r="I4" s="57"/>
      <c r="J4" s="57"/>
      <c r="K4" s="57"/>
      <c r="L4" s="57"/>
      <c r="M4" s="57"/>
    </row>
    <row r="5" spans="1:13" ht="18" customHeight="1" x14ac:dyDescent="0.25">
      <c r="A5" s="62" t="s">
        <v>490</v>
      </c>
      <c r="B5" s="63">
        <f>+B4+B8</f>
        <v>46466</v>
      </c>
      <c r="C5" s="60"/>
      <c r="D5" s="60"/>
      <c r="E5" s="64"/>
      <c r="F5" s="64"/>
      <c r="G5" s="65"/>
      <c r="H5" s="61"/>
      <c r="I5" s="57"/>
      <c r="J5" s="57"/>
      <c r="K5" s="57"/>
      <c r="L5" s="57"/>
      <c r="M5" s="57"/>
    </row>
    <row r="6" spans="1:13" ht="18" customHeight="1" x14ac:dyDescent="0.25">
      <c r="A6" s="62" t="s">
        <v>491</v>
      </c>
      <c r="B6" s="66">
        <v>365</v>
      </c>
      <c r="C6" s="67"/>
      <c r="D6" s="67"/>
      <c r="E6" s="57"/>
      <c r="F6" s="57"/>
      <c r="G6" s="57"/>
      <c r="H6" s="61"/>
      <c r="I6" s="57"/>
      <c r="J6" s="57"/>
      <c r="K6" s="57"/>
      <c r="L6" s="57"/>
      <c r="M6" s="57"/>
    </row>
    <row r="7" spans="1:13" ht="18" customHeight="1" x14ac:dyDescent="0.25">
      <c r="A7" s="62" t="s">
        <v>492</v>
      </c>
      <c r="B7" s="66">
        <v>0</v>
      </c>
      <c r="C7" s="67"/>
      <c r="D7" s="67"/>
      <c r="E7" s="57"/>
      <c r="F7" s="57"/>
      <c r="G7" s="57"/>
      <c r="H7" s="61"/>
      <c r="I7" s="57"/>
      <c r="J7" s="57"/>
      <c r="K7" s="57"/>
      <c r="L7" s="57"/>
      <c r="M7" s="57"/>
    </row>
    <row r="8" spans="1:13" ht="18" customHeight="1" x14ac:dyDescent="0.25">
      <c r="A8" s="62" t="s">
        <v>493</v>
      </c>
      <c r="B8" s="68">
        <v>365</v>
      </c>
      <c r="C8" s="69"/>
      <c r="D8" s="69"/>
      <c r="E8" s="57"/>
      <c r="F8" s="57"/>
      <c r="G8" s="57"/>
      <c r="H8" s="61"/>
      <c r="I8" s="57"/>
      <c r="J8" s="57"/>
      <c r="K8" s="57"/>
      <c r="L8" s="57"/>
      <c r="M8" s="57"/>
    </row>
    <row r="9" spans="1:13" ht="18" customHeight="1" x14ac:dyDescent="0.25">
      <c r="A9" s="57"/>
      <c r="B9" s="70"/>
      <c r="C9" s="70"/>
      <c r="D9" s="71"/>
      <c r="E9" s="71"/>
      <c r="F9" s="71"/>
      <c r="G9" s="71"/>
      <c r="H9" s="72"/>
      <c r="I9" s="71"/>
      <c r="J9" s="71"/>
      <c r="K9" s="71"/>
      <c r="L9" s="71"/>
      <c r="M9" s="73"/>
    </row>
    <row r="10" spans="1:13" ht="27.75" customHeight="1" x14ac:dyDescent="0.25">
      <c r="A10" s="105" t="s">
        <v>494</v>
      </c>
      <c r="B10" s="106" t="s">
        <v>495</v>
      </c>
      <c r="C10" s="106" t="s">
        <v>496</v>
      </c>
      <c r="D10" s="105" t="s">
        <v>497</v>
      </c>
      <c r="E10" s="105" t="s">
        <v>498</v>
      </c>
      <c r="F10" s="105" t="s">
        <v>499</v>
      </c>
      <c r="G10" s="105" t="s">
        <v>500</v>
      </c>
      <c r="H10" s="157" t="s">
        <v>501</v>
      </c>
      <c r="I10" s="158"/>
      <c r="J10" s="105" t="s">
        <v>502</v>
      </c>
      <c r="K10" s="105" t="s">
        <v>503</v>
      </c>
      <c r="L10" s="105" t="s">
        <v>504</v>
      </c>
      <c r="M10" s="107" t="s">
        <v>505</v>
      </c>
    </row>
    <row r="11" spans="1:13" ht="18" customHeight="1" x14ac:dyDescent="0.25">
      <c r="A11" s="159" t="s">
        <v>506</v>
      </c>
      <c r="B11" s="159"/>
      <c r="C11" s="159"/>
      <c r="D11" s="159"/>
      <c r="E11" s="159"/>
      <c r="F11" s="159"/>
      <c r="G11" s="159"/>
      <c r="H11" s="159"/>
      <c r="I11" s="159"/>
      <c r="J11" s="159"/>
      <c r="K11" s="159"/>
      <c r="L11" s="159"/>
      <c r="M11" s="159"/>
    </row>
    <row r="12" spans="1:13" ht="18" customHeight="1" x14ac:dyDescent="0.25">
      <c r="A12" s="74" t="s">
        <v>389</v>
      </c>
      <c r="B12" s="75">
        <f>B4</f>
        <v>46101</v>
      </c>
      <c r="C12" s="76" t="s">
        <v>514</v>
      </c>
      <c r="D12" s="77">
        <f>B8</f>
        <v>365</v>
      </c>
      <c r="E12" s="78">
        <v>118356083</v>
      </c>
      <c r="F12" s="79">
        <f>(((E12*G12)/365)*D12)</f>
        <v>7101364.9799999995</v>
      </c>
      <c r="G12" s="80">
        <v>0.06</v>
      </c>
      <c r="H12" s="81">
        <v>2</v>
      </c>
      <c r="I12" s="80" t="s">
        <v>507</v>
      </c>
      <c r="J12" s="82">
        <f>(((E12*H12)/1000)/365)*D12</f>
        <v>236712.166</v>
      </c>
      <c r="K12" s="82">
        <f>(((F12*(H12/2))/1000)/365)*D12</f>
        <v>7101.3649800000003</v>
      </c>
      <c r="L12" s="82">
        <f>(J12+K12)*(19/100)</f>
        <v>46324.570886200003</v>
      </c>
      <c r="M12" s="82">
        <f t="shared" ref="M12:M13" si="0">(J12+K12)+L12</f>
        <v>290138.10186619998</v>
      </c>
    </row>
    <row r="13" spans="1:13" ht="18" customHeight="1" x14ac:dyDescent="0.25">
      <c r="A13" s="74" t="s">
        <v>0</v>
      </c>
      <c r="B13" s="75">
        <f>B4</f>
        <v>46101</v>
      </c>
      <c r="C13" s="76" t="s">
        <v>514</v>
      </c>
      <c r="D13" s="77">
        <f>B8</f>
        <v>365</v>
      </c>
      <c r="E13" s="78">
        <v>20000000</v>
      </c>
      <c r="F13" s="79">
        <f>(((E13*G13)/365)*D13)</f>
        <v>1200000</v>
      </c>
      <c r="G13" s="80">
        <v>0.06</v>
      </c>
      <c r="H13" s="81">
        <v>2</v>
      </c>
      <c r="I13" s="80" t="s">
        <v>507</v>
      </c>
      <c r="J13" s="82">
        <f>(((E13*H13)/1000)/365)*D13</f>
        <v>40000</v>
      </c>
      <c r="K13" s="82">
        <f>(((F13*(H13/2))/1000)/365)*D13</f>
        <v>1200</v>
      </c>
      <c r="L13" s="82">
        <f t="shared" ref="L13" si="1">(J13+K13)*(19/100)</f>
        <v>7828</v>
      </c>
      <c r="M13" s="82">
        <f t="shared" si="0"/>
        <v>49028</v>
      </c>
    </row>
    <row r="14" spans="1:13" ht="18" customHeight="1" x14ac:dyDescent="0.25">
      <c r="A14" s="74" t="s">
        <v>1</v>
      </c>
      <c r="B14" s="75">
        <f>B4</f>
        <v>46101</v>
      </c>
      <c r="C14" s="76" t="s">
        <v>514</v>
      </c>
      <c r="D14" s="77">
        <f>B8</f>
        <v>365</v>
      </c>
      <c r="E14" s="78">
        <v>10000000</v>
      </c>
      <c r="F14" s="79">
        <f>(((E14*G14)/365)*D14)</f>
        <v>600000</v>
      </c>
      <c r="G14" s="80">
        <v>0.06</v>
      </c>
      <c r="H14" s="81">
        <v>2</v>
      </c>
      <c r="I14" s="80" t="s">
        <v>507</v>
      </c>
      <c r="J14" s="82">
        <f>(((E14*H14)/1000)/365)*D14</f>
        <v>20000</v>
      </c>
      <c r="K14" s="82">
        <f>(((F14*(H14/2))/1000)/365)*D14</f>
        <v>600</v>
      </c>
      <c r="L14" s="82">
        <f>(J14+K14)*(19/100)</f>
        <v>3914</v>
      </c>
      <c r="M14" s="82">
        <f>(J14+K14)+L14</f>
        <v>24514</v>
      </c>
    </row>
    <row r="15" spans="1:13" ht="18" customHeight="1" x14ac:dyDescent="0.25">
      <c r="A15" s="74" t="s">
        <v>2</v>
      </c>
      <c r="B15" s="75">
        <f>B4</f>
        <v>46101</v>
      </c>
      <c r="C15" s="76" t="s">
        <v>514</v>
      </c>
      <c r="D15" s="77">
        <f>B8</f>
        <v>365</v>
      </c>
      <c r="E15" s="78">
        <v>20207700</v>
      </c>
      <c r="F15" s="79">
        <f>(((E15*G15)/365)*D15)</f>
        <v>1212462</v>
      </c>
      <c r="G15" s="80">
        <v>0.06</v>
      </c>
      <c r="H15" s="81">
        <v>2</v>
      </c>
      <c r="I15" s="80" t="s">
        <v>507</v>
      </c>
      <c r="J15" s="82">
        <f>(((E15*H15)/1000)/365)*D15</f>
        <v>40415.4</v>
      </c>
      <c r="K15" s="82">
        <f>(((F15*(H15/2))/1000)/365)*D15</f>
        <v>1212.462</v>
      </c>
      <c r="L15" s="82">
        <f>(J15+K15)*(19/100)</f>
        <v>7909.29378</v>
      </c>
      <c r="M15" s="82">
        <f>(J15+K15)+L15</f>
        <v>49537.155780000001</v>
      </c>
    </row>
    <row r="16" spans="1:13" ht="18" customHeight="1" x14ac:dyDescent="0.25">
      <c r="A16" s="74" t="s">
        <v>409</v>
      </c>
      <c r="B16" s="75">
        <f>B4</f>
        <v>46101</v>
      </c>
      <c r="C16" s="76" t="s">
        <v>514</v>
      </c>
      <c r="D16" s="77">
        <f>B8</f>
        <v>365</v>
      </c>
      <c r="E16" s="78">
        <v>144139427.07999992</v>
      </c>
      <c r="F16" s="79">
        <f>(((E16*G16)/365)*D16)</f>
        <v>8648365.6247999948</v>
      </c>
      <c r="G16" s="80">
        <v>0.06</v>
      </c>
      <c r="H16" s="81">
        <v>2</v>
      </c>
      <c r="I16" s="80" t="s">
        <v>507</v>
      </c>
      <c r="J16" s="82">
        <f>(((E16*H16)/1000)/365)*D16</f>
        <v>288278.85415999987</v>
      </c>
      <c r="K16" s="82">
        <f>(((F16*(H16/2))/1000)/365)*D16</f>
        <v>8648.3656247999952</v>
      </c>
      <c r="L16" s="82">
        <f>(J16+K16)*(19/100)</f>
        <v>56416.171759111974</v>
      </c>
      <c r="M16" s="82">
        <f>(J16+K16)+L16</f>
        <v>353343.39154391183</v>
      </c>
    </row>
    <row r="17" spans="1:13" ht="18" customHeight="1" x14ac:dyDescent="0.25">
      <c r="A17" s="160" t="s">
        <v>3</v>
      </c>
      <c r="B17" s="160"/>
      <c r="C17" s="160"/>
      <c r="D17" s="160"/>
      <c r="E17" s="83">
        <f>SUM(E12:E16)</f>
        <v>312703210.07999992</v>
      </c>
      <c r="F17" s="84">
        <f>SUM(F12:F16)</f>
        <v>18762192.604799993</v>
      </c>
      <c r="G17" s="85"/>
      <c r="H17" s="86"/>
      <c r="I17" s="87" t="s">
        <v>507</v>
      </c>
      <c r="J17" s="83">
        <f>SUM(J12:J16)</f>
        <v>625406.42015999986</v>
      </c>
      <c r="K17" s="83">
        <f>SUM(K12:K16)</f>
        <v>18762.192604799995</v>
      </c>
      <c r="L17" s="83">
        <f>SUM(L12:L16)</f>
        <v>122392.03642531199</v>
      </c>
      <c r="M17" s="83">
        <f>SUM(M12:M16)</f>
        <v>766560.64919011178</v>
      </c>
    </row>
    <row r="18" spans="1:13" ht="18" customHeight="1" x14ac:dyDescent="0.25">
      <c r="A18" s="154" t="s">
        <v>508</v>
      </c>
      <c r="B18" s="155"/>
      <c r="C18" s="155"/>
      <c r="D18" s="155"/>
      <c r="E18" s="155"/>
      <c r="F18" s="155"/>
      <c r="G18" s="155"/>
      <c r="H18" s="155"/>
      <c r="I18" s="155"/>
      <c r="J18" s="155"/>
      <c r="K18" s="155"/>
      <c r="L18" s="155"/>
      <c r="M18" s="156"/>
    </row>
    <row r="19" spans="1:13" ht="18" customHeight="1" x14ac:dyDescent="0.25">
      <c r="A19" s="88" t="s">
        <v>509</v>
      </c>
      <c r="B19" s="75">
        <f>B15</f>
        <v>46101</v>
      </c>
      <c r="C19" s="75">
        <f>B5</f>
        <v>46466</v>
      </c>
      <c r="D19" s="89">
        <v>365</v>
      </c>
      <c r="E19" s="90">
        <v>100000000</v>
      </c>
      <c r="F19" s="150"/>
      <c r="G19" s="151"/>
      <c r="H19" s="81">
        <v>6</v>
      </c>
      <c r="I19" s="80" t="s">
        <v>510</v>
      </c>
      <c r="J19" s="82">
        <f>(((E19*H19)/100)/365)*D19</f>
        <v>5999999.9999999991</v>
      </c>
      <c r="K19" s="91"/>
      <c r="L19" s="82">
        <f>(J19+K19)*(19/100)</f>
        <v>1139999.9999999998</v>
      </c>
      <c r="M19" s="92">
        <f>(J19+K19)+L19</f>
        <v>7139999.9999999991</v>
      </c>
    </row>
    <row r="20" spans="1:13" ht="18" customHeight="1" x14ac:dyDescent="0.25">
      <c r="A20" s="142" t="s">
        <v>3</v>
      </c>
      <c r="B20" s="143"/>
      <c r="C20" s="143"/>
      <c r="D20" s="143"/>
      <c r="E20" s="143"/>
      <c r="F20" s="143"/>
      <c r="G20" s="143"/>
      <c r="H20" s="143"/>
      <c r="I20" s="143"/>
      <c r="J20" s="143"/>
      <c r="K20" s="143"/>
      <c r="L20" s="143"/>
      <c r="M20" s="93">
        <f>+M19</f>
        <v>7139999.9999999991</v>
      </c>
    </row>
    <row r="21" spans="1:13" ht="18" customHeight="1" x14ac:dyDescent="0.25">
      <c r="A21" s="154" t="s">
        <v>511</v>
      </c>
      <c r="B21" s="155"/>
      <c r="C21" s="155"/>
      <c r="D21" s="155"/>
      <c r="E21" s="155"/>
      <c r="F21" s="155"/>
      <c r="G21" s="155"/>
      <c r="H21" s="155"/>
      <c r="I21" s="155"/>
      <c r="J21" s="155"/>
      <c r="K21" s="155"/>
      <c r="L21" s="155"/>
      <c r="M21" s="156"/>
    </row>
    <row r="22" spans="1:13" ht="18" customHeight="1" x14ac:dyDescent="0.25">
      <c r="A22" s="88" t="s">
        <v>509</v>
      </c>
      <c r="B22" s="75">
        <f>B4</f>
        <v>46101</v>
      </c>
      <c r="C22" s="75">
        <f>B5</f>
        <v>46466</v>
      </c>
      <c r="D22" s="89">
        <v>365</v>
      </c>
      <c r="E22" s="90">
        <v>50000000</v>
      </c>
      <c r="F22" s="150"/>
      <c r="G22" s="151"/>
      <c r="H22" s="81">
        <v>5</v>
      </c>
      <c r="I22" s="80" t="s">
        <v>510</v>
      </c>
      <c r="J22" s="82">
        <f>(((E22*H22)/100)/365)*D22</f>
        <v>2500000</v>
      </c>
      <c r="K22" s="91"/>
      <c r="L22" s="82">
        <f>(J22+K22)*(19/100)</f>
        <v>475000</v>
      </c>
      <c r="M22" s="92">
        <f>(J22+K22)+L22</f>
        <v>2975000</v>
      </c>
    </row>
    <row r="23" spans="1:13" ht="18" customHeight="1" x14ac:dyDescent="0.25">
      <c r="A23" s="142" t="s">
        <v>3</v>
      </c>
      <c r="B23" s="143"/>
      <c r="C23" s="143"/>
      <c r="D23" s="143"/>
      <c r="E23" s="143"/>
      <c r="F23" s="143"/>
      <c r="G23" s="143"/>
      <c r="H23" s="143"/>
      <c r="I23" s="143"/>
      <c r="J23" s="143"/>
      <c r="K23" s="143"/>
      <c r="L23" s="143"/>
      <c r="M23" s="93">
        <f>+M22</f>
        <v>2975000</v>
      </c>
    </row>
    <row r="24" spans="1:13" ht="18" customHeight="1" x14ac:dyDescent="0.25">
      <c r="A24" s="154" t="s">
        <v>512</v>
      </c>
      <c r="B24" s="155"/>
      <c r="C24" s="155"/>
      <c r="D24" s="155"/>
      <c r="E24" s="155"/>
      <c r="F24" s="155"/>
      <c r="G24" s="155"/>
      <c r="H24" s="155"/>
      <c r="I24" s="155"/>
      <c r="J24" s="155"/>
      <c r="K24" s="155"/>
      <c r="L24" s="155"/>
      <c r="M24" s="156"/>
    </row>
    <row r="25" spans="1:13" ht="18" customHeight="1" x14ac:dyDescent="0.25">
      <c r="A25" s="88" t="s">
        <v>509</v>
      </c>
      <c r="B25" s="75">
        <f>B4</f>
        <v>46101</v>
      </c>
      <c r="C25" s="75">
        <f>B5</f>
        <v>46466</v>
      </c>
      <c r="D25" s="89">
        <v>365</v>
      </c>
      <c r="E25" s="90">
        <v>100000000</v>
      </c>
      <c r="F25" s="150"/>
      <c r="G25" s="151"/>
      <c r="H25" s="81">
        <v>0.3</v>
      </c>
      <c r="I25" s="80" t="s">
        <v>510</v>
      </c>
      <c r="J25" s="82">
        <f>(((E25*H25)/100)/365)*D25</f>
        <v>300000</v>
      </c>
      <c r="K25" s="91"/>
      <c r="L25" s="82">
        <f>(J25+K25)*(19/100)</f>
        <v>57000</v>
      </c>
      <c r="M25" s="92">
        <f>(J25+K25)+L25</f>
        <v>357000</v>
      </c>
    </row>
    <row r="26" spans="1:13" ht="18" customHeight="1" x14ac:dyDescent="0.25">
      <c r="A26" s="142" t="s">
        <v>3</v>
      </c>
      <c r="B26" s="143"/>
      <c r="C26" s="143"/>
      <c r="D26" s="143"/>
      <c r="E26" s="143"/>
      <c r="F26" s="143"/>
      <c r="G26" s="143"/>
      <c r="H26" s="143"/>
      <c r="I26" s="143"/>
      <c r="J26" s="143"/>
      <c r="K26" s="143"/>
      <c r="L26" s="143"/>
      <c r="M26" s="93">
        <f>+M25</f>
        <v>357000</v>
      </c>
    </row>
    <row r="27" spans="1:13" ht="18" customHeight="1" x14ac:dyDescent="0.25">
      <c r="A27" s="154" t="s">
        <v>513</v>
      </c>
      <c r="B27" s="155"/>
      <c r="C27" s="155"/>
      <c r="D27" s="155"/>
      <c r="E27" s="155"/>
      <c r="F27" s="155"/>
      <c r="G27" s="155"/>
      <c r="H27" s="155"/>
      <c r="I27" s="155"/>
      <c r="J27" s="155"/>
      <c r="K27" s="155"/>
      <c r="L27" s="155"/>
      <c r="M27" s="156"/>
    </row>
    <row r="28" spans="1:13" ht="18" customHeight="1" x14ac:dyDescent="0.25">
      <c r="A28" s="88" t="s">
        <v>509</v>
      </c>
      <c r="B28" s="75">
        <f>B4</f>
        <v>46101</v>
      </c>
      <c r="C28" s="75">
        <f>B5</f>
        <v>46466</v>
      </c>
      <c r="D28" s="89">
        <v>365</v>
      </c>
      <c r="E28" s="90">
        <v>3257826000</v>
      </c>
      <c r="F28" s="150"/>
      <c r="G28" s="151"/>
      <c r="H28" s="81">
        <v>3.1</v>
      </c>
      <c r="I28" s="80" t="s">
        <v>507</v>
      </c>
      <c r="J28" s="82">
        <f>(((E28*H28)/1000)/365)*B8</f>
        <v>10099260.6</v>
      </c>
      <c r="K28" s="91"/>
      <c r="L28" s="82"/>
      <c r="M28" s="92">
        <f>(J28+K28)+L28</f>
        <v>10099260.6</v>
      </c>
    </row>
    <row r="29" spans="1:13" ht="18" customHeight="1" x14ac:dyDescent="0.25">
      <c r="A29" s="142" t="s">
        <v>3</v>
      </c>
      <c r="B29" s="143"/>
      <c r="C29" s="143"/>
      <c r="D29" s="143"/>
      <c r="E29" s="143"/>
      <c r="F29" s="143"/>
      <c r="G29" s="143"/>
      <c r="H29" s="143"/>
      <c r="I29" s="143"/>
      <c r="J29" s="143"/>
      <c r="K29" s="143"/>
      <c r="L29" s="143"/>
      <c r="M29" s="93">
        <f>+M28</f>
        <v>10099260.6</v>
      </c>
    </row>
    <row r="30" spans="1:13" ht="18" customHeight="1" x14ac:dyDescent="0.25">
      <c r="A30" s="144" t="s">
        <v>515</v>
      </c>
      <c r="B30" s="145"/>
      <c r="C30" s="145"/>
      <c r="D30" s="145"/>
      <c r="E30" s="145"/>
      <c r="F30" s="145"/>
      <c r="G30" s="145"/>
      <c r="H30" s="145"/>
      <c r="I30" s="145"/>
      <c r="J30" s="145"/>
      <c r="K30" s="145"/>
      <c r="L30" s="145"/>
      <c r="M30" s="94">
        <f>+M17+M26+M20+M29+M23</f>
        <v>21337821.249190111</v>
      </c>
    </row>
    <row r="31" spans="1:13" ht="18" hidden="1" customHeight="1" x14ac:dyDescent="0.25">
      <c r="A31" s="144" t="s">
        <v>516</v>
      </c>
      <c r="B31" s="145"/>
      <c r="C31" s="145"/>
      <c r="D31" s="145"/>
      <c r="E31" s="145"/>
      <c r="F31" s="145"/>
      <c r="G31" s="145"/>
      <c r="H31" s="145"/>
      <c r="I31" s="145"/>
      <c r="J31" s="145"/>
      <c r="K31" s="145"/>
      <c r="L31" s="145"/>
      <c r="M31" s="95">
        <v>22000000</v>
      </c>
    </row>
    <row r="32" spans="1:13" ht="18" hidden="1" customHeight="1" thickBot="1" x14ac:dyDescent="0.3">
      <c r="A32" s="146" t="s">
        <v>517</v>
      </c>
      <c r="B32" s="147"/>
      <c r="C32" s="147"/>
      <c r="D32" s="147"/>
      <c r="E32" s="147"/>
      <c r="F32" s="147"/>
      <c r="G32" s="147"/>
      <c r="H32" s="147"/>
      <c r="I32" s="147"/>
      <c r="J32" s="147"/>
      <c r="K32" s="147"/>
      <c r="L32" s="147"/>
      <c r="M32" s="96">
        <f>M30-M31</f>
        <v>-662178.75080988929</v>
      </c>
    </row>
    <row r="33" spans="12:13" ht="18" customHeight="1" thickBot="1" x14ac:dyDescent="0.3"/>
    <row r="34" spans="12:13" ht="18" customHeight="1" x14ac:dyDescent="0.25">
      <c r="L34" s="97" t="s">
        <v>532</v>
      </c>
      <c r="M34" s="98">
        <f>M17+M20+M23+M26</f>
        <v>11238560.649190111</v>
      </c>
    </row>
    <row r="35" spans="12:13" ht="18" customHeight="1" x14ac:dyDescent="0.25">
      <c r="L35" s="99" t="s">
        <v>533</v>
      </c>
      <c r="M35" s="100">
        <f>M29</f>
        <v>10099260.6</v>
      </c>
    </row>
    <row r="36" spans="12:13" ht="18" customHeight="1" x14ac:dyDescent="0.25">
      <c r="L36" s="101" t="s">
        <v>3</v>
      </c>
      <c r="M36" s="102">
        <f>SUM(M34:M35)</f>
        <v>21337821.249190111</v>
      </c>
    </row>
    <row r="37" spans="12:13" ht="18" customHeight="1" thickBot="1" x14ac:dyDescent="0.3">
      <c r="L37" s="103" t="s">
        <v>518</v>
      </c>
      <c r="M37" s="104">
        <f>+M36/1750905</f>
        <v>12.186738429092447</v>
      </c>
    </row>
  </sheetData>
  <mergeCells count="21">
    <mergeCell ref="A1:B1"/>
    <mergeCell ref="A3:B3"/>
    <mergeCell ref="F25:G25"/>
    <mergeCell ref="A26:L26"/>
    <mergeCell ref="A27:M27"/>
    <mergeCell ref="A21:M21"/>
    <mergeCell ref="F22:G22"/>
    <mergeCell ref="A23:L23"/>
    <mergeCell ref="A24:M24"/>
    <mergeCell ref="A18:M18"/>
    <mergeCell ref="F19:G19"/>
    <mergeCell ref="A20:L20"/>
    <mergeCell ref="H10:I10"/>
    <mergeCell ref="A11:M11"/>
    <mergeCell ref="A17:D17"/>
    <mergeCell ref="A29:L29"/>
    <mergeCell ref="A30:L30"/>
    <mergeCell ref="A31:L31"/>
    <mergeCell ref="A32:L32"/>
    <mergeCell ref="A2:B2"/>
    <mergeCell ref="F28:G2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CEEAB-5BE2-484D-869E-37B2410B94F4}">
  <dimension ref="A1:B12"/>
  <sheetViews>
    <sheetView workbookViewId="0">
      <selection activeCell="A12" sqref="A12"/>
    </sheetView>
  </sheetViews>
  <sheetFormatPr baseColWidth="10" defaultColWidth="11.42578125" defaultRowHeight="15" x14ac:dyDescent="0.2"/>
  <cols>
    <col min="1" max="1" width="83" style="1" customWidth="1"/>
    <col min="2" max="2" width="30.7109375" style="1" customWidth="1"/>
    <col min="3" max="16384" width="11.42578125" style="1"/>
  </cols>
  <sheetData>
    <row r="1" spans="1:2" x14ac:dyDescent="0.2">
      <c r="A1" s="161" t="s">
        <v>466</v>
      </c>
      <c r="B1" s="161"/>
    </row>
    <row r="2" spans="1:2" x14ac:dyDescent="0.2">
      <c r="A2" s="119" t="s">
        <v>424</v>
      </c>
      <c r="B2" s="116">
        <v>100000000</v>
      </c>
    </row>
    <row r="3" spans="1:2" x14ac:dyDescent="0.2">
      <c r="A3" s="119" t="s">
        <v>425</v>
      </c>
      <c r="B3" s="116">
        <v>100000000</v>
      </c>
    </row>
    <row r="4" spans="1:2" x14ac:dyDescent="0.2">
      <c r="A4" s="119" t="s">
        <v>426</v>
      </c>
      <c r="B4" s="116">
        <v>50000000</v>
      </c>
    </row>
    <row r="5" spans="1:2" x14ac:dyDescent="0.2">
      <c r="A5" s="117"/>
      <c r="B5" s="117"/>
    </row>
    <row r="6" spans="1:2" x14ac:dyDescent="0.2">
      <c r="A6" s="119" t="s">
        <v>389</v>
      </c>
      <c r="B6" s="116">
        <v>118356083</v>
      </c>
    </row>
    <row r="7" spans="1:2" x14ac:dyDescent="0.2">
      <c r="A7" s="119" t="s">
        <v>0</v>
      </c>
      <c r="B7" s="116">
        <v>20000000</v>
      </c>
    </row>
    <row r="8" spans="1:2" x14ac:dyDescent="0.2">
      <c r="A8" s="119" t="s">
        <v>1</v>
      </c>
      <c r="B8" s="116">
        <v>10000000</v>
      </c>
    </row>
    <row r="9" spans="1:2" x14ac:dyDescent="0.2">
      <c r="A9" s="119" t="s">
        <v>2</v>
      </c>
      <c r="B9" s="116">
        <v>20207700</v>
      </c>
    </row>
    <row r="10" spans="1:2" x14ac:dyDescent="0.2">
      <c r="A10" s="119" t="s">
        <v>409</v>
      </c>
      <c r="B10" s="116">
        <v>144139427.07999992</v>
      </c>
    </row>
    <row r="11" spans="1:2" x14ac:dyDescent="0.2">
      <c r="A11" s="118"/>
      <c r="B11" s="118"/>
    </row>
    <row r="12" spans="1:2" ht="38.25" x14ac:dyDescent="0.2">
      <c r="A12" s="119" t="s">
        <v>530</v>
      </c>
      <c r="B12" s="116">
        <v>3257826000</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1D8BD-3C3A-49E1-B46F-A02056874128}">
  <dimension ref="A1:D21"/>
  <sheetViews>
    <sheetView topLeftCell="A4" workbookViewId="0">
      <selection activeCell="G16" sqref="G16"/>
    </sheetView>
  </sheetViews>
  <sheetFormatPr baseColWidth="10" defaultColWidth="11.42578125" defaultRowHeight="30.75" customHeight="1" x14ac:dyDescent="0.2"/>
  <cols>
    <col min="1" max="1" width="19.28515625" style="1" bestFit="1" customWidth="1"/>
    <col min="2" max="2" width="48.85546875" style="1" customWidth="1"/>
    <col min="3" max="3" width="49" style="1" customWidth="1"/>
    <col min="4" max="4" width="24.5703125" style="1" customWidth="1"/>
    <col min="5" max="16384" width="11.42578125" style="1"/>
  </cols>
  <sheetData>
    <row r="1" spans="1:4" ht="30.75" customHeight="1" x14ac:dyDescent="0.2">
      <c r="A1" s="162" t="s">
        <v>434</v>
      </c>
      <c r="B1" s="163"/>
      <c r="C1" s="163"/>
      <c r="D1" s="163"/>
    </row>
    <row r="2" spans="1:4" ht="30.75" customHeight="1" x14ac:dyDescent="0.2">
      <c r="A2" s="164" t="s">
        <v>428</v>
      </c>
      <c r="B2" s="164"/>
      <c r="C2" s="168">
        <v>100000000</v>
      </c>
      <c r="D2" s="168"/>
    </row>
    <row r="3" spans="1:4" ht="30.75" customHeight="1" thickBot="1" x14ac:dyDescent="0.25">
      <c r="A3" s="2"/>
      <c r="B3" s="2"/>
      <c r="C3" s="2"/>
    </row>
    <row r="4" spans="1:4" ht="30.75" customHeight="1" thickBot="1" x14ac:dyDescent="0.25">
      <c r="A4" s="165" t="s">
        <v>435</v>
      </c>
      <c r="B4" s="166"/>
      <c r="C4" s="166"/>
      <c r="D4" s="167"/>
    </row>
    <row r="5" spans="1:4" ht="30.75" customHeight="1" thickBot="1" x14ac:dyDescent="0.25">
      <c r="A5" s="123" t="s">
        <v>468</v>
      </c>
      <c r="B5" s="124" t="s">
        <v>467</v>
      </c>
      <c r="C5" s="124" t="s">
        <v>461</v>
      </c>
      <c r="D5" s="125" t="s">
        <v>528</v>
      </c>
    </row>
    <row r="6" spans="1:4" ht="30.75" customHeight="1" x14ac:dyDescent="0.2">
      <c r="A6" s="126">
        <v>1</v>
      </c>
      <c r="B6" s="127" t="s">
        <v>519</v>
      </c>
      <c r="C6" s="128" t="s">
        <v>520</v>
      </c>
      <c r="D6" s="129" t="s">
        <v>525</v>
      </c>
    </row>
    <row r="7" spans="1:4" ht="30.75" customHeight="1" x14ac:dyDescent="0.2">
      <c r="A7" s="130">
        <v>2</v>
      </c>
      <c r="B7" s="121" t="s">
        <v>521</v>
      </c>
      <c r="C7" s="120" t="s">
        <v>522</v>
      </c>
      <c r="D7" s="131" t="s">
        <v>526</v>
      </c>
    </row>
    <row r="8" spans="1:4" ht="30.75" customHeight="1" x14ac:dyDescent="0.2">
      <c r="A8" s="130">
        <v>3</v>
      </c>
      <c r="B8" s="121" t="s">
        <v>523</v>
      </c>
      <c r="C8" s="120" t="s">
        <v>524</v>
      </c>
      <c r="D8" s="131" t="s">
        <v>527</v>
      </c>
    </row>
    <row r="9" spans="1:4" ht="30.75" customHeight="1" x14ac:dyDescent="0.2">
      <c r="A9" s="130">
        <v>4</v>
      </c>
      <c r="B9" s="121" t="s">
        <v>469</v>
      </c>
      <c r="C9" s="120" t="s">
        <v>462</v>
      </c>
      <c r="D9" s="132">
        <v>1075874413</v>
      </c>
    </row>
    <row r="10" spans="1:4" ht="30.75" customHeight="1" x14ac:dyDescent="0.2">
      <c r="A10" s="130">
        <v>5</v>
      </c>
      <c r="B10" s="121" t="s">
        <v>470</v>
      </c>
      <c r="C10" s="120" t="s">
        <v>462</v>
      </c>
      <c r="D10" s="132">
        <v>1075874782</v>
      </c>
    </row>
    <row r="11" spans="1:4" ht="30.75" customHeight="1" x14ac:dyDescent="0.2">
      <c r="A11" s="130">
        <v>6</v>
      </c>
      <c r="B11" s="121" t="s">
        <v>471</v>
      </c>
      <c r="C11" s="120" t="s">
        <v>462</v>
      </c>
      <c r="D11" s="132">
        <v>80432644</v>
      </c>
    </row>
    <row r="12" spans="1:4" ht="30.75" customHeight="1" x14ac:dyDescent="0.2">
      <c r="A12" s="130">
        <v>7</v>
      </c>
      <c r="B12" s="121" t="s">
        <v>472</v>
      </c>
      <c r="C12" s="120" t="s">
        <v>462</v>
      </c>
      <c r="D12" s="132">
        <v>3210684</v>
      </c>
    </row>
    <row r="13" spans="1:4" ht="30.75" customHeight="1" x14ac:dyDescent="0.2">
      <c r="A13" s="130">
        <v>8</v>
      </c>
      <c r="B13" s="121" t="s">
        <v>473</v>
      </c>
      <c r="C13" s="120" t="s">
        <v>464</v>
      </c>
      <c r="D13" s="132">
        <v>1075870905</v>
      </c>
    </row>
    <row r="14" spans="1:4" ht="30.75" customHeight="1" x14ac:dyDescent="0.2">
      <c r="A14" s="130">
        <v>9</v>
      </c>
      <c r="B14" s="121" t="s">
        <v>474</v>
      </c>
      <c r="C14" s="120" t="s">
        <v>465</v>
      </c>
      <c r="D14" s="132">
        <v>1075872562</v>
      </c>
    </row>
    <row r="15" spans="1:4" ht="30.75" customHeight="1" x14ac:dyDescent="0.2">
      <c r="A15" s="130">
        <v>10</v>
      </c>
      <c r="B15" s="121" t="s">
        <v>475</v>
      </c>
      <c r="C15" s="120" t="s">
        <v>462</v>
      </c>
      <c r="D15" s="132">
        <v>1075871910</v>
      </c>
    </row>
    <row r="16" spans="1:4" ht="30.75" customHeight="1" x14ac:dyDescent="0.2">
      <c r="A16" s="130">
        <v>11</v>
      </c>
      <c r="B16" s="121" t="s">
        <v>476</v>
      </c>
      <c r="C16" s="120" t="s">
        <v>462</v>
      </c>
      <c r="D16" s="132">
        <v>1075871234</v>
      </c>
    </row>
    <row r="17" spans="1:4" ht="30.75" customHeight="1" x14ac:dyDescent="0.2">
      <c r="A17" s="130">
        <v>12</v>
      </c>
      <c r="B17" s="121" t="s">
        <v>477</v>
      </c>
      <c r="C17" s="120" t="s">
        <v>462</v>
      </c>
      <c r="D17" s="132">
        <v>1018450367</v>
      </c>
    </row>
    <row r="18" spans="1:4" ht="30.75" customHeight="1" x14ac:dyDescent="0.2">
      <c r="A18" s="130">
        <v>13</v>
      </c>
      <c r="B18" s="121" t="s">
        <v>478</v>
      </c>
      <c r="C18" s="120" t="s">
        <v>462</v>
      </c>
      <c r="D18" s="132">
        <v>1032448014</v>
      </c>
    </row>
    <row r="19" spans="1:4" ht="30.75" customHeight="1" x14ac:dyDescent="0.2">
      <c r="A19" s="130">
        <v>14</v>
      </c>
      <c r="B19" s="121" t="s">
        <v>479</v>
      </c>
      <c r="C19" s="120" t="s">
        <v>462</v>
      </c>
      <c r="D19" s="132">
        <v>20948514</v>
      </c>
    </row>
    <row r="20" spans="1:4" ht="30.75" customHeight="1" x14ac:dyDescent="0.2">
      <c r="A20" s="130">
        <v>15</v>
      </c>
      <c r="B20" s="121" t="s">
        <v>480</v>
      </c>
      <c r="C20" s="120" t="s">
        <v>463</v>
      </c>
      <c r="D20" s="132">
        <v>23554437</v>
      </c>
    </row>
    <row r="21" spans="1:4" ht="30.75" customHeight="1" thickBot="1" x14ac:dyDescent="0.25">
      <c r="A21" s="133">
        <v>16</v>
      </c>
      <c r="B21" s="134" t="s">
        <v>481</v>
      </c>
      <c r="C21" s="135" t="s">
        <v>462</v>
      </c>
      <c r="D21" s="136">
        <v>24218287</v>
      </c>
    </row>
  </sheetData>
  <mergeCells count="4">
    <mergeCell ref="A1:D1"/>
    <mergeCell ref="A2:B2"/>
    <mergeCell ref="A4:D4"/>
    <mergeCell ref="C2:D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CA16E-3283-4C89-911C-ECDB5F535B87}">
  <dimension ref="A1:B3"/>
  <sheetViews>
    <sheetView workbookViewId="0">
      <selection activeCell="B6" sqref="B6"/>
    </sheetView>
  </sheetViews>
  <sheetFormatPr baseColWidth="10" defaultColWidth="62.5703125" defaultRowHeight="30.75" customHeight="1" x14ac:dyDescent="0.2"/>
  <cols>
    <col min="1" max="16384" width="62.5703125" style="1"/>
  </cols>
  <sheetData>
    <row r="1" spans="1:2" ht="30.75" customHeight="1" x14ac:dyDescent="0.25">
      <c r="A1" s="169" t="s">
        <v>436</v>
      </c>
      <c r="B1" s="169"/>
    </row>
    <row r="2" spans="1:2" ht="30.75" customHeight="1" x14ac:dyDescent="0.25">
      <c r="A2" s="27"/>
      <c r="B2" s="28"/>
    </row>
    <row r="3" spans="1:2" ht="30.75" customHeight="1" x14ac:dyDescent="0.2">
      <c r="A3" s="29" t="s">
        <v>437</v>
      </c>
      <c r="B3" s="30">
        <v>100000000</v>
      </c>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DBF53-B97D-4755-84B1-D76626E73009}">
  <dimension ref="A1:D8"/>
  <sheetViews>
    <sheetView topLeftCell="A4" workbookViewId="0">
      <selection activeCell="F7" sqref="F7"/>
    </sheetView>
  </sheetViews>
  <sheetFormatPr baseColWidth="10" defaultRowHeight="40.5" customHeight="1" x14ac:dyDescent="0.25"/>
  <cols>
    <col min="3" max="3" width="37.5703125" customWidth="1"/>
    <col min="4" max="4" width="26.140625" customWidth="1"/>
  </cols>
  <sheetData>
    <row r="1" spans="1:4" ht="40.5" customHeight="1" x14ac:dyDescent="0.25">
      <c r="A1" s="175" t="s">
        <v>427</v>
      </c>
      <c r="B1" s="176"/>
      <c r="C1" s="176"/>
      <c r="D1" s="176"/>
    </row>
    <row r="2" spans="1:4" ht="40.5" customHeight="1" x14ac:dyDescent="0.25">
      <c r="A2" s="172" t="s">
        <v>428</v>
      </c>
      <c r="B2" s="173"/>
      <c r="C2" s="174"/>
      <c r="D2" s="6">
        <v>100000000</v>
      </c>
    </row>
    <row r="4" spans="1:4" ht="40.5" customHeight="1" x14ac:dyDescent="0.25">
      <c r="A4" s="177" t="s">
        <v>429</v>
      </c>
      <c r="B4" s="178"/>
      <c r="C4" s="178"/>
      <c r="D4" s="178"/>
    </row>
    <row r="5" spans="1:4" ht="40.5" customHeight="1" x14ac:dyDescent="0.25">
      <c r="A5" s="179" t="s">
        <v>430</v>
      </c>
      <c r="B5" s="180"/>
      <c r="C5" s="180"/>
      <c r="D5" s="7">
        <v>100000000</v>
      </c>
    </row>
    <row r="6" spans="1:4" ht="40.5" customHeight="1" x14ac:dyDescent="0.25">
      <c r="A6" s="181" t="s">
        <v>431</v>
      </c>
      <c r="B6" s="182"/>
      <c r="C6" s="182"/>
      <c r="D6" s="4">
        <f>D5</f>
        <v>100000000</v>
      </c>
    </row>
    <row r="7" spans="1:4" ht="40.5" customHeight="1" x14ac:dyDescent="0.25">
      <c r="A7" s="181" t="s">
        <v>432</v>
      </c>
      <c r="B7" s="182"/>
      <c r="C7" s="182"/>
      <c r="D7" s="4">
        <f>D5</f>
        <v>100000000</v>
      </c>
    </row>
    <row r="8" spans="1:4" ht="40.5" customHeight="1" thickBot="1" x14ac:dyDescent="0.3">
      <c r="A8" s="170" t="s">
        <v>433</v>
      </c>
      <c r="B8" s="171"/>
      <c r="C8" s="171"/>
      <c r="D8" s="5">
        <f>D5</f>
        <v>100000000</v>
      </c>
    </row>
  </sheetData>
  <mergeCells count="7">
    <mergeCell ref="A8:C8"/>
    <mergeCell ref="A2:C2"/>
    <mergeCell ref="A1:D1"/>
    <mergeCell ref="A4:D4"/>
    <mergeCell ref="A5:C5"/>
    <mergeCell ref="A6:C6"/>
    <mergeCell ref="A7:C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FA31C-7689-407A-8CD5-B31F94DC28F0}">
  <dimension ref="A1:M11"/>
  <sheetViews>
    <sheetView topLeftCell="A7" workbookViewId="0">
      <selection activeCell="F11" sqref="F11"/>
    </sheetView>
  </sheetViews>
  <sheetFormatPr baseColWidth="10" defaultColWidth="11.42578125" defaultRowHeight="40.5" customHeight="1" x14ac:dyDescent="0.2"/>
  <cols>
    <col min="1" max="4" width="11.42578125" style="3"/>
    <col min="5" max="6" width="34.7109375" style="3" customWidth="1"/>
    <col min="7" max="13" width="0" style="3" hidden="1" customWidth="1"/>
    <col min="14" max="16384" width="11.42578125" style="3"/>
  </cols>
  <sheetData>
    <row r="1" spans="1:13" ht="40.5" customHeight="1" thickBot="1" x14ac:dyDescent="0.25">
      <c r="A1" s="50" t="s">
        <v>4</v>
      </c>
      <c r="B1" s="50" t="s">
        <v>5</v>
      </c>
      <c r="C1" s="50" t="s">
        <v>6</v>
      </c>
      <c r="D1" s="50" t="s">
        <v>7</v>
      </c>
      <c r="E1" s="50" t="s">
        <v>8</v>
      </c>
      <c r="F1" s="51" t="s">
        <v>9</v>
      </c>
      <c r="G1" s="185" t="s">
        <v>10</v>
      </c>
      <c r="H1" s="185"/>
      <c r="I1" s="31" t="s">
        <v>11</v>
      </c>
      <c r="J1" s="32" t="s">
        <v>12</v>
      </c>
      <c r="K1" s="33" t="s">
        <v>13</v>
      </c>
      <c r="L1" s="33" t="s">
        <v>14</v>
      </c>
      <c r="M1" s="34" t="s">
        <v>15</v>
      </c>
    </row>
    <row r="2" spans="1:13" ht="40.5" customHeight="1" x14ac:dyDescent="0.2">
      <c r="A2" s="35">
        <v>13</v>
      </c>
      <c r="B2" s="35">
        <v>157</v>
      </c>
      <c r="C2" s="35" t="s">
        <v>410</v>
      </c>
      <c r="D2" s="36" t="s">
        <v>411</v>
      </c>
      <c r="E2" s="36" t="s">
        <v>411</v>
      </c>
      <c r="F2" s="37">
        <v>4803500</v>
      </c>
      <c r="G2" s="183" t="s">
        <v>19</v>
      </c>
      <c r="H2" s="184"/>
      <c r="I2" s="36" t="s">
        <v>412</v>
      </c>
      <c r="J2" s="35">
        <v>0</v>
      </c>
      <c r="K2" s="35">
        <v>0</v>
      </c>
      <c r="L2" s="35">
        <v>0</v>
      </c>
      <c r="M2" s="35">
        <v>157</v>
      </c>
    </row>
    <row r="3" spans="1:13" ht="40.5" customHeight="1" x14ac:dyDescent="0.2">
      <c r="A3" s="35">
        <v>1</v>
      </c>
      <c r="B3" s="35">
        <v>2019</v>
      </c>
      <c r="C3" s="35" t="s">
        <v>410</v>
      </c>
      <c r="D3" s="36" t="s">
        <v>413</v>
      </c>
      <c r="E3" s="36" t="s">
        <v>413</v>
      </c>
      <c r="F3" s="37">
        <v>202000</v>
      </c>
      <c r="G3" s="183" t="s">
        <v>19</v>
      </c>
      <c r="H3" s="184"/>
      <c r="I3" s="36" t="s">
        <v>20</v>
      </c>
      <c r="J3" s="35">
        <v>0</v>
      </c>
      <c r="K3" s="35">
        <v>2019</v>
      </c>
      <c r="L3" s="35">
        <v>0</v>
      </c>
      <c r="M3" s="35">
        <v>0</v>
      </c>
    </row>
    <row r="4" spans="1:13" ht="40.5" customHeight="1" x14ac:dyDescent="0.2">
      <c r="A4" s="35">
        <v>1</v>
      </c>
      <c r="B4" s="35">
        <v>2020</v>
      </c>
      <c r="C4" s="35" t="s">
        <v>410</v>
      </c>
      <c r="D4" s="36" t="s">
        <v>414</v>
      </c>
      <c r="E4" s="36" t="s">
        <v>414</v>
      </c>
      <c r="F4" s="37">
        <v>202000</v>
      </c>
      <c r="G4" s="183" t="s">
        <v>19</v>
      </c>
      <c r="H4" s="184"/>
      <c r="I4" s="36" t="s">
        <v>20</v>
      </c>
      <c r="J4" s="35">
        <v>0</v>
      </c>
      <c r="K4" s="35">
        <v>2020</v>
      </c>
      <c r="L4" s="35">
        <v>0</v>
      </c>
      <c r="M4" s="35">
        <v>0</v>
      </c>
    </row>
    <row r="5" spans="1:13" ht="40.5" customHeight="1" x14ac:dyDescent="0.2">
      <c r="A5" s="35">
        <v>5</v>
      </c>
      <c r="B5" s="35">
        <v>3008</v>
      </c>
      <c r="C5" s="35" t="s">
        <v>410</v>
      </c>
      <c r="D5" s="36" t="s">
        <v>410</v>
      </c>
      <c r="E5" s="36" t="s">
        <v>415</v>
      </c>
      <c r="F5" s="37">
        <v>2250000</v>
      </c>
      <c r="G5" s="183" t="s">
        <v>19</v>
      </c>
      <c r="H5" s="184"/>
      <c r="I5" s="36" t="s">
        <v>20</v>
      </c>
      <c r="J5" s="35">
        <v>0</v>
      </c>
      <c r="K5" s="35">
        <v>0</v>
      </c>
      <c r="L5" s="35">
        <v>0</v>
      </c>
      <c r="M5" s="35">
        <v>3008</v>
      </c>
    </row>
    <row r="6" spans="1:13" ht="40.5" customHeight="1" x14ac:dyDescent="0.2">
      <c r="A6" s="35">
        <v>5</v>
      </c>
      <c r="B6" s="35">
        <v>3013</v>
      </c>
      <c r="C6" s="35" t="s">
        <v>410</v>
      </c>
      <c r="D6" s="36" t="s">
        <v>410</v>
      </c>
      <c r="E6" s="36" t="s">
        <v>416</v>
      </c>
      <c r="F6" s="37">
        <v>2625000</v>
      </c>
      <c r="G6" s="183" t="s">
        <v>19</v>
      </c>
      <c r="H6" s="184"/>
      <c r="I6" s="36" t="s">
        <v>20</v>
      </c>
      <c r="J6" s="35">
        <v>0</v>
      </c>
      <c r="K6" s="35">
        <v>0</v>
      </c>
      <c r="L6" s="35">
        <v>0</v>
      </c>
      <c r="M6" s="35">
        <v>3013</v>
      </c>
    </row>
    <row r="7" spans="1:13" ht="40.5" customHeight="1" x14ac:dyDescent="0.2">
      <c r="A7" s="35">
        <v>2</v>
      </c>
      <c r="B7" s="35">
        <v>3007</v>
      </c>
      <c r="C7" s="35" t="s">
        <v>410</v>
      </c>
      <c r="D7" s="36" t="s">
        <v>410</v>
      </c>
      <c r="E7" s="36" t="s">
        <v>417</v>
      </c>
      <c r="F7" s="37">
        <v>870000</v>
      </c>
      <c r="G7" s="183" t="s">
        <v>19</v>
      </c>
      <c r="H7" s="184"/>
      <c r="I7" s="36" t="s">
        <v>20</v>
      </c>
      <c r="J7" s="35">
        <v>0</v>
      </c>
      <c r="K7" s="35">
        <v>0</v>
      </c>
      <c r="L7" s="35">
        <v>0</v>
      </c>
      <c r="M7" s="35">
        <v>3007</v>
      </c>
    </row>
    <row r="8" spans="1:13" ht="40.5" customHeight="1" x14ac:dyDescent="0.2">
      <c r="A8" s="35">
        <v>1</v>
      </c>
      <c r="B8" s="35">
        <v>158</v>
      </c>
      <c r="C8" s="35" t="s">
        <v>410</v>
      </c>
      <c r="D8" s="36" t="s">
        <v>410</v>
      </c>
      <c r="E8" s="36" t="s">
        <v>418</v>
      </c>
      <c r="F8" s="37">
        <v>200000</v>
      </c>
      <c r="G8" s="183" t="s">
        <v>19</v>
      </c>
      <c r="H8" s="184"/>
      <c r="I8" s="36" t="s">
        <v>20</v>
      </c>
      <c r="J8" s="35">
        <v>0</v>
      </c>
      <c r="K8" s="35">
        <v>158</v>
      </c>
      <c r="L8" s="35">
        <v>0</v>
      </c>
      <c r="M8" s="35">
        <v>0</v>
      </c>
    </row>
    <row r="9" spans="1:13" ht="40.5" customHeight="1" x14ac:dyDescent="0.2">
      <c r="A9" s="35">
        <v>21</v>
      </c>
      <c r="B9" s="35">
        <v>240</v>
      </c>
      <c r="C9" s="35" t="s">
        <v>410</v>
      </c>
      <c r="D9" s="36" t="s">
        <v>419</v>
      </c>
      <c r="E9" s="36" t="s">
        <v>420</v>
      </c>
      <c r="F9" s="37">
        <v>4200000</v>
      </c>
      <c r="G9" s="183" t="s">
        <v>31</v>
      </c>
      <c r="H9" s="184"/>
      <c r="I9" s="36" t="s">
        <v>32</v>
      </c>
      <c r="J9" s="35">
        <v>0</v>
      </c>
      <c r="K9" s="35">
        <v>0</v>
      </c>
      <c r="L9" s="35">
        <v>0</v>
      </c>
      <c r="M9" s="35">
        <v>240</v>
      </c>
    </row>
    <row r="10" spans="1:13" ht="40.5" customHeight="1" x14ac:dyDescent="0.2">
      <c r="A10" s="35">
        <v>3</v>
      </c>
      <c r="B10" s="35" t="s">
        <v>254</v>
      </c>
      <c r="C10" s="35" t="s">
        <v>421</v>
      </c>
      <c r="D10" s="36" t="s">
        <v>422</v>
      </c>
      <c r="E10" s="36" t="s">
        <v>423</v>
      </c>
      <c r="F10" s="37">
        <v>4855200</v>
      </c>
      <c r="G10" s="183" t="s">
        <v>31</v>
      </c>
      <c r="H10" s="184"/>
      <c r="I10" s="36" t="s">
        <v>32</v>
      </c>
      <c r="J10" s="35">
        <v>0</v>
      </c>
      <c r="K10" s="35">
        <v>0</v>
      </c>
      <c r="L10" s="35">
        <v>0</v>
      </c>
      <c r="M10" s="35" t="e">
        <v>#VALUE!</v>
      </c>
    </row>
    <row r="11" spans="1:13" ht="40.5" customHeight="1" x14ac:dyDescent="0.2">
      <c r="A11" s="186" t="s">
        <v>486</v>
      </c>
      <c r="B11" s="186"/>
      <c r="C11" s="186"/>
      <c r="D11" s="186"/>
      <c r="E11" s="186"/>
      <c r="F11" s="38">
        <f>SUM(F2:F10)</f>
        <v>20207700</v>
      </c>
    </row>
  </sheetData>
  <mergeCells count="11">
    <mergeCell ref="G7:H7"/>
    <mergeCell ref="G8:H8"/>
    <mergeCell ref="G9:H9"/>
    <mergeCell ref="G10:H10"/>
    <mergeCell ref="A11:E11"/>
    <mergeCell ref="G6:H6"/>
    <mergeCell ref="G1:H1"/>
    <mergeCell ref="G2:H2"/>
    <mergeCell ref="G3:H3"/>
    <mergeCell ref="G4:H4"/>
    <mergeCell ref="G5:H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90797-FCCD-4FD4-84A2-9F3E1AA19964}">
  <dimension ref="A1:M209"/>
  <sheetViews>
    <sheetView topLeftCell="A208" workbookViewId="0">
      <selection activeCell="F209" sqref="F209"/>
    </sheetView>
  </sheetViews>
  <sheetFormatPr baseColWidth="10" defaultColWidth="11.42578125" defaultRowHeight="40.5" customHeight="1" x14ac:dyDescent="0.25"/>
  <cols>
    <col min="1" max="1" width="11.42578125" style="8"/>
    <col min="2" max="2" width="11.42578125" style="8" customWidth="1"/>
    <col min="3" max="4" width="11.42578125" style="8"/>
    <col min="5" max="6" width="34.7109375" style="8" customWidth="1"/>
    <col min="7" max="12" width="0" style="8" hidden="1" customWidth="1"/>
    <col min="13" max="13" width="19.42578125" style="8" hidden="1" customWidth="1"/>
    <col min="14" max="16384" width="11.42578125" style="8"/>
  </cols>
  <sheetData>
    <row r="1" spans="1:13" ht="40.5" customHeight="1" thickBot="1" x14ac:dyDescent="0.3">
      <c r="A1" s="52" t="s">
        <v>4</v>
      </c>
      <c r="B1" s="53" t="s">
        <v>5</v>
      </c>
      <c r="C1" s="52" t="s">
        <v>6</v>
      </c>
      <c r="D1" s="53" t="s">
        <v>7</v>
      </c>
      <c r="E1" s="52" t="s">
        <v>8</v>
      </c>
      <c r="F1" s="54" t="s">
        <v>9</v>
      </c>
      <c r="G1" s="187" t="s">
        <v>10</v>
      </c>
      <c r="H1" s="185"/>
      <c r="I1" s="31" t="s">
        <v>11</v>
      </c>
      <c r="J1" s="32" t="s">
        <v>12</v>
      </c>
      <c r="K1" s="33" t="s">
        <v>13</v>
      </c>
      <c r="L1" s="33" t="s">
        <v>14</v>
      </c>
      <c r="M1" s="34" t="s">
        <v>15</v>
      </c>
    </row>
    <row r="2" spans="1:13" ht="40.5" customHeight="1" x14ac:dyDescent="0.25">
      <c r="A2" s="35">
        <v>1</v>
      </c>
      <c r="B2" s="35">
        <v>177</v>
      </c>
      <c r="C2" s="35" t="s">
        <v>16</v>
      </c>
      <c r="D2" s="36" t="s">
        <v>17</v>
      </c>
      <c r="E2" s="36" t="s">
        <v>18</v>
      </c>
      <c r="F2" s="39">
        <v>1500000</v>
      </c>
      <c r="G2" s="184" t="s">
        <v>19</v>
      </c>
      <c r="H2" s="184"/>
      <c r="I2" s="36" t="s">
        <v>20</v>
      </c>
      <c r="J2" s="35">
        <v>177</v>
      </c>
      <c r="K2" s="35">
        <v>0</v>
      </c>
      <c r="L2" s="35">
        <v>0</v>
      </c>
      <c r="M2" s="35">
        <v>0</v>
      </c>
    </row>
    <row r="3" spans="1:13" ht="40.5" customHeight="1" x14ac:dyDescent="0.25">
      <c r="A3" s="35">
        <v>1</v>
      </c>
      <c r="B3" s="35">
        <v>206</v>
      </c>
      <c r="C3" s="35" t="s">
        <v>16</v>
      </c>
      <c r="D3" s="35" t="s">
        <v>21</v>
      </c>
      <c r="E3" s="36" t="s">
        <v>22</v>
      </c>
      <c r="F3" s="39">
        <v>20000</v>
      </c>
      <c r="G3" s="184" t="s">
        <v>23</v>
      </c>
      <c r="H3" s="184"/>
      <c r="I3" s="36" t="s">
        <v>24</v>
      </c>
      <c r="J3" s="35">
        <v>0</v>
      </c>
      <c r="K3" s="35">
        <v>0</v>
      </c>
      <c r="L3" s="35">
        <v>0</v>
      </c>
      <c r="M3" s="35">
        <v>206</v>
      </c>
    </row>
    <row r="4" spans="1:13" ht="40.5" customHeight="1" x14ac:dyDescent="0.25">
      <c r="A4" s="35">
        <v>1</v>
      </c>
      <c r="B4" s="35">
        <v>167</v>
      </c>
      <c r="C4" s="35" t="s">
        <v>16</v>
      </c>
      <c r="D4" s="36" t="s">
        <v>25</v>
      </c>
      <c r="E4" s="36" t="s">
        <v>26</v>
      </c>
      <c r="F4" s="39">
        <v>89412</v>
      </c>
      <c r="G4" s="184" t="s">
        <v>19</v>
      </c>
      <c r="H4" s="184"/>
      <c r="I4" s="36" t="s">
        <v>20</v>
      </c>
      <c r="J4" s="35">
        <v>0</v>
      </c>
      <c r="K4" s="35">
        <v>167</v>
      </c>
      <c r="L4" s="35">
        <v>0</v>
      </c>
      <c r="M4" s="35">
        <v>0</v>
      </c>
    </row>
    <row r="5" spans="1:13" ht="40.5" customHeight="1" x14ac:dyDescent="0.25">
      <c r="A5" s="35">
        <v>1</v>
      </c>
      <c r="B5" s="35">
        <v>183</v>
      </c>
      <c r="C5" s="35" t="s">
        <v>16</v>
      </c>
      <c r="D5" s="36" t="s">
        <v>27</v>
      </c>
      <c r="E5" s="36" t="s">
        <v>28</v>
      </c>
      <c r="F5" s="39">
        <v>2340000</v>
      </c>
      <c r="G5" s="184" t="s">
        <v>19</v>
      </c>
      <c r="H5" s="184"/>
      <c r="I5" s="36" t="s">
        <v>20</v>
      </c>
      <c r="J5" s="35">
        <v>183</v>
      </c>
      <c r="K5" s="35">
        <v>0</v>
      </c>
      <c r="L5" s="35">
        <v>0</v>
      </c>
      <c r="M5" s="35">
        <v>0</v>
      </c>
    </row>
    <row r="6" spans="1:13" ht="40.5" customHeight="1" x14ac:dyDescent="0.25">
      <c r="A6" s="35">
        <v>1</v>
      </c>
      <c r="B6" s="35">
        <v>181</v>
      </c>
      <c r="C6" s="35" t="s">
        <v>16</v>
      </c>
      <c r="D6" s="36" t="s">
        <v>29</v>
      </c>
      <c r="E6" s="36" t="s">
        <v>30</v>
      </c>
      <c r="F6" s="39">
        <v>486409</v>
      </c>
      <c r="G6" s="184" t="s">
        <v>31</v>
      </c>
      <c r="H6" s="184"/>
      <c r="I6" s="36" t="s">
        <v>32</v>
      </c>
      <c r="J6" s="35">
        <v>181</v>
      </c>
      <c r="K6" s="35">
        <v>0</v>
      </c>
      <c r="L6" s="35">
        <v>0</v>
      </c>
      <c r="M6" s="35">
        <v>0</v>
      </c>
    </row>
    <row r="7" spans="1:13" ht="40.5" customHeight="1" x14ac:dyDescent="0.25">
      <c r="A7" s="35">
        <v>1</v>
      </c>
      <c r="B7" s="35">
        <v>2003</v>
      </c>
      <c r="C7" s="35" t="s">
        <v>16</v>
      </c>
      <c r="D7" s="36" t="s">
        <v>33</v>
      </c>
      <c r="E7" s="36" t="s">
        <v>34</v>
      </c>
      <c r="F7" s="39">
        <v>205882</v>
      </c>
      <c r="G7" s="184" t="s">
        <v>31</v>
      </c>
      <c r="H7" s="184"/>
      <c r="I7" s="36" t="s">
        <v>32</v>
      </c>
      <c r="J7" s="35">
        <v>0</v>
      </c>
      <c r="K7" s="35">
        <v>2003</v>
      </c>
      <c r="L7" s="35">
        <v>0</v>
      </c>
      <c r="M7" s="35">
        <v>0</v>
      </c>
    </row>
    <row r="8" spans="1:13" ht="40.5" customHeight="1" x14ac:dyDescent="0.25">
      <c r="A8" s="35">
        <v>1</v>
      </c>
      <c r="B8" s="35">
        <v>2004</v>
      </c>
      <c r="C8" s="35" t="s">
        <v>16</v>
      </c>
      <c r="D8" s="36" t="s">
        <v>33</v>
      </c>
      <c r="E8" s="36" t="s">
        <v>34</v>
      </c>
      <c r="F8" s="39">
        <v>205882</v>
      </c>
      <c r="G8" s="184" t="s">
        <v>31</v>
      </c>
      <c r="H8" s="184"/>
      <c r="I8" s="36" t="s">
        <v>32</v>
      </c>
      <c r="J8" s="35">
        <v>0</v>
      </c>
      <c r="K8" s="35">
        <v>2004</v>
      </c>
      <c r="L8" s="35">
        <v>0</v>
      </c>
      <c r="M8" s="35">
        <v>0</v>
      </c>
    </row>
    <row r="9" spans="1:13" ht="40.5" customHeight="1" x14ac:dyDescent="0.25">
      <c r="A9" s="35">
        <v>1</v>
      </c>
      <c r="B9" s="35">
        <v>2005</v>
      </c>
      <c r="C9" s="35" t="s">
        <v>16</v>
      </c>
      <c r="D9" s="36" t="s">
        <v>35</v>
      </c>
      <c r="E9" s="36" t="s">
        <v>36</v>
      </c>
      <c r="F9" s="39">
        <v>170588</v>
      </c>
      <c r="G9" s="184" t="s">
        <v>31</v>
      </c>
      <c r="H9" s="184"/>
      <c r="I9" s="36" t="s">
        <v>32</v>
      </c>
      <c r="J9" s="35">
        <v>0</v>
      </c>
      <c r="K9" s="35">
        <v>2005</v>
      </c>
      <c r="L9" s="35">
        <v>0</v>
      </c>
      <c r="M9" s="35">
        <v>0</v>
      </c>
    </row>
    <row r="10" spans="1:13" ht="40.5" customHeight="1" x14ac:dyDescent="0.25">
      <c r="A10" s="35">
        <v>1</v>
      </c>
      <c r="B10" s="35">
        <v>2006</v>
      </c>
      <c r="C10" s="35" t="s">
        <v>16</v>
      </c>
      <c r="D10" s="36" t="s">
        <v>37</v>
      </c>
      <c r="E10" s="36" t="s">
        <v>38</v>
      </c>
      <c r="F10" s="39">
        <v>40000</v>
      </c>
      <c r="G10" s="184" t="s">
        <v>31</v>
      </c>
      <c r="H10" s="184"/>
      <c r="I10" s="36" t="s">
        <v>32</v>
      </c>
      <c r="J10" s="35">
        <v>0</v>
      </c>
      <c r="K10" s="35">
        <v>2006</v>
      </c>
      <c r="L10" s="35">
        <v>0</v>
      </c>
      <c r="M10" s="35">
        <v>0</v>
      </c>
    </row>
    <row r="11" spans="1:13" ht="40.5" customHeight="1" x14ac:dyDescent="0.25">
      <c r="A11" s="35">
        <v>1</v>
      </c>
      <c r="B11" s="35">
        <v>189</v>
      </c>
      <c r="C11" s="35" t="s">
        <v>16</v>
      </c>
      <c r="D11" s="36" t="s">
        <v>39</v>
      </c>
      <c r="E11" s="36" t="s">
        <v>40</v>
      </c>
      <c r="F11" s="39">
        <v>459476</v>
      </c>
      <c r="G11" s="184" t="s">
        <v>31</v>
      </c>
      <c r="H11" s="184"/>
      <c r="I11" s="36" t="s">
        <v>32</v>
      </c>
      <c r="J11" s="35">
        <v>189</v>
      </c>
      <c r="K11" s="35">
        <v>0</v>
      </c>
      <c r="L11" s="35">
        <v>0</v>
      </c>
      <c r="M11" s="35">
        <v>0</v>
      </c>
    </row>
    <row r="12" spans="1:13" ht="40.5" customHeight="1" x14ac:dyDescent="0.25">
      <c r="A12" s="35">
        <v>1</v>
      </c>
      <c r="B12" s="35">
        <v>179</v>
      </c>
      <c r="C12" s="35" t="s">
        <v>16</v>
      </c>
      <c r="D12" s="36" t="s">
        <v>41</v>
      </c>
      <c r="E12" s="36" t="s">
        <v>42</v>
      </c>
      <c r="F12" s="39">
        <v>3560315</v>
      </c>
      <c r="G12" s="184" t="s">
        <v>43</v>
      </c>
      <c r="H12" s="184"/>
      <c r="I12" s="36" t="s">
        <v>44</v>
      </c>
      <c r="J12" s="35">
        <v>179</v>
      </c>
      <c r="K12" s="35">
        <v>0</v>
      </c>
      <c r="L12" s="35">
        <v>0</v>
      </c>
      <c r="M12" s="35">
        <v>0</v>
      </c>
    </row>
    <row r="13" spans="1:13" ht="40.5" customHeight="1" x14ac:dyDescent="0.25">
      <c r="A13" s="35">
        <v>1</v>
      </c>
      <c r="B13" s="35">
        <v>190</v>
      </c>
      <c r="C13" s="35" t="s">
        <v>16</v>
      </c>
      <c r="D13" s="36" t="s">
        <v>45</v>
      </c>
      <c r="E13" s="36" t="s">
        <v>46</v>
      </c>
      <c r="F13" s="39">
        <v>290000</v>
      </c>
      <c r="G13" s="184" t="s">
        <v>31</v>
      </c>
      <c r="H13" s="184"/>
      <c r="I13" s="36" t="s">
        <v>32</v>
      </c>
      <c r="J13" s="35">
        <v>0</v>
      </c>
      <c r="K13" s="35">
        <v>190</v>
      </c>
      <c r="L13" s="35">
        <v>0</v>
      </c>
      <c r="M13" s="35">
        <v>0</v>
      </c>
    </row>
    <row r="14" spans="1:13" ht="40.5" customHeight="1" x14ac:dyDescent="0.25">
      <c r="A14" s="35">
        <v>1</v>
      </c>
      <c r="B14" s="35">
        <v>171</v>
      </c>
      <c r="C14" s="35" t="s">
        <v>16</v>
      </c>
      <c r="D14" s="36" t="s">
        <v>47</v>
      </c>
      <c r="E14" s="36" t="s">
        <v>48</v>
      </c>
      <c r="F14" s="39">
        <v>250000</v>
      </c>
      <c r="G14" s="184" t="s">
        <v>31</v>
      </c>
      <c r="H14" s="184"/>
      <c r="I14" s="36" t="s">
        <v>32</v>
      </c>
      <c r="J14" s="35">
        <v>0</v>
      </c>
      <c r="K14" s="35">
        <v>171</v>
      </c>
      <c r="L14" s="35">
        <v>0</v>
      </c>
      <c r="M14" s="35">
        <v>0</v>
      </c>
    </row>
    <row r="15" spans="1:13" ht="40.5" customHeight="1" x14ac:dyDescent="0.25">
      <c r="A15" s="35">
        <v>1</v>
      </c>
      <c r="B15" s="35">
        <v>267</v>
      </c>
      <c r="C15" s="35" t="s">
        <v>49</v>
      </c>
      <c r="D15" s="36" t="s">
        <v>50</v>
      </c>
      <c r="E15" s="36" t="s">
        <v>51</v>
      </c>
      <c r="F15" s="39">
        <v>1402527</v>
      </c>
      <c r="G15" s="184" t="s">
        <v>19</v>
      </c>
      <c r="H15" s="184"/>
      <c r="I15" s="36" t="s">
        <v>32</v>
      </c>
      <c r="J15" s="35">
        <v>267</v>
      </c>
      <c r="K15" s="35">
        <v>0</v>
      </c>
      <c r="L15" s="35">
        <v>0</v>
      </c>
      <c r="M15" s="35">
        <v>0</v>
      </c>
    </row>
    <row r="16" spans="1:13" ht="40.5" customHeight="1" x14ac:dyDescent="0.25">
      <c r="A16" s="35">
        <v>1</v>
      </c>
      <c r="B16" s="35">
        <v>268</v>
      </c>
      <c r="C16" s="35" t="s">
        <v>16</v>
      </c>
      <c r="D16" s="36" t="s">
        <v>50</v>
      </c>
      <c r="E16" s="36" t="s">
        <v>51</v>
      </c>
      <c r="F16" s="39">
        <v>1402527</v>
      </c>
      <c r="G16" s="184" t="s">
        <v>19</v>
      </c>
      <c r="H16" s="184"/>
      <c r="I16" s="36" t="s">
        <v>32</v>
      </c>
      <c r="J16" s="35">
        <v>268</v>
      </c>
      <c r="K16" s="35">
        <v>0</v>
      </c>
      <c r="L16" s="35">
        <v>0</v>
      </c>
      <c r="M16" s="35">
        <v>0</v>
      </c>
    </row>
    <row r="17" spans="1:13" ht="40.5" customHeight="1" x14ac:dyDescent="0.25">
      <c r="A17" s="35">
        <v>1</v>
      </c>
      <c r="B17" s="35">
        <v>269</v>
      </c>
      <c r="C17" s="35" t="s">
        <v>16</v>
      </c>
      <c r="D17" s="36" t="s">
        <v>50</v>
      </c>
      <c r="E17" s="36" t="s">
        <v>51</v>
      </c>
      <c r="F17" s="39">
        <v>1402527</v>
      </c>
      <c r="G17" s="184" t="s">
        <v>52</v>
      </c>
      <c r="H17" s="184"/>
      <c r="I17" s="36" t="s">
        <v>32</v>
      </c>
      <c r="J17" s="35">
        <v>269</v>
      </c>
      <c r="K17" s="35">
        <v>0</v>
      </c>
      <c r="L17" s="35">
        <v>0</v>
      </c>
      <c r="M17" s="35">
        <v>0</v>
      </c>
    </row>
    <row r="18" spans="1:13" ht="40.5" customHeight="1" x14ac:dyDescent="0.25">
      <c r="A18" s="35">
        <v>1</v>
      </c>
      <c r="B18" s="35">
        <v>270</v>
      </c>
      <c r="C18" s="35" t="s">
        <v>16</v>
      </c>
      <c r="D18" s="36" t="s">
        <v>50</v>
      </c>
      <c r="E18" s="36" t="s">
        <v>51</v>
      </c>
      <c r="F18" s="39">
        <v>1438799.25</v>
      </c>
      <c r="G18" s="184" t="s">
        <v>53</v>
      </c>
      <c r="H18" s="184"/>
      <c r="I18" s="36" t="s">
        <v>32</v>
      </c>
      <c r="J18" s="35">
        <v>270</v>
      </c>
      <c r="K18" s="35">
        <v>0</v>
      </c>
      <c r="L18" s="35">
        <v>0</v>
      </c>
      <c r="M18" s="35">
        <v>0</v>
      </c>
    </row>
    <row r="19" spans="1:13" ht="40.5" customHeight="1" x14ac:dyDescent="0.25">
      <c r="A19" s="35">
        <v>1</v>
      </c>
      <c r="B19" s="35">
        <v>271</v>
      </c>
      <c r="C19" s="35" t="s">
        <v>16</v>
      </c>
      <c r="D19" s="36" t="s">
        <v>54</v>
      </c>
      <c r="E19" s="36" t="s">
        <v>55</v>
      </c>
      <c r="F19" s="39">
        <v>175345.6</v>
      </c>
      <c r="G19" s="184" t="s">
        <v>19</v>
      </c>
      <c r="H19" s="184"/>
      <c r="I19" s="36" t="s">
        <v>20</v>
      </c>
      <c r="J19" s="35">
        <v>0</v>
      </c>
      <c r="K19" s="35">
        <v>0</v>
      </c>
      <c r="L19" s="35">
        <v>0</v>
      </c>
      <c r="M19" s="35">
        <v>271</v>
      </c>
    </row>
    <row r="20" spans="1:13" ht="40.5" customHeight="1" x14ac:dyDescent="0.25">
      <c r="A20" s="35">
        <v>1</v>
      </c>
      <c r="B20" s="35">
        <v>272</v>
      </c>
      <c r="C20" s="35" t="s">
        <v>16</v>
      </c>
      <c r="D20" s="36" t="s">
        <v>54</v>
      </c>
      <c r="E20" s="36" t="s">
        <v>55</v>
      </c>
      <c r="F20" s="39">
        <v>175345.6</v>
      </c>
      <c r="G20" s="184" t="s">
        <v>19</v>
      </c>
      <c r="H20" s="184"/>
      <c r="I20" s="36" t="s">
        <v>56</v>
      </c>
      <c r="J20" s="35">
        <v>0</v>
      </c>
      <c r="K20" s="35">
        <v>272</v>
      </c>
      <c r="L20" s="35">
        <v>0</v>
      </c>
      <c r="M20" s="35">
        <v>0</v>
      </c>
    </row>
    <row r="21" spans="1:13" ht="40.5" customHeight="1" x14ac:dyDescent="0.25">
      <c r="A21" s="35">
        <v>1</v>
      </c>
      <c r="B21" s="35">
        <v>273</v>
      </c>
      <c r="C21" s="35" t="s">
        <v>16</v>
      </c>
      <c r="D21" s="36" t="s">
        <v>54</v>
      </c>
      <c r="E21" s="36" t="s">
        <v>55</v>
      </c>
      <c r="F21" s="39">
        <v>175345.6</v>
      </c>
      <c r="G21" s="184" t="s">
        <v>19</v>
      </c>
      <c r="H21" s="184"/>
      <c r="I21" s="36" t="s">
        <v>56</v>
      </c>
      <c r="J21" s="35">
        <v>0</v>
      </c>
      <c r="K21" s="35">
        <v>273</v>
      </c>
      <c r="L21" s="35">
        <v>0</v>
      </c>
      <c r="M21" s="35">
        <v>0</v>
      </c>
    </row>
    <row r="22" spans="1:13" ht="40.5" customHeight="1" x14ac:dyDescent="0.25">
      <c r="A22" s="35">
        <v>1</v>
      </c>
      <c r="B22" s="35">
        <v>77</v>
      </c>
      <c r="C22" s="35" t="s">
        <v>16</v>
      </c>
      <c r="D22" s="36" t="s">
        <v>57</v>
      </c>
      <c r="E22" s="36" t="s">
        <v>57</v>
      </c>
      <c r="F22" s="39">
        <v>119314.12</v>
      </c>
      <c r="G22" s="188" t="s">
        <v>58</v>
      </c>
      <c r="H22" s="188"/>
      <c r="I22" s="36" t="s">
        <v>59</v>
      </c>
      <c r="J22" s="35">
        <v>0</v>
      </c>
      <c r="K22" s="35">
        <v>77</v>
      </c>
      <c r="L22" s="35">
        <v>0</v>
      </c>
      <c r="M22" s="35">
        <v>0</v>
      </c>
    </row>
    <row r="23" spans="1:13" ht="40.5" customHeight="1" x14ac:dyDescent="0.25">
      <c r="A23" s="35">
        <v>1</v>
      </c>
      <c r="B23" s="35">
        <v>275</v>
      </c>
      <c r="C23" s="35" t="s">
        <v>16</v>
      </c>
      <c r="D23" s="36" t="s">
        <v>60</v>
      </c>
      <c r="E23" s="36" t="s">
        <v>61</v>
      </c>
      <c r="F23" s="39">
        <v>256174.4</v>
      </c>
      <c r="G23" s="184" t="s">
        <v>62</v>
      </c>
      <c r="H23" s="184"/>
      <c r="I23" s="36" t="s">
        <v>32</v>
      </c>
      <c r="J23" s="35">
        <v>0</v>
      </c>
      <c r="K23" s="35">
        <v>275</v>
      </c>
      <c r="L23" s="35">
        <v>0</v>
      </c>
      <c r="M23" s="35">
        <v>0</v>
      </c>
    </row>
    <row r="24" spans="1:13" ht="40.5" customHeight="1" x14ac:dyDescent="0.25">
      <c r="A24" s="35">
        <v>1</v>
      </c>
      <c r="B24" s="35">
        <v>156</v>
      </c>
      <c r="C24" s="35" t="s">
        <v>16</v>
      </c>
      <c r="D24" s="36" t="s">
        <v>33</v>
      </c>
      <c r="E24" s="36" t="s">
        <v>63</v>
      </c>
      <c r="F24" s="39">
        <v>166629</v>
      </c>
      <c r="G24" s="184" t="s">
        <v>31</v>
      </c>
      <c r="H24" s="184"/>
      <c r="I24" s="36" t="s">
        <v>32</v>
      </c>
      <c r="J24" s="35">
        <v>0</v>
      </c>
      <c r="K24" s="35">
        <v>156</v>
      </c>
      <c r="L24" s="35">
        <v>0</v>
      </c>
      <c r="M24" s="35">
        <v>0</v>
      </c>
    </row>
    <row r="25" spans="1:13" ht="40.5" customHeight="1" x14ac:dyDescent="0.25">
      <c r="A25" s="35">
        <v>1</v>
      </c>
      <c r="B25" s="35">
        <v>207</v>
      </c>
      <c r="C25" s="35" t="s">
        <v>16</v>
      </c>
      <c r="D25" s="36" t="s">
        <v>54</v>
      </c>
      <c r="E25" s="36" t="s">
        <v>64</v>
      </c>
      <c r="F25" s="39">
        <v>400000</v>
      </c>
      <c r="G25" s="184" t="s">
        <v>19</v>
      </c>
      <c r="H25" s="184"/>
      <c r="I25" s="36" t="s">
        <v>20</v>
      </c>
      <c r="J25" s="35">
        <v>0</v>
      </c>
      <c r="K25" s="35">
        <v>207</v>
      </c>
      <c r="L25" s="35">
        <v>0</v>
      </c>
      <c r="M25" s="35">
        <v>0</v>
      </c>
    </row>
    <row r="26" spans="1:13" ht="40.5" customHeight="1" x14ac:dyDescent="0.25">
      <c r="A26" s="35">
        <v>1</v>
      </c>
      <c r="B26" s="35">
        <v>209</v>
      </c>
      <c r="C26" s="35" t="s">
        <v>16</v>
      </c>
      <c r="D26" s="35" t="s">
        <v>65</v>
      </c>
      <c r="E26" s="36" t="s">
        <v>66</v>
      </c>
      <c r="F26" s="39">
        <v>40000</v>
      </c>
      <c r="G26" s="184" t="s">
        <v>31</v>
      </c>
      <c r="H26" s="184"/>
      <c r="I26" s="36" t="s">
        <v>32</v>
      </c>
      <c r="J26" s="35">
        <v>0</v>
      </c>
      <c r="K26" s="35">
        <v>209</v>
      </c>
      <c r="L26" s="35">
        <v>0</v>
      </c>
      <c r="M26" s="35">
        <v>0</v>
      </c>
    </row>
    <row r="27" spans="1:13" ht="40.5" customHeight="1" x14ac:dyDescent="0.25">
      <c r="A27" s="35">
        <v>1</v>
      </c>
      <c r="B27" s="35">
        <v>210</v>
      </c>
      <c r="C27" s="35" t="s">
        <v>16</v>
      </c>
      <c r="D27" s="35" t="s">
        <v>67</v>
      </c>
      <c r="E27" s="36" t="s">
        <v>68</v>
      </c>
      <c r="F27" s="39">
        <v>200000</v>
      </c>
      <c r="G27" s="188" t="s">
        <v>69</v>
      </c>
      <c r="H27" s="188"/>
      <c r="I27" s="36" t="s">
        <v>70</v>
      </c>
      <c r="J27" s="35">
        <v>0</v>
      </c>
      <c r="K27" s="35">
        <v>210</v>
      </c>
      <c r="L27" s="35">
        <v>0</v>
      </c>
      <c r="M27" s="35">
        <v>0</v>
      </c>
    </row>
    <row r="28" spans="1:13" ht="40.5" customHeight="1" x14ac:dyDescent="0.25">
      <c r="A28" s="35">
        <v>1</v>
      </c>
      <c r="B28" s="35">
        <v>298</v>
      </c>
      <c r="C28" s="35" t="s">
        <v>16</v>
      </c>
      <c r="D28" s="36" t="s">
        <v>71</v>
      </c>
      <c r="E28" s="36" t="s">
        <v>72</v>
      </c>
      <c r="F28" s="39"/>
      <c r="G28" s="184" t="s">
        <v>62</v>
      </c>
      <c r="H28" s="184"/>
      <c r="I28" s="36" t="s">
        <v>32</v>
      </c>
      <c r="J28" s="35">
        <v>0</v>
      </c>
      <c r="K28" s="35">
        <v>298</v>
      </c>
      <c r="L28" s="35">
        <v>0</v>
      </c>
      <c r="M28" s="35">
        <v>0</v>
      </c>
    </row>
    <row r="29" spans="1:13" ht="40.5" customHeight="1" x14ac:dyDescent="0.25">
      <c r="A29" s="35">
        <v>1</v>
      </c>
      <c r="B29" s="35">
        <v>302</v>
      </c>
      <c r="C29" s="35" t="s">
        <v>16</v>
      </c>
      <c r="D29" s="36" t="s">
        <v>73</v>
      </c>
      <c r="E29" s="36" t="s">
        <v>74</v>
      </c>
      <c r="F29" s="39"/>
      <c r="G29" s="184" t="s">
        <v>75</v>
      </c>
      <c r="H29" s="184"/>
      <c r="I29" s="36" t="s">
        <v>32</v>
      </c>
      <c r="J29" s="35">
        <v>0</v>
      </c>
      <c r="K29" s="35">
        <v>302</v>
      </c>
      <c r="L29" s="35">
        <v>0</v>
      </c>
      <c r="M29" s="35">
        <v>0</v>
      </c>
    </row>
    <row r="30" spans="1:13" ht="40.5" customHeight="1" x14ac:dyDescent="0.25">
      <c r="A30" s="35">
        <v>1</v>
      </c>
      <c r="B30" s="35">
        <v>304</v>
      </c>
      <c r="C30" s="35" t="s">
        <v>16</v>
      </c>
      <c r="D30" s="35" t="s">
        <v>76</v>
      </c>
      <c r="E30" s="36" t="s">
        <v>77</v>
      </c>
      <c r="F30" s="40"/>
      <c r="G30" s="184" t="s">
        <v>31</v>
      </c>
      <c r="H30" s="184"/>
      <c r="I30" s="36" t="s">
        <v>32</v>
      </c>
      <c r="J30" s="35">
        <v>0</v>
      </c>
      <c r="K30" s="35">
        <v>304</v>
      </c>
      <c r="L30" s="35">
        <v>0</v>
      </c>
      <c r="M30" s="35">
        <v>0</v>
      </c>
    </row>
    <row r="31" spans="1:13" ht="40.5" customHeight="1" x14ac:dyDescent="0.25">
      <c r="A31" s="35">
        <v>1</v>
      </c>
      <c r="B31" s="35">
        <v>305</v>
      </c>
      <c r="C31" s="35" t="s">
        <v>78</v>
      </c>
      <c r="D31" s="35" t="s">
        <v>79</v>
      </c>
      <c r="E31" s="36" t="s">
        <v>80</v>
      </c>
      <c r="F31" s="41">
        <v>357000</v>
      </c>
      <c r="G31" s="188" t="s">
        <v>81</v>
      </c>
      <c r="H31" s="188"/>
      <c r="I31" s="36" t="s">
        <v>82</v>
      </c>
      <c r="J31" s="35">
        <v>0</v>
      </c>
      <c r="K31" s="35">
        <v>305</v>
      </c>
      <c r="L31" s="35">
        <v>0</v>
      </c>
      <c r="M31" s="35">
        <v>0</v>
      </c>
    </row>
    <row r="32" spans="1:13" ht="40.5" customHeight="1" x14ac:dyDescent="0.25">
      <c r="A32" s="35">
        <v>1</v>
      </c>
      <c r="B32" s="35">
        <v>306</v>
      </c>
      <c r="C32" s="35" t="s">
        <v>78</v>
      </c>
      <c r="D32" s="35" t="s">
        <v>79</v>
      </c>
      <c r="E32" s="36" t="s">
        <v>83</v>
      </c>
      <c r="F32" s="41">
        <v>357000</v>
      </c>
      <c r="G32" s="184" t="s">
        <v>31</v>
      </c>
      <c r="H32" s="184"/>
      <c r="I32" s="36" t="s">
        <v>32</v>
      </c>
      <c r="J32" s="35">
        <v>0</v>
      </c>
      <c r="K32" s="35">
        <v>306</v>
      </c>
      <c r="L32" s="35">
        <v>0</v>
      </c>
      <c r="M32" s="35">
        <v>0</v>
      </c>
    </row>
    <row r="33" spans="1:13" ht="40.5" customHeight="1" x14ac:dyDescent="0.25">
      <c r="A33" s="35">
        <v>1</v>
      </c>
      <c r="B33" s="35">
        <v>208</v>
      </c>
      <c r="C33" s="35" t="s">
        <v>16</v>
      </c>
      <c r="D33" s="36" t="s">
        <v>84</v>
      </c>
      <c r="E33" s="36" t="s">
        <v>85</v>
      </c>
      <c r="F33" s="39">
        <v>800000</v>
      </c>
      <c r="G33" s="184" t="s">
        <v>86</v>
      </c>
      <c r="H33" s="184"/>
      <c r="I33" s="36" t="s">
        <v>32</v>
      </c>
      <c r="J33" s="35">
        <v>208</v>
      </c>
      <c r="K33" s="35">
        <v>208</v>
      </c>
      <c r="L33" s="35">
        <v>0</v>
      </c>
      <c r="M33" s="35">
        <v>-208</v>
      </c>
    </row>
    <row r="34" spans="1:13" ht="40.5" customHeight="1" x14ac:dyDescent="0.25">
      <c r="A34" s="35">
        <v>1</v>
      </c>
      <c r="B34" s="35">
        <v>59</v>
      </c>
      <c r="C34" s="35" t="s">
        <v>16</v>
      </c>
      <c r="D34" s="36" t="s">
        <v>17</v>
      </c>
      <c r="E34" s="36" t="s">
        <v>18</v>
      </c>
      <c r="F34" s="39">
        <v>1217967</v>
      </c>
      <c r="G34" s="184" t="s">
        <v>87</v>
      </c>
      <c r="H34" s="184"/>
      <c r="I34" s="36" t="s">
        <v>32</v>
      </c>
      <c r="J34" s="35">
        <v>59</v>
      </c>
      <c r="K34" s="35">
        <v>0</v>
      </c>
      <c r="L34" s="35">
        <v>0</v>
      </c>
      <c r="M34" s="35">
        <v>0</v>
      </c>
    </row>
    <row r="35" spans="1:13" ht="40.5" customHeight="1" x14ac:dyDescent="0.25">
      <c r="A35" s="35">
        <v>1</v>
      </c>
      <c r="B35" s="35">
        <v>286</v>
      </c>
      <c r="C35" s="35" t="s">
        <v>16</v>
      </c>
      <c r="D35" s="36" t="s">
        <v>73</v>
      </c>
      <c r="E35" s="36" t="s">
        <v>74</v>
      </c>
      <c r="F35" s="39"/>
      <c r="G35" s="184" t="s">
        <v>19</v>
      </c>
      <c r="H35" s="184"/>
      <c r="I35" s="36" t="s">
        <v>32</v>
      </c>
      <c r="J35" s="35">
        <v>0</v>
      </c>
      <c r="K35" s="35">
        <v>0</v>
      </c>
      <c r="L35" s="35">
        <v>0</v>
      </c>
      <c r="M35" s="35">
        <v>286</v>
      </c>
    </row>
    <row r="36" spans="1:13" ht="40.5" customHeight="1" x14ac:dyDescent="0.25">
      <c r="A36" s="35">
        <v>1</v>
      </c>
      <c r="B36" s="35">
        <v>39</v>
      </c>
      <c r="C36" s="35" t="s">
        <v>16</v>
      </c>
      <c r="D36" s="36" t="s">
        <v>88</v>
      </c>
      <c r="E36" s="36" t="s">
        <v>89</v>
      </c>
      <c r="F36" s="39">
        <v>1300000</v>
      </c>
      <c r="G36" s="184" t="s">
        <v>19</v>
      </c>
      <c r="H36" s="184"/>
      <c r="I36" s="36" t="s">
        <v>20</v>
      </c>
      <c r="J36" s="35">
        <v>0</v>
      </c>
      <c r="K36" s="35">
        <v>0</v>
      </c>
      <c r="L36" s="35">
        <v>0</v>
      </c>
      <c r="M36" s="35">
        <v>39</v>
      </c>
    </row>
    <row r="37" spans="1:13" ht="40.5" customHeight="1" x14ac:dyDescent="0.25">
      <c r="A37" s="35">
        <v>1</v>
      </c>
      <c r="B37" s="35">
        <v>38</v>
      </c>
      <c r="C37" s="35" t="s">
        <v>16</v>
      </c>
      <c r="D37" s="35" t="s">
        <v>88</v>
      </c>
      <c r="E37" s="36" t="s">
        <v>89</v>
      </c>
      <c r="F37" s="39">
        <v>1300000</v>
      </c>
      <c r="G37" s="184" t="s">
        <v>62</v>
      </c>
      <c r="H37" s="184"/>
      <c r="I37" s="36" t="s">
        <v>32</v>
      </c>
      <c r="J37" s="35">
        <v>38</v>
      </c>
      <c r="K37" s="35">
        <v>0</v>
      </c>
      <c r="L37" s="35">
        <v>0</v>
      </c>
      <c r="M37" s="35">
        <v>0</v>
      </c>
    </row>
    <row r="38" spans="1:13" ht="40.5" customHeight="1" x14ac:dyDescent="0.25">
      <c r="A38" s="35">
        <v>1</v>
      </c>
      <c r="B38" s="35">
        <v>100</v>
      </c>
      <c r="C38" s="35" t="s">
        <v>16</v>
      </c>
      <c r="D38" s="36" t="s">
        <v>90</v>
      </c>
      <c r="E38" s="36" t="s">
        <v>91</v>
      </c>
      <c r="F38" s="39">
        <v>2616999</v>
      </c>
      <c r="G38" s="184" t="s">
        <v>19</v>
      </c>
      <c r="H38" s="184"/>
      <c r="I38" s="36" t="s">
        <v>32</v>
      </c>
      <c r="J38" s="35">
        <v>100</v>
      </c>
      <c r="K38" s="35">
        <v>0</v>
      </c>
      <c r="L38" s="35">
        <v>0</v>
      </c>
      <c r="M38" s="35">
        <v>0</v>
      </c>
    </row>
    <row r="39" spans="1:13" ht="40.5" customHeight="1" x14ac:dyDescent="0.25">
      <c r="A39" s="35">
        <v>1</v>
      </c>
      <c r="B39" s="35">
        <v>212</v>
      </c>
      <c r="C39" s="35" t="s">
        <v>16</v>
      </c>
      <c r="D39" s="35" t="s">
        <v>92</v>
      </c>
      <c r="E39" s="36" t="s">
        <v>93</v>
      </c>
      <c r="F39" s="39">
        <v>200000</v>
      </c>
      <c r="G39" s="184" t="s">
        <v>62</v>
      </c>
      <c r="H39" s="184"/>
      <c r="I39" s="36" t="s">
        <v>32</v>
      </c>
      <c r="J39" s="35">
        <v>0</v>
      </c>
      <c r="K39" s="35">
        <v>212</v>
      </c>
      <c r="L39" s="35">
        <v>0</v>
      </c>
      <c r="M39" s="35">
        <v>0</v>
      </c>
    </row>
    <row r="40" spans="1:13" ht="40.5" customHeight="1" x14ac:dyDescent="0.25">
      <c r="A40" s="35">
        <v>1</v>
      </c>
      <c r="B40" s="35">
        <v>101</v>
      </c>
      <c r="C40" s="35" t="s">
        <v>16</v>
      </c>
      <c r="D40" s="35" t="s">
        <v>94</v>
      </c>
      <c r="E40" s="36" t="s">
        <v>95</v>
      </c>
      <c r="F40" s="39">
        <v>1150000</v>
      </c>
      <c r="G40" s="184" t="s">
        <v>62</v>
      </c>
      <c r="H40" s="184"/>
      <c r="I40" s="36" t="s">
        <v>32</v>
      </c>
      <c r="J40" s="35">
        <v>101</v>
      </c>
      <c r="K40" s="35">
        <v>0</v>
      </c>
      <c r="L40" s="35">
        <v>0</v>
      </c>
      <c r="M40" s="35">
        <v>0</v>
      </c>
    </row>
    <row r="41" spans="1:13" ht="40.5" customHeight="1" x14ac:dyDescent="0.25">
      <c r="A41" s="35">
        <v>1</v>
      </c>
      <c r="B41" s="35">
        <v>106</v>
      </c>
      <c r="C41" s="35" t="s">
        <v>16</v>
      </c>
      <c r="D41" s="36" t="s">
        <v>96</v>
      </c>
      <c r="E41" s="35" t="s">
        <v>97</v>
      </c>
      <c r="F41" s="39">
        <v>2060000</v>
      </c>
      <c r="G41" s="184" t="s">
        <v>98</v>
      </c>
      <c r="H41" s="184"/>
      <c r="I41" s="36" t="s">
        <v>20</v>
      </c>
      <c r="J41" s="35">
        <v>0</v>
      </c>
      <c r="K41" s="35">
        <v>0</v>
      </c>
      <c r="L41" s="35">
        <v>0</v>
      </c>
      <c r="M41" s="35">
        <v>106</v>
      </c>
    </row>
    <row r="42" spans="1:13" ht="40.5" customHeight="1" x14ac:dyDescent="0.25">
      <c r="A42" s="35">
        <v>1</v>
      </c>
      <c r="B42" s="35">
        <v>104</v>
      </c>
      <c r="C42" s="35" t="s">
        <v>16</v>
      </c>
      <c r="D42" s="36" t="s">
        <v>99</v>
      </c>
      <c r="E42" s="36" t="s">
        <v>100</v>
      </c>
      <c r="F42" s="39">
        <v>190000</v>
      </c>
      <c r="G42" s="184" t="s">
        <v>98</v>
      </c>
      <c r="H42" s="184"/>
      <c r="I42" s="36" t="s">
        <v>32</v>
      </c>
      <c r="J42" s="35">
        <v>0</v>
      </c>
      <c r="K42" s="35">
        <v>104</v>
      </c>
      <c r="L42" s="35">
        <v>0</v>
      </c>
      <c r="M42" s="35">
        <v>0</v>
      </c>
    </row>
    <row r="43" spans="1:13" ht="40.5" customHeight="1" x14ac:dyDescent="0.25">
      <c r="A43" s="35">
        <v>1</v>
      </c>
      <c r="B43" s="35">
        <v>163</v>
      </c>
      <c r="C43" s="35" t="s">
        <v>16</v>
      </c>
      <c r="D43" s="35" t="s">
        <v>101</v>
      </c>
      <c r="E43" s="36" t="s">
        <v>102</v>
      </c>
      <c r="F43" s="39">
        <v>1680000</v>
      </c>
      <c r="G43" s="184" t="s">
        <v>62</v>
      </c>
      <c r="H43" s="184"/>
      <c r="I43" s="36" t="s">
        <v>103</v>
      </c>
      <c r="J43" s="35">
        <v>163</v>
      </c>
      <c r="K43" s="35">
        <v>0</v>
      </c>
      <c r="L43" s="35">
        <v>0</v>
      </c>
      <c r="M43" s="35">
        <v>0</v>
      </c>
    </row>
    <row r="44" spans="1:13" ht="40.5" customHeight="1" x14ac:dyDescent="0.25">
      <c r="A44" s="35">
        <v>1</v>
      </c>
      <c r="B44" s="35">
        <v>184</v>
      </c>
      <c r="C44" s="35" t="s">
        <v>16</v>
      </c>
      <c r="D44" s="35" t="s">
        <v>101</v>
      </c>
      <c r="E44" s="36" t="s">
        <v>104</v>
      </c>
      <c r="F44" s="39">
        <v>1500000</v>
      </c>
      <c r="G44" s="184" t="s">
        <v>62</v>
      </c>
      <c r="H44" s="184"/>
      <c r="I44" s="36" t="s">
        <v>105</v>
      </c>
      <c r="J44" s="35">
        <v>184</v>
      </c>
      <c r="K44" s="35">
        <v>0</v>
      </c>
      <c r="L44" s="35">
        <v>0</v>
      </c>
      <c r="M44" s="35">
        <v>0</v>
      </c>
    </row>
    <row r="45" spans="1:13" ht="40.5" customHeight="1" x14ac:dyDescent="0.25">
      <c r="A45" s="35">
        <v>1</v>
      </c>
      <c r="B45" s="35">
        <v>48</v>
      </c>
      <c r="C45" s="36" t="s">
        <v>16</v>
      </c>
      <c r="D45" s="36" t="s">
        <v>17</v>
      </c>
      <c r="E45" s="36" t="s">
        <v>106</v>
      </c>
      <c r="F45" s="39">
        <v>1300000</v>
      </c>
      <c r="G45" s="184" t="s">
        <v>19</v>
      </c>
      <c r="H45" s="184"/>
      <c r="I45" s="36" t="s">
        <v>20</v>
      </c>
      <c r="J45" s="35">
        <v>48</v>
      </c>
      <c r="K45" s="35">
        <v>0</v>
      </c>
      <c r="L45" s="35">
        <v>0</v>
      </c>
      <c r="M45" s="35">
        <v>0</v>
      </c>
    </row>
    <row r="46" spans="1:13" ht="40.5" customHeight="1" x14ac:dyDescent="0.25">
      <c r="A46" s="35">
        <v>1</v>
      </c>
      <c r="B46" s="35">
        <v>34</v>
      </c>
      <c r="C46" s="35" t="s">
        <v>16</v>
      </c>
      <c r="D46" s="36" t="s">
        <v>107</v>
      </c>
      <c r="E46" s="36" t="s">
        <v>108</v>
      </c>
      <c r="F46" s="39">
        <v>30000</v>
      </c>
      <c r="G46" s="184" t="s">
        <v>62</v>
      </c>
      <c r="H46" s="184"/>
      <c r="I46" s="36" t="s">
        <v>32</v>
      </c>
      <c r="J46" s="35">
        <v>0</v>
      </c>
      <c r="K46" s="35">
        <v>34</v>
      </c>
      <c r="L46" s="35">
        <v>0</v>
      </c>
      <c r="M46" s="35">
        <v>0</v>
      </c>
    </row>
    <row r="47" spans="1:13" ht="40.5" customHeight="1" x14ac:dyDescent="0.25">
      <c r="A47" s="35">
        <v>1</v>
      </c>
      <c r="B47" s="35">
        <v>102</v>
      </c>
      <c r="C47" s="35" t="s">
        <v>16</v>
      </c>
      <c r="D47" s="36" t="s">
        <v>90</v>
      </c>
      <c r="E47" s="36" t="s">
        <v>109</v>
      </c>
      <c r="F47" s="39">
        <v>1500000</v>
      </c>
      <c r="G47" s="184" t="s">
        <v>62</v>
      </c>
      <c r="H47" s="184"/>
      <c r="I47" s="36" t="s">
        <v>32</v>
      </c>
      <c r="J47" s="35">
        <v>102</v>
      </c>
      <c r="K47" s="35">
        <v>0</v>
      </c>
      <c r="L47" s="35">
        <v>0</v>
      </c>
      <c r="M47" s="35">
        <v>0</v>
      </c>
    </row>
    <row r="48" spans="1:13" ht="40.5" customHeight="1" x14ac:dyDescent="0.25">
      <c r="A48" s="35">
        <v>1</v>
      </c>
      <c r="B48" s="35">
        <v>33</v>
      </c>
      <c r="C48" s="35" t="s">
        <v>16</v>
      </c>
      <c r="D48" s="35" t="s">
        <v>107</v>
      </c>
      <c r="E48" s="36" t="s">
        <v>110</v>
      </c>
      <c r="F48" s="39">
        <v>30000</v>
      </c>
      <c r="G48" s="184" t="s">
        <v>62</v>
      </c>
      <c r="H48" s="184"/>
      <c r="I48" s="36" t="s">
        <v>32</v>
      </c>
      <c r="J48" s="35">
        <v>0</v>
      </c>
      <c r="K48" s="35">
        <v>33</v>
      </c>
      <c r="L48" s="35">
        <v>0</v>
      </c>
      <c r="M48" s="35">
        <v>0</v>
      </c>
    </row>
    <row r="49" spans="1:13" ht="40.5" customHeight="1" x14ac:dyDescent="0.25">
      <c r="A49" s="35">
        <v>1</v>
      </c>
      <c r="B49" s="35">
        <v>64</v>
      </c>
      <c r="C49" s="35" t="s">
        <v>16</v>
      </c>
      <c r="D49" s="36" t="s">
        <v>17</v>
      </c>
      <c r="E49" s="36" t="s">
        <v>18</v>
      </c>
      <c r="F49" s="39">
        <v>1217967</v>
      </c>
      <c r="G49" s="188" t="s">
        <v>111</v>
      </c>
      <c r="H49" s="188"/>
      <c r="I49" s="36" t="s">
        <v>32</v>
      </c>
      <c r="J49" s="35">
        <v>64</v>
      </c>
      <c r="K49" s="35">
        <v>0</v>
      </c>
      <c r="L49" s="35">
        <v>0</v>
      </c>
      <c r="M49" s="35">
        <v>0</v>
      </c>
    </row>
    <row r="50" spans="1:13" ht="40.5" customHeight="1" x14ac:dyDescent="0.25">
      <c r="A50" s="35">
        <v>1</v>
      </c>
      <c r="B50" s="35">
        <v>31</v>
      </c>
      <c r="C50" s="35" t="s">
        <v>16</v>
      </c>
      <c r="D50" s="35" t="s">
        <v>112</v>
      </c>
      <c r="E50" s="36" t="s">
        <v>113</v>
      </c>
      <c r="F50" s="39">
        <v>1776450</v>
      </c>
      <c r="G50" s="184" t="s">
        <v>75</v>
      </c>
      <c r="H50" s="184"/>
      <c r="I50" s="36" t="s">
        <v>70</v>
      </c>
      <c r="J50" s="35">
        <v>31</v>
      </c>
      <c r="K50" s="35">
        <v>0</v>
      </c>
      <c r="L50" s="35">
        <v>0</v>
      </c>
      <c r="M50" s="35">
        <v>0</v>
      </c>
    </row>
    <row r="51" spans="1:13" ht="40.5" customHeight="1" x14ac:dyDescent="0.25">
      <c r="A51" s="35">
        <v>1</v>
      </c>
      <c r="B51" s="35">
        <v>32</v>
      </c>
      <c r="C51" s="35" t="s">
        <v>16</v>
      </c>
      <c r="D51" s="35" t="s">
        <v>112</v>
      </c>
      <c r="E51" s="36" t="s">
        <v>113</v>
      </c>
      <c r="F51" s="39">
        <v>1776450</v>
      </c>
      <c r="G51" s="184" t="s">
        <v>75</v>
      </c>
      <c r="H51" s="184"/>
      <c r="I51" s="36" t="s">
        <v>32</v>
      </c>
      <c r="J51" s="35">
        <v>32</v>
      </c>
      <c r="K51" s="35">
        <v>0</v>
      </c>
      <c r="L51" s="35">
        <v>0</v>
      </c>
      <c r="M51" s="35">
        <v>0</v>
      </c>
    </row>
    <row r="52" spans="1:13" ht="40.5" customHeight="1" x14ac:dyDescent="0.25">
      <c r="A52" s="35">
        <v>1</v>
      </c>
      <c r="B52" s="35">
        <v>80</v>
      </c>
      <c r="C52" s="35" t="s">
        <v>16</v>
      </c>
      <c r="D52" s="36" t="s">
        <v>73</v>
      </c>
      <c r="E52" s="36" t="s">
        <v>74</v>
      </c>
      <c r="F52" s="39">
        <v>156487.1</v>
      </c>
      <c r="G52" s="184" t="s">
        <v>19</v>
      </c>
      <c r="H52" s="184"/>
      <c r="I52" s="36" t="s">
        <v>20</v>
      </c>
      <c r="J52" s="35">
        <v>0</v>
      </c>
      <c r="K52" s="35">
        <v>0</v>
      </c>
      <c r="L52" s="35">
        <v>0</v>
      </c>
      <c r="M52" s="35">
        <v>80</v>
      </c>
    </row>
    <row r="53" spans="1:13" ht="40.5" customHeight="1" x14ac:dyDescent="0.25">
      <c r="A53" s="35">
        <v>1</v>
      </c>
      <c r="B53" s="35">
        <v>41</v>
      </c>
      <c r="C53" s="35" t="s">
        <v>16</v>
      </c>
      <c r="D53" s="36" t="s">
        <v>114</v>
      </c>
      <c r="E53" s="36" t="s">
        <v>115</v>
      </c>
      <c r="F53" s="39">
        <v>369000</v>
      </c>
      <c r="G53" s="184" t="s">
        <v>116</v>
      </c>
      <c r="H53" s="184"/>
      <c r="I53" s="36" t="s">
        <v>32</v>
      </c>
      <c r="J53" s="35">
        <v>0</v>
      </c>
      <c r="K53" s="35">
        <v>41</v>
      </c>
      <c r="L53" s="35">
        <v>0</v>
      </c>
      <c r="M53" s="35">
        <v>0</v>
      </c>
    </row>
    <row r="54" spans="1:13" ht="40.5" customHeight="1" x14ac:dyDescent="0.25">
      <c r="A54" s="35">
        <v>1</v>
      </c>
      <c r="B54" s="35">
        <v>42</v>
      </c>
      <c r="C54" s="35" t="s">
        <v>16</v>
      </c>
      <c r="D54" s="36" t="s">
        <v>114</v>
      </c>
      <c r="E54" s="36" t="s">
        <v>115</v>
      </c>
      <c r="F54" s="39">
        <v>369000</v>
      </c>
      <c r="G54" s="184" t="s">
        <v>75</v>
      </c>
      <c r="H54" s="184"/>
      <c r="I54" s="36" t="s">
        <v>32</v>
      </c>
      <c r="J54" s="35">
        <v>0</v>
      </c>
      <c r="K54" s="35">
        <v>42</v>
      </c>
      <c r="L54" s="35">
        <v>0</v>
      </c>
      <c r="M54" s="35">
        <v>0</v>
      </c>
    </row>
    <row r="55" spans="1:13" ht="40.5" customHeight="1" x14ac:dyDescent="0.25">
      <c r="A55" s="35">
        <v>1</v>
      </c>
      <c r="B55" s="35">
        <v>43</v>
      </c>
      <c r="C55" s="35" t="s">
        <v>16</v>
      </c>
      <c r="D55" s="36" t="s">
        <v>114</v>
      </c>
      <c r="E55" s="36" t="s">
        <v>115</v>
      </c>
      <c r="F55" s="39">
        <v>369000</v>
      </c>
      <c r="G55" s="184" t="s">
        <v>75</v>
      </c>
      <c r="H55" s="184"/>
      <c r="I55" s="36" t="s">
        <v>32</v>
      </c>
      <c r="J55" s="35">
        <v>0</v>
      </c>
      <c r="K55" s="35">
        <v>43</v>
      </c>
      <c r="L55" s="35">
        <v>0</v>
      </c>
      <c r="M55" s="35">
        <v>0</v>
      </c>
    </row>
    <row r="56" spans="1:13" ht="40.5" customHeight="1" x14ac:dyDescent="0.25">
      <c r="A56" s="35">
        <v>1</v>
      </c>
      <c r="B56" s="35">
        <v>44</v>
      </c>
      <c r="C56" s="35" t="s">
        <v>16</v>
      </c>
      <c r="D56" s="36" t="s">
        <v>114</v>
      </c>
      <c r="E56" s="36" t="s">
        <v>115</v>
      </c>
      <c r="F56" s="39">
        <v>369000</v>
      </c>
      <c r="G56" s="184" t="s">
        <v>75</v>
      </c>
      <c r="H56" s="184"/>
      <c r="I56" s="36" t="s">
        <v>32</v>
      </c>
      <c r="J56" s="35">
        <v>0</v>
      </c>
      <c r="K56" s="35">
        <v>44</v>
      </c>
      <c r="L56" s="35">
        <v>0</v>
      </c>
      <c r="M56" s="35">
        <v>0</v>
      </c>
    </row>
    <row r="57" spans="1:13" ht="40.5" customHeight="1" x14ac:dyDescent="0.25">
      <c r="A57" s="35">
        <v>1</v>
      </c>
      <c r="B57" s="35">
        <v>40</v>
      </c>
      <c r="C57" s="35" t="s">
        <v>16</v>
      </c>
      <c r="D57" s="36" t="s">
        <v>117</v>
      </c>
      <c r="E57" s="36" t="s">
        <v>117</v>
      </c>
      <c r="F57" s="39">
        <v>1272001</v>
      </c>
      <c r="G57" s="184" t="s">
        <v>75</v>
      </c>
      <c r="H57" s="184"/>
      <c r="I57" s="36" t="s">
        <v>32</v>
      </c>
      <c r="J57" s="35">
        <v>40</v>
      </c>
      <c r="K57" s="35">
        <v>0</v>
      </c>
      <c r="L57" s="35">
        <v>0</v>
      </c>
      <c r="M57" s="35">
        <v>0</v>
      </c>
    </row>
    <row r="58" spans="1:13" ht="40.5" customHeight="1" x14ac:dyDescent="0.25">
      <c r="A58" s="35">
        <v>1</v>
      </c>
      <c r="B58" s="35">
        <v>37</v>
      </c>
      <c r="C58" s="35" t="s">
        <v>16</v>
      </c>
      <c r="D58" s="35" t="s">
        <v>118</v>
      </c>
      <c r="E58" s="36" t="s">
        <v>119</v>
      </c>
      <c r="F58" s="39">
        <v>400000</v>
      </c>
      <c r="G58" s="184" t="s">
        <v>75</v>
      </c>
      <c r="H58" s="184"/>
      <c r="I58" s="36" t="s">
        <v>120</v>
      </c>
      <c r="J58" s="35">
        <v>0</v>
      </c>
      <c r="K58" s="35">
        <v>37</v>
      </c>
      <c r="L58" s="35">
        <v>0</v>
      </c>
      <c r="M58" s="35">
        <v>0</v>
      </c>
    </row>
    <row r="59" spans="1:13" ht="40.5" customHeight="1" x14ac:dyDescent="0.25">
      <c r="A59" s="35">
        <v>1</v>
      </c>
      <c r="B59" s="35">
        <v>54</v>
      </c>
      <c r="C59" s="35" t="s">
        <v>16</v>
      </c>
      <c r="D59" s="36" t="s">
        <v>17</v>
      </c>
      <c r="E59" s="36" t="s">
        <v>18</v>
      </c>
      <c r="F59" s="39">
        <v>1217967</v>
      </c>
      <c r="G59" s="184" t="s">
        <v>19</v>
      </c>
      <c r="H59" s="184"/>
      <c r="I59" s="36" t="s">
        <v>32</v>
      </c>
      <c r="J59" s="35">
        <v>54</v>
      </c>
      <c r="K59" s="35">
        <v>0</v>
      </c>
      <c r="L59" s="35">
        <v>0</v>
      </c>
      <c r="M59" s="35">
        <v>0</v>
      </c>
    </row>
    <row r="60" spans="1:13" ht="40.5" customHeight="1" x14ac:dyDescent="0.25">
      <c r="A60" s="35">
        <v>1</v>
      </c>
      <c r="B60" s="35">
        <v>55</v>
      </c>
      <c r="C60" s="35" t="s">
        <v>16</v>
      </c>
      <c r="D60" s="36" t="s">
        <v>17</v>
      </c>
      <c r="E60" s="36" t="s">
        <v>18</v>
      </c>
      <c r="F60" s="39">
        <v>1217967</v>
      </c>
      <c r="G60" s="188" t="s">
        <v>121</v>
      </c>
      <c r="H60" s="188"/>
      <c r="I60" s="36" t="s">
        <v>32</v>
      </c>
      <c r="J60" s="35">
        <v>55</v>
      </c>
      <c r="K60" s="35">
        <v>0</v>
      </c>
      <c r="L60" s="35">
        <v>0</v>
      </c>
      <c r="M60" s="35">
        <v>0</v>
      </c>
    </row>
    <row r="61" spans="1:13" ht="40.5" customHeight="1" x14ac:dyDescent="0.25">
      <c r="A61" s="35">
        <v>1</v>
      </c>
      <c r="B61" s="35">
        <v>56</v>
      </c>
      <c r="C61" s="35" t="s">
        <v>16</v>
      </c>
      <c r="D61" s="36" t="s">
        <v>17</v>
      </c>
      <c r="E61" s="36" t="s">
        <v>18</v>
      </c>
      <c r="F61" s="39">
        <v>1217967</v>
      </c>
      <c r="G61" s="184" t="s">
        <v>122</v>
      </c>
      <c r="H61" s="184"/>
      <c r="I61" s="36" t="s">
        <v>32</v>
      </c>
      <c r="J61" s="35">
        <v>56</v>
      </c>
      <c r="K61" s="35">
        <v>0</v>
      </c>
      <c r="L61" s="35">
        <v>0</v>
      </c>
      <c r="M61" s="35">
        <v>0</v>
      </c>
    </row>
    <row r="62" spans="1:13" ht="40.5" customHeight="1" x14ac:dyDescent="0.25">
      <c r="A62" s="35">
        <v>1</v>
      </c>
      <c r="B62" s="35">
        <v>57</v>
      </c>
      <c r="C62" s="35" t="s">
        <v>16</v>
      </c>
      <c r="D62" s="36" t="s">
        <v>17</v>
      </c>
      <c r="E62" s="36" t="s">
        <v>18</v>
      </c>
      <c r="F62" s="39">
        <v>1217967</v>
      </c>
      <c r="G62" s="184" t="s">
        <v>123</v>
      </c>
      <c r="H62" s="184"/>
      <c r="I62" s="36" t="s">
        <v>32</v>
      </c>
      <c r="J62" s="35">
        <v>57</v>
      </c>
      <c r="K62" s="35">
        <v>0</v>
      </c>
      <c r="L62" s="35">
        <v>0</v>
      </c>
      <c r="M62" s="35">
        <v>0</v>
      </c>
    </row>
    <row r="63" spans="1:13" ht="40.5" customHeight="1" x14ac:dyDescent="0.25">
      <c r="A63" s="35">
        <v>1</v>
      </c>
      <c r="B63" s="35">
        <v>58</v>
      </c>
      <c r="C63" s="35" t="s">
        <v>16</v>
      </c>
      <c r="D63" s="36" t="s">
        <v>17</v>
      </c>
      <c r="E63" s="36" t="s">
        <v>18</v>
      </c>
      <c r="F63" s="39">
        <v>1217967</v>
      </c>
      <c r="G63" s="184" t="s">
        <v>124</v>
      </c>
      <c r="H63" s="184"/>
      <c r="I63" s="36" t="s">
        <v>32</v>
      </c>
      <c r="J63" s="35">
        <v>58</v>
      </c>
      <c r="K63" s="35">
        <v>0</v>
      </c>
      <c r="L63" s="35">
        <v>0</v>
      </c>
      <c r="M63" s="35">
        <v>0</v>
      </c>
    </row>
    <row r="64" spans="1:13" ht="40.5" customHeight="1" x14ac:dyDescent="0.25">
      <c r="A64" s="35">
        <v>1</v>
      </c>
      <c r="B64" s="35">
        <v>60</v>
      </c>
      <c r="C64" s="35" t="s">
        <v>16</v>
      </c>
      <c r="D64" s="36" t="s">
        <v>17</v>
      </c>
      <c r="E64" s="36" t="s">
        <v>18</v>
      </c>
      <c r="F64" s="39">
        <v>1217967</v>
      </c>
      <c r="G64" s="184" t="s">
        <v>19</v>
      </c>
      <c r="H64" s="184"/>
      <c r="I64" s="36" t="s">
        <v>70</v>
      </c>
      <c r="J64" s="35">
        <v>60</v>
      </c>
      <c r="K64" s="35">
        <v>0</v>
      </c>
      <c r="L64" s="35">
        <v>0</v>
      </c>
      <c r="M64" s="35">
        <v>0</v>
      </c>
    </row>
    <row r="65" spans="1:13" ht="40.5" customHeight="1" x14ac:dyDescent="0.25">
      <c r="A65" s="35">
        <v>1</v>
      </c>
      <c r="B65" s="35">
        <v>61</v>
      </c>
      <c r="C65" s="35" t="s">
        <v>16</v>
      </c>
      <c r="D65" s="36" t="s">
        <v>17</v>
      </c>
      <c r="E65" s="36" t="s">
        <v>18</v>
      </c>
      <c r="F65" s="39">
        <v>1217967</v>
      </c>
      <c r="G65" s="188" t="s">
        <v>125</v>
      </c>
      <c r="H65" s="188"/>
      <c r="I65" s="36" t="s">
        <v>32</v>
      </c>
      <c r="J65" s="35">
        <v>61</v>
      </c>
      <c r="K65" s="35">
        <v>0</v>
      </c>
      <c r="L65" s="35">
        <v>0</v>
      </c>
      <c r="M65" s="35">
        <v>0</v>
      </c>
    </row>
    <row r="66" spans="1:13" ht="40.5" customHeight="1" x14ac:dyDescent="0.25">
      <c r="A66" s="35">
        <v>1</v>
      </c>
      <c r="B66" s="35">
        <v>62</v>
      </c>
      <c r="C66" s="35" t="s">
        <v>16</v>
      </c>
      <c r="D66" s="36" t="s">
        <v>17</v>
      </c>
      <c r="E66" s="36" t="s">
        <v>18</v>
      </c>
      <c r="F66" s="39">
        <v>1217967</v>
      </c>
      <c r="G66" s="188" t="s">
        <v>126</v>
      </c>
      <c r="H66" s="188"/>
      <c r="I66" s="36" t="s">
        <v>32</v>
      </c>
      <c r="J66" s="35">
        <v>62</v>
      </c>
      <c r="K66" s="35">
        <v>0</v>
      </c>
      <c r="L66" s="35">
        <v>0</v>
      </c>
      <c r="M66" s="35">
        <v>0</v>
      </c>
    </row>
    <row r="67" spans="1:13" ht="40.5" customHeight="1" x14ac:dyDescent="0.25">
      <c r="A67" s="35">
        <v>1</v>
      </c>
      <c r="B67" s="35">
        <v>63</v>
      </c>
      <c r="C67" s="35" t="s">
        <v>16</v>
      </c>
      <c r="D67" s="36" t="s">
        <v>17</v>
      </c>
      <c r="E67" s="36" t="s">
        <v>18</v>
      </c>
      <c r="F67" s="39">
        <v>1217967</v>
      </c>
      <c r="G67" s="188" t="s">
        <v>127</v>
      </c>
      <c r="H67" s="188"/>
      <c r="I67" s="36" t="s">
        <v>32</v>
      </c>
      <c r="J67" s="35">
        <v>63</v>
      </c>
      <c r="K67" s="35">
        <v>0</v>
      </c>
      <c r="L67" s="35">
        <v>0</v>
      </c>
      <c r="M67" s="35">
        <v>0</v>
      </c>
    </row>
    <row r="68" spans="1:13" ht="40.5" customHeight="1" x14ac:dyDescent="0.25">
      <c r="A68" s="35">
        <v>1</v>
      </c>
      <c r="B68" s="35" t="s">
        <v>128</v>
      </c>
      <c r="C68" s="35" t="s">
        <v>16</v>
      </c>
      <c r="D68" s="36" t="s">
        <v>17</v>
      </c>
      <c r="E68" s="36" t="s">
        <v>18</v>
      </c>
      <c r="F68" s="39">
        <v>1217967</v>
      </c>
      <c r="G68" s="188" t="s">
        <v>129</v>
      </c>
      <c r="H68" s="188"/>
      <c r="I68" s="42" t="s">
        <v>130</v>
      </c>
      <c r="J68" s="35">
        <v>0</v>
      </c>
      <c r="K68" s="35">
        <v>0</v>
      </c>
      <c r="L68" s="35">
        <v>0</v>
      </c>
      <c r="M68" s="35" t="e">
        <v>#VALUE!</v>
      </c>
    </row>
    <row r="69" spans="1:13" ht="40.5" customHeight="1" x14ac:dyDescent="0.25">
      <c r="A69" s="35">
        <v>1</v>
      </c>
      <c r="B69" s="35">
        <v>66</v>
      </c>
      <c r="C69" s="35" t="s">
        <v>16</v>
      </c>
      <c r="D69" s="36" t="s">
        <v>17</v>
      </c>
      <c r="E69" s="36" t="s">
        <v>18</v>
      </c>
      <c r="F69" s="39">
        <v>1217967</v>
      </c>
      <c r="G69" s="188" t="s">
        <v>131</v>
      </c>
      <c r="H69" s="188"/>
      <c r="I69" s="36" t="s">
        <v>32</v>
      </c>
      <c r="J69" s="35">
        <v>66</v>
      </c>
      <c r="K69" s="35">
        <v>0</v>
      </c>
      <c r="L69" s="35">
        <v>0</v>
      </c>
      <c r="M69" s="35">
        <v>0</v>
      </c>
    </row>
    <row r="70" spans="1:13" ht="40.5" customHeight="1" x14ac:dyDescent="0.25">
      <c r="A70" s="35">
        <v>1</v>
      </c>
      <c r="B70" s="35">
        <v>49</v>
      </c>
      <c r="C70" s="35" t="s">
        <v>16</v>
      </c>
      <c r="D70" s="36" t="s">
        <v>39</v>
      </c>
      <c r="E70" s="36" t="s">
        <v>40</v>
      </c>
      <c r="F70" s="39">
        <v>459476</v>
      </c>
      <c r="G70" s="184" t="s">
        <v>75</v>
      </c>
      <c r="H70" s="184"/>
      <c r="I70" s="36" t="s">
        <v>32</v>
      </c>
      <c r="J70" s="35">
        <v>49</v>
      </c>
      <c r="K70" s="35">
        <v>0</v>
      </c>
      <c r="L70" s="35">
        <v>0</v>
      </c>
      <c r="M70" s="35">
        <v>0</v>
      </c>
    </row>
    <row r="71" spans="1:13" ht="40.5" customHeight="1" x14ac:dyDescent="0.25">
      <c r="A71" s="35">
        <v>1</v>
      </c>
      <c r="B71" s="35">
        <v>50</v>
      </c>
      <c r="C71" s="35" t="s">
        <v>16</v>
      </c>
      <c r="D71" s="36" t="s">
        <v>39</v>
      </c>
      <c r="E71" s="36" t="s">
        <v>40</v>
      </c>
      <c r="F71" s="39">
        <v>459476</v>
      </c>
      <c r="G71" s="184" t="s">
        <v>75</v>
      </c>
      <c r="H71" s="184"/>
      <c r="I71" s="36" t="s">
        <v>32</v>
      </c>
      <c r="J71" s="35">
        <v>50</v>
      </c>
      <c r="K71" s="35">
        <v>0</v>
      </c>
      <c r="L71" s="35">
        <v>0</v>
      </c>
      <c r="M71" s="35">
        <v>0</v>
      </c>
    </row>
    <row r="72" spans="1:13" ht="40.5" customHeight="1" x14ac:dyDescent="0.25">
      <c r="A72" s="35">
        <v>1</v>
      </c>
      <c r="B72" s="35">
        <v>276</v>
      </c>
      <c r="C72" s="35" t="s">
        <v>16</v>
      </c>
      <c r="D72" s="36" t="s">
        <v>73</v>
      </c>
      <c r="E72" s="36" t="s">
        <v>74</v>
      </c>
      <c r="F72" s="39">
        <v>250000</v>
      </c>
      <c r="G72" s="184" t="s">
        <v>75</v>
      </c>
      <c r="H72" s="184"/>
      <c r="I72" s="36" t="s">
        <v>32</v>
      </c>
      <c r="J72" s="35">
        <v>0</v>
      </c>
      <c r="K72" s="35">
        <v>276</v>
      </c>
      <c r="L72" s="35">
        <v>0</v>
      </c>
      <c r="M72" s="35">
        <v>0</v>
      </c>
    </row>
    <row r="73" spans="1:13" ht="40.5" customHeight="1" x14ac:dyDescent="0.25">
      <c r="A73" s="35">
        <v>1</v>
      </c>
      <c r="B73" s="35">
        <v>279</v>
      </c>
      <c r="C73" s="35" t="s">
        <v>16</v>
      </c>
      <c r="D73" s="36" t="s">
        <v>73</v>
      </c>
      <c r="E73" s="36" t="s">
        <v>74</v>
      </c>
      <c r="F73" s="39">
        <v>250000</v>
      </c>
      <c r="G73" s="184" t="s">
        <v>75</v>
      </c>
      <c r="H73" s="184"/>
      <c r="I73" s="36" t="s">
        <v>82</v>
      </c>
      <c r="J73" s="35">
        <v>0</v>
      </c>
      <c r="K73" s="35">
        <v>279</v>
      </c>
      <c r="L73" s="35">
        <v>0</v>
      </c>
      <c r="M73" s="35">
        <v>0</v>
      </c>
    </row>
    <row r="74" spans="1:13" ht="40.5" customHeight="1" x14ac:dyDescent="0.25">
      <c r="A74" s="35">
        <v>1</v>
      </c>
      <c r="B74" s="35">
        <v>280</v>
      </c>
      <c r="C74" s="35" t="s">
        <v>16</v>
      </c>
      <c r="D74" s="36" t="s">
        <v>73</v>
      </c>
      <c r="E74" s="36" t="s">
        <v>74</v>
      </c>
      <c r="F74" s="39">
        <v>250000</v>
      </c>
      <c r="G74" s="184" t="s">
        <v>19</v>
      </c>
      <c r="H74" s="184"/>
      <c r="I74" s="36" t="s">
        <v>32</v>
      </c>
      <c r="J74" s="35">
        <v>0</v>
      </c>
      <c r="K74" s="35">
        <v>0</v>
      </c>
      <c r="L74" s="35">
        <v>0</v>
      </c>
      <c r="M74" s="35">
        <v>280</v>
      </c>
    </row>
    <row r="75" spans="1:13" ht="40.5" customHeight="1" x14ac:dyDescent="0.25">
      <c r="A75" s="35">
        <v>1</v>
      </c>
      <c r="B75" s="35">
        <v>281</v>
      </c>
      <c r="C75" s="35" t="s">
        <v>16</v>
      </c>
      <c r="D75" s="36" t="s">
        <v>73</v>
      </c>
      <c r="E75" s="36" t="s">
        <v>74</v>
      </c>
      <c r="F75" s="39">
        <v>250000</v>
      </c>
      <c r="G75" s="184" t="s">
        <v>75</v>
      </c>
      <c r="H75" s="184"/>
      <c r="I75" s="36" t="s">
        <v>32</v>
      </c>
      <c r="J75" s="35">
        <v>0</v>
      </c>
      <c r="K75" s="35">
        <v>281</v>
      </c>
      <c r="L75" s="35">
        <v>0</v>
      </c>
      <c r="M75" s="35">
        <v>0</v>
      </c>
    </row>
    <row r="76" spans="1:13" ht="40.5" customHeight="1" x14ac:dyDescent="0.25">
      <c r="A76" s="35">
        <v>1</v>
      </c>
      <c r="B76" s="35">
        <v>282</v>
      </c>
      <c r="C76" s="35" t="s">
        <v>16</v>
      </c>
      <c r="D76" s="36" t="s">
        <v>73</v>
      </c>
      <c r="E76" s="36" t="s">
        <v>74</v>
      </c>
      <c r="F76" s="39">
        <v>250000</v>
      </c>
      <c r="G76" s="184" t="s">
        <v>75</v>
      </c>
      <c r="H76" s="184"/>
      <c r="I76" s="36" t="s">
        <v>32</v>
      </c>
      <c r="J76" s="35">
        <v>0</v>
      </c>
      <c r="K76" s="35">
        <v>282</v>
      </c>
      <c r="L76" s="35">
        <v>0</v>
      </c>
      <c r="M76" s="35">
        <v>0</v>
      </c>
    </row>
    <row r="77" spans="1:13" ht="40.5" customHeight="1" x14ac:dyDescent="0.25">
      <c r="A77" s="35">
        <v>1</v>
      </c>
      <c r="B77" s="35">
        <v>283</v>
      </c>
      <c r="C77" s="35" t="s">
        <v>16</v>
      </c>
      <c r="D77" s="36" t="s">
        <v>73</v>
      </c>
      <c r="E77" s="36" t="s">
        <v>74</v>
      </c>
      <c r="F77" s="39">
        <v>250000</v>
      </c>
      <c r="G77" s="184" t="s">
        <v>75</v>
      </c>
      <c r="H77" s="184"/>
      <c r="I77" s="36" t="s">
        <v>32</v>
      </c>
      <c r="J77" s="35">
        <v>0</v>
      </c>
      <c r="K77" s="35">
        <v>283</v>
      </c>
      <c r="L77" s="35">
        <v>0</v>
      </c>
      <c r="M77" s="35">
        <v>0</v>
      </c>
    </row>
    <row r="78" spans="1:13" ht="40.5" customHeight="1" x14ac:dyDescent="0.25">
      <c r="A78" s="35">
        <v>1</v>
      </c>
      <c r="B78" s="35">
        <v>284</v>
      </c>
      <c r="C78" s="35" t="s">
        <v>16</v>
      </c>
      <c r="D78" s="36" t="s">
        <v>73</v>
      </c>
      <c r="E78" s="36" t="s">
        <v>74</v>
      </c>
      <c r="F78" s="39">
        <v>250000</v>
      </c>
      <c r="G78" s="184" t="s">
        <v>75</v>
      </c>
      <c r="H78" s="184"/>
      <c r="I78" s="36" t="s">
        <v>32</v>
      </c>
      <c r="J78" s="35">
        <v>0</v>
      </c>
      <c r="K78" s="35">
        <v>284</v>
      </c>
      <c r="L78" s="35">
        <v>0</v>
      </c>
      <c r="M78" s="35">
        <v>0</v>
      </c>
    </row>
    <row r="79" spans="1:13" ht="40.5" customHeight="1" x14ac:dyDescent="0.25">
      <c r="A79" s="35">
        <v>1</v>
      </c>
      <c r="B79" s="35">
        <v>285</v>
      </c>
      <c r="C79" s="35" t="s">
        <v>16</v>
      </c>
      <c r="D79" s="36" t="s">
        <v>73</v>
      </c>
      <c r="E79" s="36" t="s">
        <v>74</v>
      </c>
      <c r="F79" s="39">
        <v>250000</v>
      </c>
      <c r="G79" s="184" t="s">
        <v>75</v>
      </c>
      <c r="H79" s="184"/>
      <c r="I79" s="36" t="s">
        <v>32</v>
      </c>
      <c r="J79" s="35">
        <v>0</v>
      </c>
      <c r="K79" s="35">
        <v>285</v>
      </c>
      <c r="L79" s="35">
        <v>0</v>
      </c>
      <c r="M79" s="35">
        <v>0</v>
      </c>
    </row>
    <row r="80" spans="1:13" ht="40.5" customHeight="1" x14ac:dyDescent="0.25">
      <c r="A80" s="35">
        <v>1</v>
      </c>
      <c r="B80" s="35">
        <v>287</v>
      </c>
      <c r="C80" s="35" t="s">
        <v>16</v>
      </c>
      <c r="D80" s="36" t="s">
        <v>73</v>
      </c>
      <c r="E80" s="36" t="s">
        <v>74</v>
      </c>
      <c r="F80" s="39">
        <v>250000</v>
      </c>
      <c r="G80" s="184" t="s">
        <v>75</v>
      </c>
      <c r="H80" s="184"/>
      <c r="I80" s="36" t="s">
        <v>32</v>
      </c>
      <c r="J80" s="35">
        <v>0</v>
      </c>
      <c r="K80" s="35">
        <v>287</v>
      </c>
      <c r="L80" s="35">
        <v>0</v>
      </c>
      <c r="M80" s="35">
        <v>0</v>
      </c>
    </row>
    <row r="81" spans="1:13" ht="40.5" customHeight="1" x14ac:dyDescent="0.25">
      <c r="A81" s="35">
        <v>1</v>
      </c>
      <c r="B81" s="35">
        <v>288</v>
      </c>
      <c r="C81" s="35" t="s">
        <v>16</v>
      </c>
      <c r="D81" s="36" t="s">
        <v>73</v>
      </c>
      <c r="E81" s="36" t="s">
        <v>74</v>
      </c>
      <c r="F81" s="39">
        <v>250000</v>
      </c>
      <c r="G81" s="184" t="s">
        <v>75</v>
      </c>
      <c r="H81" s="184"/>
      <c r="I81" s="36" t="s">
        <v>32</v>
      </c>
      <c r="J81" s="35">
        <v>0</v>
      </c>
      <c r="K81" s="35">
        <v>288</v>
      </c>
      <c r="L81" s="35">
        <v>0</v>
      </c>
      <c r="M81" s="35">
        <v>0</v>
      </c>
    </row>
    <row r="82" spans="1:13" ht="40.5" customHeight="1" x14ac:dyDescent="0.25">
      <c r="A82" s="35">
        <v>1</v>
      </c>
      <c r="B82" s="35">
        <v>289</v>
      </c>
      <c r="C82" s="35" t="s">
        <v>16</v>
      </c>
      <c r="D82" s="36" t="s">
        <v>73</v>
      </c>
      <c r="E82" s="36" t="s">
        <v>74</v>
      </c>
      <c r="F82" s="39">
        <v>250000</v>
      </c>
      <c r="G82" s="184" t="s">
        <v>75</v>
      </c>
      <c r="H82" s="184"/>
      <c r="I82" s="36" t="s">
        <v>32</v>
      </c>
      <c r="J82" s="35">
        <v>0</v>
      </c>
      <c r="K82" s="35">
        <v>289</v>
      </c>
      <c r="L82" s="35">
        <v>0</v>
      </c>
      <c r="M82" s="35">
        <v>0</v>
      </c>
    </row>
    <row r="83" spans="1:13" ht="40.5" customHeight="1" x14ac:dyDescent="0.25">
      <c r="A83" s="35">
        <v>1</v>
      </c>
      <c r="B83" s="35">
        <v>290</v>
      </c>
      <c r="C83" s="35" t="s">
        <v>16</v>
      </c>
      <c r="D83" s="36" t="s">
        <v>73</v>
      </c>
      <c r="E83" s="36" t="s">
        <v>74</v>
      </c>
      <c r="F83" s="39">
        <v>250000</v>
      </c>
      <c r="G83" s="184" t="s">
        <v>124</v>
      </c>
      <c r="H83" s="184"/>
      <c r="I83" s="36" t="s">
        <v>32</v>
      </c>
      <c r="J83" s="35">
        <v>0</v>
      </c>
      <c r="K83" s="35">
        <v>290</v>
      </c>
      <c r="L83" s="35">
        <v>0</v>
      </c>
      <c r="M83" s="35">
        <v>0</v>
      </c>
    </row>
    <row r="84" spans="1:13" ht="40.5" customHeight="1" x14ac:dyDescent="0.25">
      <c r="A84" s="35">
        <v>1</v>
      </c>
      <c r="B84" s="35">
        <v>291</v>
      </c>
      <c r="C84" s="35" t="s">
        <v>16</v>
      </c>
      <c r="D84" s="36" t="s">
        <v>73</v>
      </c>
      <c r="E84" s="36" t="s">
        <v>74</v>
      </c>
      <c r="F84" s="39">
        <v>250000</v>
      </c>
      <c r="G84" s="184" t="s">
        <v>75</v>
      </c>
      <c r="H84" s="184"/>
      <c r="I84" s="36" t="s">
        <v>32</v>
      </c>
      <c r="J84" s="35">
        <v>0</v>
      </c>
      <c r="K84" s="35">
        <v>291</v>
      </c>
      <c r="L84" s="35">
        <v>0</v>
      </c>
      <c r="M84" s="35">
        <v>0</v>
      </c>
    </row>
    <row r="85" spans="1:13" ht="40.5" customHeight="1" x14ac:dyDescent="0.25">
      <c r="A85" s="35">
        <v>1</v>
      </c>
      <c r="B85" s="35">
        <v>292</v>
      </c>
      <c r="C85" s="35" t="s">
        <v>16</v>
      </c>
      <c r="D85" s="36" t="s">
        <v>73</v>
      </c>
      <c r="E85" s="36" t="s">
        <v>74</v>
      </c>
      <c r="F85" s="39">
        <v>250000</v>
      </c>
      <c r="G85" s="184" t="s">
        <v>75</v>
      </c>
      <c r="H85" s="184"/>
      <c r="I85" s="36" t="s">
        <v>32</v>
      </c>
      <c r="J85" s="35">
        <v>0</v>
      </c>
      <c r="K85" s="35">
        <v>292</v>
      </c>
      <c r="L85" s="35">
        <v>0</v>
      </c>
      <c r="M85" s="35">
        <v>0</v>
      </c>
    </row>
    <row r="86" spans="1:13" ht="40.5" customHeight="1" x14ac:dyDescent="0.25">
      <c r="A86" s="35">
        <v>1</v>
      </c>
      <c r="B86" s="35">
        <v>293</v>
      </c>
      <c r="C86" s="35" t="s">
        <v>16</v>
      </c>
      <c r="D86" s="36" t="s">
        <v>73</v>
      </c>
      <c r="E86" s="36" t="s">
        <v>74</v>
      </c>
      <c r="F86" s="39">
        <v>250000</v>
      </c>
      <c r="G86" s="184" t="s">
        <v>132</v>
      </c>
      <c r="H86" s="184"/>
      <c r="I86" s="36" t="s">
        <v>70</v>
      </c>
      <c r="J86" s="35">
        <v>0</v>
      </c>
      <c r="K86" s="35">
        <v>293</v>
      </c>
      <c r="L86" s="35">
        <v>0</v>
      </c>
      <c r="M86" s="35">
        <v>0</v>
      </c>
    </row>
    <row r="87" spans="1:13" ht="40.5" customHeight="1" x14ac:dyDescent="0.25">
      <c r="A87" s="35">
        <v>1</v>
      </c>
      <c r="B87" s="35">
        <v>277</v>
      </c>
      <c r="C87" s="35" t="s">
        <v>16</v>
      </c>
      <c r="D87" s="36" t="s">
        <v>17</v>
      </c>
      <c r="E87" s="36" t="s">
        <v>133</v>
      </c>
      <c r="F87" s="39">
        <v>250000</v>
      </c>
      <c r="G87" s="184" t="s">
        <v>134</v>
      </c>
      <c r="H87" s="184"/>
      <c r="I87" s="36" t="s">
        <v>32</v>
      </c>
      <c r="J87" s="35">
        <v>0</v>
      </c>
      <c r="K87" s="35">
        <v>277</v>
      </c>
      <c r="L87" s="35">
        <v>0</v>
      </c>
      <c r="M87" s="35">
        <v>0</v>
      </c>
    </row>
    <row r="88" spans="1:13" ht="40.5" customHeight="1" x14ac:dyDescent="0.25">
      <c r="A88" s="35">
        <v>1</v>
      </c>
      <c r="B88" s="35">
        <v>297</v>
      </c>
      <c r="C88" s="35" t="s">
        <v>16</v>
      </c>
      <c r="D88" s="36" t="s">
        <v>71</v>
      </c>
      <c r="E88" s="36" t="s">
        <v>72</v>
      </c>
      <c r="F88" s="39">
        <v>250000</v>
      </c>
      <c r="G88" s="184" t="s">
        <v>62</v>
      </c>
      <c r="H88" s="184"/>
      <c r="I88" s="36" t="s">
        <v>32</v>
      </c>
      <c r="J88" s="35">
        <v>0</v>
      </c>
      <c r="K88" s="35">
        <v>297</v>
      </c>
      <c r="L88" s="35">
        <v>0</v>
      </c>
      <c r="M88" s="35">
        <v>0</v>
      </c>
    </row>
    <row r="89" spans="1:13" ht="40.5" customHeight="1" x14ac:dyDescent="0.25">
      <c r="A89" s="35">
        <v>1</v>
      </c>
      <c r="B89" s="35">
        <v>205</v>
      </c>
      <c r="C89" s="35" t="s">
        <v>16</v>
      </c>
      <c r="D89" s="36" t="s">
        <v>135</v>
      </c>
      <c r="E89" s="36" t="s">
        <v>136</v>
      </c>
      <c r="F89" s="39">
        <v>530000</v>
      </c>
      <c r="G89" s="184"/>
      <c r="H89" s="184"/>
      <c r="I89" s="36" t="s">
        <v>137</v>
      </c>
      <c r="J89" s="35">
        <v>205</v>
      </c>
      <c r="K89" s="35">
        <v>0</v>
      </c>
      <c r="L89" s="35">
        <v>0</v>
      </c>
      <c r="M89" s="35">
        <v>0</v>
      </c>
    </row>
    <row r="90" spans="1:13" ht="40.5" customHeight="1" x14ac:dyDescent="0.25">
      <c r="A90" s="35">
        <v>1</v>
      </c>
      <c r="B90" s="35">
        <v>155</v>
      </c>
      <c r="C90" s="35" t="s">
        <v>16</v>
      </c>
      <c r="D90" s="36" t="s">
        <v>138</v>
      </c>
      <c r="E90" s="36" t="s">
        <v>139</v>
      </c>
      <c r="F90" s="39">
        <v>800000</v>
      </c>
      <c r="G90" s="184" t="s">
        <v>19</v>
      </c>
      <c r="H90" s="184"/>
      <c r="I90" s="36" t="s">
        <v>32</v>
      </c>
      <c r="J90" s="35">
        <v>155</v>
      </c>
      <c r="K90" s="35">
        <v>0</v>
      </c>
      <c r="L90" s="35">
        <v>0</v>
      </c>
      <c r="M90" s="35">
        <v>0</v>
      </c>
    </row>
    <row r="91" spans="1:13" ht="40.5" customHeight="1" x14ac:dyDescent="0.25">
      <c r="A91" s="35">
        <v>1</v>
      </c>
      <c r="B91" s="35">
        <v>152</v>
      </c>
      <c r="C91" s="35" t="s">
        <v>16</v>
      </c>
      <c r="D91" s="36" t="s">
        <v>27</v>
      </c>
      <c r="E91" s="36" t="s">
        <v>140</v>
      </c>
      <c r="F91" s="39">
        <v>50000</v>
      </c>
      <c r="G91" s="184" t="s">
        <v>19</v>
      </c>
      <c r="H91" s="184"/>
      <c r="I91" s="36" t="s">
        <v>20</v>
      </c>
      <c r="J91" s="35">
        <v>0</v>
      </c>
      <c r="K91" s="35">
        <v>152</v>
      </c>
      <c r="L91" s="35">
        <v>0</v>
      </c>
      <c r="M91" s="35">
        <v>0</v>
      </c>
    </row>
    <row r="92" spans="1:13" ht="40.5" customHeight="1" x14ac:dyDescent="0.25">
      <c r="A92" s="35">
        <v>1</v>
      </c>
      <c r="B92" s="35">
        <v>142</v>
      </c>
      <c r="C92" s="35" t="s">
        <v>16</v>
      </c>
      <c r="D92" s="36" t="s">
        <v>141</v>
      </c>
      <c r="E92" s="36" t="s">
        <v>142</v>
      </c>
      <c r="F92" s="39">
        <v>1000000</v>
      </c>
      <c r="G92" s="184" t="s">
        <v>19</v>
      </c>
      <c r="H92" s="184"/>
      <c r="I92" s="36" t="s">
        <v>20</v>
      </c>
      <c r="J92" s="35">
        <v>142</v>
      </c>
      <c r="K92" s="35">
        <v>0</v>
      </c>
      <c r="L92" s="35">
        <v>0</v>
      </c>
      <c r="M92" s="35">
        <v>0</v>
      </c>
    </row>
    <row r="93" spans="1:13" ht="40.5" customHeight="1" x14ac:dyDescent="0.25">
      <c r="A93" s="35">
        <v>1</v>
      </c>
      <c r="B93" s="35">
        <v>143</v>
      </c>
      <c r="C93" s="35" t="s">
        <v>16</v>
      </c>
      <c r="D93" s="36" t="s">
        <v>141</v>
      </c>
      <c r="E93" s="36" t="s">
        <v>143</v>
      </c>
      <c r="F93" s="39">
        <v>1200000</v>
      </c>
      <c r="G93" s="184" t="s">
        <v>19</v>
      </c>
      <c r="H93" s="184"/>
      <c r="I93" s="36" t="s">
        <v>20</v>
      </c>
      <c r="J93" s="35">
        <v>143</v>
      </c>
      <c r="K93" s="35">
        <v>0</v>
      </c>
      <c r="L93" s="35">
        <v>0</v>
      </c>
      <c r="M93" s="35">
        <v>0</v>
      </c>
    </row>
    <row r="94" spans="1:13" ht="40.5" customHeight="1" x14ac:dyDescent="0.25">
      <c r="A94" s="35">
        <v>1</v>
      </c>
      <c r="B94" s="35">
        <v>144</v>
      </c>
      <c r="C94" s="35" t="s">
        <v>16</v>
      </c>
      <c r="D94" s="36" t="s">
        <v>144</v>
      </c>
      <c r="E94" s="36" t="s">
        <v>145</v>
      </c>
      <c r="F94" s="39">
        <v>400000</v>
      </c>
      <c r="G94" s="184" t="s">
        <v>19</v>
      </c>
      <c r="H94" s="184"/>
      <c r="I94" s="36" t="s">
        <v>20</v>
      </c>
      <c r="J94" s="35">
        <v>0</v>
      </c>
      <c r="K94" s="35">
        <v>144</v>
      </c>
      <c r="L94" s="35">
        <v>0</v>
      </c>
      <c r="M94" s="35">
        <v>0</v>
      </c>
    </row>
    <row r="95" spans="1:13" ht="40.5" customHeight="1" x14ac:dyDescent="0.25">
      <c r="A95" s="35">
        <v>1</v>
      </c>
      <c r="B95" s="35">
        <v>150</v>
      </c>
      <c r="C95" s="35" t="s">
        <v>16</v>
      </c>
      <c r="D95" s="36" t="s">
        <v>39</v>
      </c>
      <c r="E95" s="36" t="s">
        <v>40</v>
      </c>
      <c r="F95" s="39">
        <v>459476</v>
      </c>
      <c r="G95" s="184" t="s">
        <v>19</v>
      </c>
      <c r="H95" s="184"/>
      <c r="I95" s="36" t="s">
        <v>32</v>
      </c>
      <c r="J95" s="35">
        <v>0</v>
      </c>
      <c r="K95" s="35">
        <v>150</v>
      </c>
      <c r="L95" s="35">
        <v>0</v>
      </c>
      <c r="M95" s="35">
        <v>0</v>
      </c>
    </row>
    <row r="96" spans="1:13" ht="40.5" customHeight="1" x14ac:dyDescent="0.25">
      <c r="A96" s="35">
        <v>1</v>
      </c>
      <c r="B96" s="35">
        <v>151</v>
      </c>
      <c r="C96" s="35" t="s">
        <v>16</v>
      </c>
      <c r="D96" s="36" t="s">
        <v>39</v>
      </c>
      <c r="E96" s="36" t="s">
        <v>146</v>
      </c>
      <c r="F96" s="39">
        <v>459476</v>
      </c>
      <c r="G96" s="184" t="s">
        <v>19</v>
      </c>
      <c r="H96" s="184"/>
      <c r="I96" s="36" t="s">
        <v>32</v>
      </c>
      <c r="J96" s="35">
        <v>0</v>
      </c>
      <c r="K96" s="35">
        <v>151</v>
      </c>
      <c r="L96" s="35">
        <v>0</v>
      </c>
      <c r="M96" s="35">
        <v>0</v>
      </c>
    </row>
    <row r="97" spans="1:13" ht="40.5" customHeight="1" x14ac:dyDescent="0.25">
      <c r="A97" s="35">
        <v>1</v>
      </c>
      <c r="B97" s="35">
        <v>180</v>
      </c>
      <c r="C97" s="35" t="s">
        <v>16</v>
      </c>
      <c r="D97" s="36" t="s">
        <v>147</v>
      </c>
      <c r="E97" s="36" t="s">
        <v>148</v>
      </c>
      <c r="F97" s="39">
        <v>241175</v>
      </c>
      <c r="G97" s="184" t="s">
        <v>19</v>
      </c>
      <c r="H97" s="184"/>
      <c r="I97" s="36" t="s">
        <v>20</v>
      </c>
      <c r="J97" s="35">
        <v>0</v>
      </c>
      <c r="K97" s="35">
        <v>180</v>
      </c>
      <c r="L97" s="35">
        <v>0</v>
      </c>
      <c r="M97" s="35">
        <v>0</v>
      </c>
    </row>
    <row r="98" spans="1:13" ht="40.5" customHeight="1" x14ac:dyDescent="0.25">
      <c r="A98" s="35">
        <v>1</v>
      </c>
      <c r="B98" s="35">
        <v>146</v>
      </c>
      <c r="C98" s="35" t="s">
        <v>16</v>
      </c>
      <c r="D98" s="36" t="s">
        <v>149</v>
      </c>
      <c r="E98" s="36" t="s">
        <v>150</v>
      </c>
      <c r="F98" s="39">
        <v>1769059</v>
      </c>
      <c r="G98" s="184" t="s">
        <v>19</v>
      </c>
      <c r="H98" s="184"/>
      <c r="I98" s="36" t="s">
        <v>32</v>
      </c>
      <c r="J98" s="35">
        <v>146</v>
      </c>
      <c r="K98" s="35">
        <v>0</v>
      </c>
      <c r="L98" s="35">
        <v>0</v>
      </c>
      <c r="M98" s="35">
        <v>0</v>
      </c>
    </row>
    <row r="99" spans="1:13" ht="40.5" customHeight="1" x14ac:dyDescent="0.25">
      <c r="A99" s="35">
        <v>1</v>
      </c>
      <c r="B99" s="35">
        <v>141</v>
      </c>
      <c r="C99" s="35" t="s">
        <v>16</v>
      </c>
      <c r="D99" s="36" t="s">
        <v>151</v>
      </c>
      <c r="E99" s="36" t="s">
        <v>151</v>
      </c>
      <c r="F99" s="39">
        <v>286000</v>
      </c>
      <c r="G99" s="184" t="s">
        <v>19</v>
      </c>
      <c r="H99" s="184"/>
      <c r="I99" s="36" t="s">
        <v>32</v>
      </c>
      <c r="J99" s="35">
        <v>141</v>
      </c>
      <c r="K99" s="35">
        <v>0</v>
      </c>
      <c r="L99" s="35">
        <v>0</v>
      </c>
      <c r="M99" s="35">
        <v>0</v>
      </c>
    </row>
    <row r="100" spans="1:13" ht="40.5" customHeight="1" x14ac:dyDescent="0.25">
      <c r="A100" s="35">
        <v>1</v>
      </c>
      <c r="B100" s="35">
        <v>145</v>
      </c>
      <c r="C100" s="35" t="s">
        <v>16</v>
      </c>
      <c r="D100" s="36" t="s">
        <v>152</v>
      </c>
      <c r="E100" s="36" t="s">
        <v>153</v>
      </c>
      <c r="F100" s="39">
        <v>360000</v>
      </c>
      <c r="G100" s="184" t="s">
        <v>19</v>
      </c>
      <c r="H100" s="184"/>
      <c r="I100" s="36" t="s">
        <v>20</v>
      </c>
      <c r="J100" s="35">
        <v>145</v>
      </c>
      <c r="K100" s="35">
        <v>0</v>
      </c>
      <c r="L100" s="35">
        <v>0</v>
      </c>
      <c r="M100" s="35">
        <v>0</v>
      </c>
    </row>
    <row r="101" spans="1:13" ht="40.5" customHeight="1" x14ac:dyDescent="0.25">
      <c r="A101" s="35">
        <v>1</v>
      </c>
      <c r="B101" s="35">
        <v>147</v>
      </c>
      <c r="C101" s="35" t="s">
        <v>16</v>
      </c>
      <c r="D101" s="36" t="s">
        <v>154</v>
      </c>
      <c r="E101" s="36" t="s">
        <v>155</v>
      </c>
      <c r="F101" s="39">
        <v>180000</v>
      </c>
      <c r="G101" s="184" t="s">
        <v>19</v>
      </c>
      <c r="H101" s="184"/>
      <c r="I101" s="36" t="s">
        <v>20</v>
      </c>
      <c r="J101" s="35">
        <v>147</v>
      </c>
      <c r="K101" s="35">
        <v>0</v>
      </c>
      <c r="L101" s="35">
        <v>0</v>
      </c>
      <c r="M101" s="35">
        <v>0</v>
      </c>
    </row>
    <row r="102" spans="1:13" ht="40.5" customHeight="1" x14ac:dyDescent="0.25">
      <c r="A102" s="35">
        <v>1</v>
      </c>
      <c r="B102" s="35">
        <v>176</v>
      </c>
      <c r="C102" s="35" t="s">
        <v>16</v>
      </c>
      <c r="D102" s="36" t="s">
        <v>17</v>
      </c>
      <c r="E102" s="36" t="s">
        <v>18</v>
      </c>
      <c r="F102" s="39">
        <v>1500000</v>
      </c>
      <c r="G102" s="184" t="s">
        <v>19</v>
      </c>
      <c r="H102" s="184"/>
      <c r="I102" s="36" t="s">
        <v>20</v>
      </c>
      <c r="J102" s="35">
        <v>176</v>
      </c>
      <c r="K102" s="35">
        <v>0</v>
      </c>
      <c r="L102" s="35">
        <v>0</v>
      </c>
      <c r="M102" s="35">
        <v>0</v>
      </c>
    </row>
    <row r="103" spans="1:13" ht="40.5" customHeight="1" x14ac:dyDescent="0.25">
      <c r="A103" s="35">
        <v>1</v>
      </c>
      <c r="B103" s="35">
        <v>211</v>
      </c>
      <c r="C103" s="35" t="s">
        <v>16</v>
      </c>
      <c r="D103" s="36" t="s">
        <v>92</v>
      </c>
      <c r="E103" s="36" t="s">
        <v>156</v>
      </c>
      <c r="F103" s="39">
        <v>160000</v>
      </c>
      <c r="G103" s="184" t="s">
        <v>19</v>
      </c>
      <c r="H103" s="184"/>
      <c r="I103" s="36" t="s">
        <v>20</v>
      </c>
      <c r="J103" s="35">
        <v>0</v>
      </c>
      <c r="K103" s="35">
        <v>211</v>
      </c>
      <c r="L103" s="35">
        <v>0</v>
      </c>
      <c r="M103" s="35">
        <v>0</v>
      </c>
    </row>
    <row r="104" spans="1:13" ht="40.5" customHeight="1" x14ac:dyDescent="0.25">
      <c r="A104" s="35">
        <v>1</v>
      </c>
      <c r="B104" s="35">
        <v>261</v>
      </c>
      <c r="C104" s="35" t="s">
        <v>16</v>
      </c>
      <c r="D104" s="36" t="s">
        <v>47</v>
      </c>
      <c r="E104" s="36" t="s">
        <v>48</v>
      </c>
      <c r="F104" s="39">
        <v>250000</v>
      </c>
      <c r="G104" s="184" t="s">
        <v>19</v>
      </c>
      <c r="H104" s="184"/>
      <c r="I104" s="36" t="s">
        <v>20</v>
      </c>
      <c r="J104" s="35">
        <v>0</v>
      </c>
      <c r="K104" s="35">
        <v>261</v>
      </c>
      <c r="L104" s="35">
        <v>0</v>
      </c>
      <c r="M104" s="35">
        <v>0</v>
      </c>
    </row>
    <row r="105" spans="1:13" ht="40.5" customHeight="1" x14ac:dyDescent="0.25">
      <c r="A105" s="35">
        <v>1</v>
      </c>
      <c r="B105" s="35">
        <v>239</v>
      </c>
      <c r="C105" s="35" t="s">
        <v>16</v>
      </c>
      <c r="D105" s="36" t="s">
        <v>92</v>
      </c>
      <c r="E105" s="36" t="s">
        <v>157</v>
      </c>
      <c r="F105" s="39">
        <v>160000</v>
      </c>
      <c r="G105" s="184" t="s">
        <v>19</v>
      </c>
      <c r="H105" s="184"/>
      <c r="I105" s="36" t="s">
        <v>20</v>
      </c>
      <c r="J105" s="35">
        <v>0</v>
      </c>
      <c r="K105" s="35">
        <v>0</v>
      </c>
      <c r="L105" s="35">
        <v>0</v>
      </c>
      <c r="M105" s="35">
        <v>239</v>
      </c>
    </row>
    <row r="106" spans="1:13" ht="40.5" customHeight="1" x14ac:dyDescent="0.25">
      <c r="A106" s="35">
        <v>1</v>
      </c>
      <c r="B106" s="35">
        <v>188</v>
      </c>
      <c r="C106" s="35" t="s">
        <v>16</v>
      </c>
      <c r="D106" s="36" t="s">
        <v>158</v>
      </c>
      <c r="E106" s="36" t="s">
        <v>159</v>
      </c>
      <c r="F106" s="39">
        <v>40000</v>
      </c>
      <c r="G106" s="184" t="s">
        <v>19</v>
      </c>
      <c r="H106" s="184"/>
      <c r="I106" s="36" t="s">
        <v>20</v>
      </c>
      <c r="J106" s="35">
        <v>0</v>
      </c>
      <c r="K106" s="35">
        <v>0</v>
      </c>
      <c r="L106" s="35">
        <v>0</v>
      </c>
      <c r="M106" s="35">
        <v>188</v>
      </c>
    </row>
    <row r="107" spans="1:13" ht="40.5" customHeight="1" x14ac:dyDescent="0.25">
      <c r="A107" s="35">
        <v>1</v>
      </c>
      <c r="B107" s="35">
        <v>193</v>
      </c>
      <c r="C107" s="35" t="s">
        <v>16</v>
      </c>
      <c r="D107" s="35" t="s">
        <v>101</v>
      </c>
      <c r="E107" s="36" t="s">
        <v>160</v>
      </c>
      <c r="F107" s="39">
        <v>1800000</v>
      </c>
      <c r="G107" s="184" t="s">
        <v>19</v>
      </c>
      <c r="H107" s="184"/>
      <c r="I107" s="36" t="s">
        <v>161</v>
      </c>
      <c r="J107" s="35">
        <v>193</v>
      </c>
      <c r="K107" s="35">
        <v>0</v>
      </c>
      <c r="L107" s="35">
        <v>0</v>
      </c>
      <c r="M107" s="35">
        <v>0</v>
      </c>
    </row>
    <row r="108" spans="1:13" ht="40.5" customHeight="1" x14ac:dyDescent="0.25">
      <c r="A108" s="35">
        <v>1</v>
      </c>
      <c r="B108" s="35">
        <v>170</v>
      </c>
      <c r="C108" s="35" t="s">
        <v>16</v>
      </c>
      <c r="D108" s="35" t="s">
        <v>101</v>
      </c>
      <c r="E108" s="36" t="s">
        <v>162</v>
      </c>
      <c r="F108" s="39">
        <v>1500000</v>
      </c>
      <c r="G108" s="184" t="s">
        <v>19</v>
      </c>
      <c r="H108" s="184"/>
      <c r="I108" s="36" t="s">
        <v>161</v>
      </c>
      <c r="J108" s="35">
        <v>170</v>
      </c>
      <c r="K108" s="35">
        <v>0</v>
      </c>
      <c r="L108" s="35">
        <v>0</v>
      </c>
      <c r="M108" s="35">
        <v>0</v>
      </c>
    </row>
    <row r="109" spans="1:13" ht="40.5" customHeight="1" x14ac:dyDescent="0.25">
      <c r="A109" s="35">
        <v>1</v>
      </c>
      <c r="B109" s="35">
        <v>215</v>
      </c>
      <c r="C109" s="35" t="s">
        <v>16</v>
      </c>
      <c r="D109" s="36" t="s">
        <v>73</v>
      </c>
      <c r="E109" s="36" t="s">
        <v>163</v>
      </c>
      <c r="F109" s="39">
        <v>250000</v>
      </c>
      <c r="G109" s="184" t="s">
        <v>19</v>
      </c>
      <c r="H109" s="184"/>
      <c r="I109" s="36" t="s">
        <v>20</v>
      </c>
      <c r="J109" s="35">
        <v>0</v>
      </c>
      <c r="K109" s="35">
        <v>0</v>
      </c>
      <c r="L109" s="35">
        <v>0</v>
      </c>
      <c r="M109" s="35">
        <v>215</v>
      </c>
    </row>
    <row r="110" spans="1:13" ht="40.5" customHeight="1" x14ac:dyDescent="0.25">
      <c r="A110" s="35">
        <v>1</v>
      </c>
      <c r="B110" s="35">
        <v>216</v>
      </c>
      <c r="C110" s="35" t="s">
        <v>16</v>
      </c>
      <c r="D110" s="36" t="s">
        <v>73</v>
      </c>
      <c r="E110" s="36" t="s">
        <v>163</v>
      </c>
      <c r="F110" s="39">
        <v>250000</v>
      </c>
      <c r="G110" s="184" t="s">
        <v>19</v>
      </c>
      <c r="H110" s="184"/>
      <c r="I110" s="36" t="s">
        <v>20</v>
      </c>
      <c r="J110" s="35">
        <v>0</v>
      </c>
      <c r="K110" s="35">
        <v>0</v>
      </c>
      <c r="L110" s="35">
        <v>0</v>
      </c>
      <c r="M110" s="35">
        <v>216</v>
      </c>
    </row>
    <row r="111" spans="1:13" ht="40.5" customHeight="1" x14ac:dyDescent="0.25">
      <c r="A111" s="35">
        <v>1</v>
      </c>
      <c r="B111" s="35">
        <v>217</v>
      </c>
      <c r="C111" s="35" t="s">
        <v>16</v>
      </c>
      <c r="D111" s="36" t="s">
        <v>73</v>
      </c>
      <c r="E111" s="36" t="s">
        <v>163</v>
      </c>
      <c r="F111" s="39">
        <v>250000</v>
      </c>
      <c r="G111" s="184" t="s">
        <v>19</v>
      </c>
      <c r="H111" s="184"/>
      <c r="I111" s="36" t="s">
        <v>20</v>
      </c>
      <c r="J111" s="35">
        <v>0</v>
      </c>
      <c r="K111" s="35">
        <v>0</v>
      </c>
      <c r="L111" s="35">
        <v>0</v>
      </c>
      <c r="M111" s="35">
        <v>217</v>
      </c>
    </row>
    <row r="112" spans="1:13" ht="40.5" customHeight="1" x14ac:dyDescent="0.25">
      <c r="A112" s="35">
        <v>1</v>
      </c>
      <c r="B112" s="35">
        <v>218</v>
      </c>
      <c r="C112" s="35" t="s">
        <v>16</v>
      </c>
      <c r="D112" s="36" t="s">
        <v>73</v>
      </c>
      <c r="E112" s="36" t="s">
        <v>163</v>
      </c>
      <c r="F112" s="39">
        <v>250000</v>
      </c>
      <c r="G112" s="184" t="s">
        <v>19</v>
      </c>
      <c r="H112" s="184"/>
      <c r="I112" s="36" t="s">
        <v>20</v>
      </c>
      <c r="J112" s="35">
        <v>0</v>
      </c>
      <c r="K112" s="35">
        <v>0</v>
      </c>
      <c r="L112" s="35">
        <v>0</v>
      </c>
      <c r="M112" s="35">
        <v>218</v>
      </c>
    </row>
    <row r="113" spans="1:13" ht="40.5" customHeight="1" x14ac:dyDescent="0.25">
      <c r="A113" s="35">
        <v>1</v>
      </c>
      <c r="B113" s="35">
        <v>219</v>
      </c>
      <c r="C113" s="35" t="s">
        <v>16</v>
      </c>
      <c r="D113" s="36" t="s">
        <v>73</v>
      </c>
      <c r="E113" s="36" t="s">
        <v>163</v>
      </c>
      <c r="F113" s="39">
        <v>250000</v>
      </c>
      <c r="G113" s="184" t="s">
        <v>19</v>
      </c>
      <c r="H113" s="184"/>
      <c r="I113" s="36" t="s">
        <v>20</v>
      </c>
      <c r="J113" s="35">
        <v>0</v>
      </c>
      <c r="K113" s="35">
        <v>0</v>
      </c>
      <c r="L113" s="35">
        <v>0</v>
      </c>
      <c r="M113" s="35">
        <v>219</v>
      </c>
    </row>
    <row r="114" spans="1:13" ht="40.5" customHeight="1" x14ac:dyDescent="0.25">
      <c r="A114" s="35">
        <v>1</v>
      </c>
      <c r="B114" s="35">
        <v>220</v>
      </c>
      <c r="C114" s="35" t="s">
        <v>16</v>
      </c>
      <c r="D114" s="36" t="s">
        <v>73</v>
      </c>
      <c r="E114" s="36" t="s">
        <v>163</v>
      </c>
      <c r="F114" s="39">
        <v>250000</v>
      </c>
      <c r="G114" s="184" t="s">
        <v>19</v>
      </c>
      <c r="H114" s="184"/>
      <c r="I114" s="36" t="s">
        <v>20</v>
      </c>
      <c r="J114" s="35">
        <v>0</v>
      </c>
      <c r="K114" s="35">
        <v>0</v>
      </c>
      <c r="L114" s="35">
        <v>0</v>
      </c>
      <c r="M114" s="35">
        <v>220</v>
      </c>
    </row>
    <row r="115" spans="1:13" ht="40.5" customHeight="1" x14ac:dyDescent="0.25">
      <c r="A115" s="35">
        <v>1</v>
      </c>
      <c r="B115" s="35">
        <v>221</v>
      </c>
      <c r="C115" s="35" t="s">
        <v>16</v>
      </c>
      <c r="D115" s="36" t="s">
        <v>73</v>
      </c>
      <c r="E115" s="36" t="s">
        <v>163</v>
      </c>
      <c r="F115" s="39">
        <v>250000</v>
      </c>
      <c r="G115" s="184" t="s">
        <v>19</v>
      </c>
      <c r="H115" s="184"/>
      <c r="I115" s="36" t="s">
        <v>20</v>
      </c>
      <c r="J115" s="35">
        <v>0</v>
      </c>
      <c r="K115" s="35">
        <v>0</v>
      </c>
      <c r="L115" s="35">
        <v>0</v>
      </c>
      <c r="M115" s="35">
        <v>221</v>
      </c>
    </row>
    <row r="116" spans="1:13" ht="40.5" customHeight="1" x14ac:dyDescent="0.25">
      <c r="A116" s="35">
        <v>1</v>
      </c>
      <c r="B116" s="35">
        <v>222</v>
      </c>
      <c r="C116" s="35" t="s">
        <v>16</v>
      </c>
      <c r="D116" s="36" t="s">
        <v>73</v>
      </c>
      <c r="E116" s="36" t="s">
        <v>163</v>
      </c>
      <c r="F116" s="39">
        <v>250000</v>
      </c>
      <c r="G116" s="184" t="s">
        <v>19</v>
      </c>
      <c r="H116" s="184"/>
      <c r="I116" s="36" t="s">
        <v>20</v>
      </c>
      <c r="J116" s="35">
        <v>0</v>
      </c>
      <c r="K116" s="35">
        <v>0</v>
      </c>
      <c r="L116" s="35">
        <v>0</v>
      </c>
      <c r="M116" s="35">
        <v>222</v>
      </c>
    </row>
    <row r="117" spans="1:13" ht="40.5" customHeight="1" x14ac:dyDescent="0.25">
      <c r="A117" s="35">
        <v>1</v>
      </c>
      <c r="B117" s="35">
        <v>223</v>
      </c>
      <c r="C117" s="35" t="s">
        <v>16</v>
      </c>
      <c r="D117" s="36" t="s">
        <v>73</v>
      </c>
      <c r="E117" s="36" t="s">
        <v>163</v>
      </c>
      <c r="F117" s="39">
        <v>250000</v>
      </c>
      <c r="G117" s="184" t="s">
        <v>19</v>
      </c>
      <c r="H117" s="184"/>
      <c r="I117" s="36" t="s">
        <v>20</v>
      </c>
      <c r="J117" s="35">
        <v>0</v>
      </c>
      <c r="K117" s="35">
        <v>0</v>
      </c>
      <c r="L117" s="35">
        <v>0</v>
      </c>
      <c r="M117" s="35">
        <v>223</v>
      </c>
    </row>
    <row r="118" spans="1:13" ht="40.5" customHeight="1" x14ac:dyDescent="0.25">
      <c r="A118" s="35">
        <v>1</v>
      </c>
      <c r="B118" s="35">
        <v>224</v>
      </c>
      <c r="C118" s="35" t="s">
        <v>16</v>
      </c>
      <c r="D118" s="36" t="s">
        <v>73</v>
      </c>
      <c r="E118" s="36" t="s">
        <v>163</v>
      </c>
      <c r="F118" s="39">
        <v>250000</v>
      </c>
      <c r="G118" s="184" t="s">
        <v>19</v>
      </c>
      <c r="H118" s="184"/>
      <c r="I118" s="36" t="s">
        <v>20</v>
      </c>
      <c r="J118" s="35">
        <v>0</v>
      </c>
      <c r="K118" s="35">
        <v>0</v>
      </c>
      <c r="L118" s="35">
        <v>0</v>
      </c>
      <c r="M118" s="35">
        <v>224</v>
      </c>
    </row>
    <row r="119" spans="1:13" ht="40.5" customHeight="1" x14ac:dyDescent="0.25">
      <c r="A119" s="35">
        <v>1</v>
      </c>
      <c r="B119" s="35">
        <v>225</v>
      </c>
      <c r="C119" s="35" t="s">
        <v>16</v>
      </c>
      <c r="D119" s="36" t="s">
        <v>73</v>
      </c>
      <c r="E119" s="36" t="s">
        <v>163</v>
      </c>
      <c r="F119" s="39">
        <v>250000</v>
      </c>
      <c r="G119" s="184" t="s">
        <v>19</v>
      </c>
      <c r="H119" s="184"/>
      <c r="I119" s="36" t="s">
        <v>20</v>
      </c>
      <c r="J119" s="35">
        <v>0</v>
      </c>
      <c r="K119" s="35">
        <v>0</v>
      </c>
      <c r="L119" s="35">
        <v>0</v>
      </c>
      <c r="M119" s="35">
        <v>225</v>
      </c>
    </row>
    <row r="120" spans="1:13" ht="40.5" customHeight="1" x14ac:dyDescent="0.25">
      <c r="A120" s="35">
        <v>1</v>
      </c>
      <c r="B120" s="35">
        <v>226</v>
      </c>
      <c r="C120" s="35" t="s">
        <v>16</v>
      </c>
      <c r="D120" s="36" t="s">
        <v>73</v>
      </c>
      <c r="E120" s="36" t="s">
        <v>163</v>
      </c>
      <c r="F120" s="39">
        <v>250000</v>
      </c>
      <c r="G120" s="184" t="s">
        <v>19</v>
      </c>
      <c r="H120" s="184"/>
      <c r="I120" s="36" t="s">
        <v>20</v>
      </c>
      <c r="J120" s="35">
        <v>0</v>
      </c>
      <c r="K120" s="35">
        <v>0</v>
      </c>
      <c r="L120" s="35">
        <v>0</v>
      </c>
      <c r="M120" s="35">
        <v>226</v>
      </c>
    </row>
    <row r="121" spans="1:13" ht="40.5" customHeight="1" x14ac:dyDescent="0.25">
      <c r="A121" s="35">
        <v>1</v>
      </c>
      <c r="B121" s="35">
        <v>227</v>
      </c>
      <c r="C121" s="35" t="s">
        <v>16</v>
      </c>
      <c r="D121" s="36" t="s">
        <v>73</v>
      </c>
      <c r="E121" s="36" t="s">
        <v>163</v>
      </c>
      <c r="F121" s="39">
        <v>250000</v>
      </c>
      <c r="G121" s="184" t="s">
        <v>19</v>
      </c>
      <c r="H121" s="184"/>
      <c r="I121" s="36" t="s">
        <v>20</v>
      </c>
      <c r="J121" s="35">
        <v>0</v>
      </c>
      <c r="K121" s="35">
        <v>0</v>
      </c>
      <c r="L121" s="35">
        <v>0</v>
      </c>
      <c r="M121" s="35">
        <v>227</v>
      </c>
    </row>
    <row r="122" spans="1:13" ht="40.5" customHeight="1" x14ac:dyDescent="0.25">
      <c r="A122" s="35">
        <v>1</v>
      </c>
      <c r="B122" s="35">
        <v>228</v>
      </c>
      <c r="C122" s="35" t="s">
        <v>16</v>
      </c>
      <c r="D122" s="36" t="s">
        <v>73</v>
      </c>
      <c r="E122" s="36" t="s">
        <v>163</v>
      </c>
      <c r="F122" s="39">
        <v>250000</v>
      </c>
      <c r="G122" s="184" t="s">
        <v>19</v>
      </c>
      <c r="H122" s="184"/>
      <c r="I122" s="36" t="s">
        <v>20</v>
      </c>
      <c r="J122" s="35">
        <v>0</v>
      </c>
      <c r="K122" s="35">
        <v>0</v>
      </c>
      <c r="L122" s="35">
        <v>0</v>
      </c>
      <c r="M122" s="35">
        <v>228</v>
      </c>
    </row>
    <row r="123" spans="1:13" ht="40.5" customHeight="1" x14ac:dyDescent="0.25">
      <c r="A123" s="35">
        <v>1</v>
      </c>
      <c r="B123" s="35">
        <v>229</v>
      </c>
      <c r="C123" s="35" t="s">
        <v>16</v>
      </c>
      <c r="D123" s="36" t="s">
        <v>73</v>
      </c>
      <c r="E123" s="36" t="s">
        <v>163</v>
      </c>
      <c r="F123" s="39">
        <v>250000</v>
      </c>
      <c r="G123" s="184" t="s">
        <v>19</v>
      </c>
      <c r="H123" s="184"/>
      <c r="I123" s="36" t="s">
        <v>20</v>
      </c>
      <c r="J123" s="35">
        <v>0</v>
      </c>
      <c r="K123" s="35">
        <v>0</v>
      </c>
      <c r="L123" s="35">
        <v>0</v>
      </c>
      <c r="M123" s="35">
        <v>229</v>
      </c>
    </row>
    <row r="124" spans="1:13" ht="40.5" customHeight="1" x14ac:dyDescent="0.25">
      <c r="A124" s="35">
        <v>1</v>
      </c>
      <c r="B124" s="35">
        <v>241</v>
      </c>
      <c r="C124" s="35" t="s">
        <v>16</v>
      </c>
      <c r="D124" s="36" t="s">
        <v>73</v>
      </c>
      <c r="E124" s="36" t="s">
        <v>163</v>
      </c>
      <c r="F124" s="39">
        <v>250000</v>
      </c>
      <c r="G124" s="184" t="s">
        <v>19</v>
      </c>
      <c r="H124" s="184"/>
      <c r="I124" s="36" t="s">
        <v>20</v>
      </c>
      <c r="J124" s="35">
        <v>0</v>
      </c>
      <c r="K124" s="35">
        <v>0</v>
      </c>
      <c r="L124" s="35">
        <v>0</v>
      </c>
      <c r="M124" s="35">
        <v>241</v>
      </c>
    </row>
    <row r="125" spans="1:13" ht="40.5" customHeight="1" x14ac:dyDescent="0.25">
      <c r="A125" s="35">
        <v>1</v>
      </c>
      <c r="B125" s="35">
        <v>242</v>
      </c>
      <c r="C125" s="35" t="s">
        <v>16</v>
      </c>
      <c r="D125" s="36" t="s">
        <v>164</v>
      </c>
      <c r="E125" s="36" t="s">
        <v>165</v>
      </c>
      <c r="F125" s="39">
        <v>100000</v>
      </c>
      <c r="G125" s="184" t="s">
        <v>19</v>
      </c>
      <c r="H125" s="184"/>
      <c r="I125" s="36" t="s">
        <v>161</v>
      </c>
      <c r="J125" s="35">
        <v>0</v>
      </c>
      <c r="K125" s="35">
        <v>0</v>
      </c>
      <c r="L125" s="35">
        <v>0</v>
      </c>
      <c r="M125" s="35">
        <v>242</v>
      </c>
    </row>
    <row r="126" spans="1:13" ht="40.5" customHeight="1" x14ac:dyDescent="0.25">
      <c r="A126" s="35">
        <v>1</v>
      </c>
      <c r="B126" s="35">
        <v>243</v>
      </c>
      <c r="C126" s="35" t="s">
        <v>16</v>
      </c>
      <c r="D126" s="36" t="s">
        <v>164</v>
      </c>
      <c r="E126" s="36" t="s">
        <v>166</v>
      </c>
      <c r="F126" s="39">
        <v>100000</v>
      </c>
      <c r="G126" s="184" t="s">
        <v>19</v>
      </c>
      <c r="H126" s="184"/>
      <c r="I126" s="36" t="s">
        <v>161</v>
      </c>
      <c r="J126" s="35">
        <v>0</v>
      </c>
      <c r="K126" s="35">
        <v>0</v>
      </c>
      <c r="L126" s="35">
        <v>0</v>
      </c>
      <c r="M126" s="35">
        <v>243</v>
      </c>
    </row>
    <row r="127" spans="1:13" ht="40.5" customHeight="1" x14ac:dyDescent="0.25">
      <c r="A127" s="35">
        <v>1</v>
      </c>
      <c r="B127" s="35">
        <v>233</v>
      </c>
      <c r="C127" s="35" t="s">
        <v>16</v>
      </c>
      <c r="D127" s="36" t="s">
        <v>167</v>
      </c>
      <c r="E127" s="36" t="s">
        <v>168</v>
      </c>
      <c r="F127" s="39">
        <v>35000</v>
      </c>
      <c r="G127" s="184" t="s">
        <v>19</v>
      </c>
      <c r="H127" s="184"/>
      <c r="I127" s="36" t="s">
        <v>161</v>
      </c>
      <c r="J127" s="35">
        <v>0</v>
      </c>
      <c r="K127" s="35">
        <v>0</v>
      </c>
      <c r="L127" s="35">
        <v>0</v>
      </c>
      <c r="M127" s="35">
        <v>233</v>
      </c>
    </row>
    <row r="128" spans="1:13" ht="40.5" customHeight="1" x14ac:dyDescent="0.25">
      <c r="A128" s="35">
        <v>1</v>
      </c>
      <c r="B128" s="35">
        <v>236</v>
      </c>
      <c r="C128" s="35" t="s">
        <v>16</v>
      </c>
      <c r="D128" s="36" t="s">
        <v>167</v>
      </c>
      <c r="E128" s="36" t="s">
        <v>169</v>
      </c>
      <c r="F128" s="39">
        <v>35000</v>
      </c>
      <c r="G128" s="184" t="s">
        <v>19</v>
      </c>
      <c r="H128" s="184"/>
      <c r="I128" s="36" t="s">
        <v>32</v>
      </c>
      <c r="J128" s="35">
        <v>0</v>
      </c>
      <c r="K128" s="35">
        <v>0</v>
      </c>
      <c r="L128" s="35">
        <v>0</v>
      </c>
      <c r="M128" s="35">
        <v>236</v>
      </c>
    </row>
    <row r="129" spans="1:13" ht="40.5" customHeight="1" x14ac:dyDescent="0.25">
      <c r="A129" s="35">
        <v>1</v>
      </c>
      <c r="B129" s="35">
        <v>234</v>
      </c>
      <c r="C129" s="35" t="s">
        <v>16</v>
      </c>
      <c r="D129" s="36" t="s">
        <v>167</v>
      </c>
      <c r="E129" s="36" t="s">
        <v>170</v>
      </c>
      <c r="F129" s="39">
        <v>35000</v>
      </c>
      <c r="G129" s="184" t="s">
        <v>19</v>
      </c>
      <c r="H129" s="184"/>
      <c r="I129" s="36" t="s">
        <v>32</v>
      </c>
      <c r="J129" s="35">
        <v>0</v>
      </c>
      <c r="K129" s="35">
        <v>0</v>
      </c>
      <c r="L129" s="35">
        <v>0</v>
      </c>
      <c r="M129" s="35">
        <v>234</v>
      </c>
    </row>
    <row r="130" spans="1:13" ht="40.5" customHeight="1" x14ac:dyDescent="0.25">
      <c r="A130" s="35">
        <v>1</v>
      </c>
      <c r="B130" s="35">
        <v>232</v>
      </c>
      <c r="C130" s="35" t="s">
        <v>16</v>
      </c>
      <c r="D130" s="36" t="s">
        <v>167</v>
      </c>
      <c r="E130" s="36" t="s">
        <v>171</v>
      </c>
      <c r="F130" s="39">
        <v>74000</v>
      </c>
      <c r="G130" s="184" t="s">
        <v>19</v>
      </c>
      <c r="H130" s="184"/>
      <c r="I130" s="36" t="s">
        <v>161</v>
      </c>
      <c r="J130" s="35">
        <v>0</v>
      </c>
      <c r="K130" s="35">
        <v>0</v>
      </c>
      <c r="L130" s="35">
        <v>0</v>
      </c>
      <c r="M130" s="35">
        <v>232</v>
      </c>
    </row>
    <row r="131" spans="1:13" ht="40.5" customHeight="1" x14ac:dyDescent="0.25">
      <c r="A131" s="35">
        <v>1</v>
      </c>
      <c r="B131" s="35">
        <v>237</v>
      </c>
      <c r="C131" s="35" t="s">
        <v>16</v>
      </c>
      <c r="D131" s="36" t="s">
        <v>54</v>
      </c>
      <c r="E131" s="36" t="s">
        <v>172</v>
      </c>
      <c r="F131" s="39">
        <v>89412</v>
      </c>
      <c r="G131" s="184" t="s">
        <v>19</v>
      </c>
      <c r="H131" s="184"/>
      <c r="I131" s="36" t="s">
        <v>161</v>
      </c>
      <c r="J131" s="35">
        <v>0</v>
      </c>
      <c r="K131" s="35">
        <v>0</v>
      </c>
      <c r="L131" s="35">
        <v>0</v>
      </c>
      <c r="M131" s="35">
        <v>237</v>
      </c>
    </row>
    <row r="132" spans="1:13" ht="40.5" customHeight="1" x14ac:dyDescent="0.25">
      <c r="A132" s="35">
        <v>1</v>
      </c>
      <c r="B132" s="35">
        <v>178</v>
      </c>
      <c r="C132" s="35" t="s">
        <v>16</v>
      </c>
      <c r="D132" s="36" t="s">
        <v>33</v>
      </c>
      <c r="E132" s="36" t="s">
        <v>173</v>
      </c>
      <c r="F132" s="39">
        <v>250000</v>
      </c>
      <c r="G132" s="184" t="s">
        <v>19</v>
      </c>
      <c r="H132" s="184"/>
      <c r="I132" s="36" t="s">
        <v>161</v>
      </c>
      <c r="J132" s="35">
        <v>0</v>
      </c>
      <c r="K132" s="35">
        <v>0</v>
      </c>
      <c r="L132" s="35">
        <v>0</v>
      </c>
      <c r="M132" s="35">
        <v>178</v>
      </c>
    </row>
    <row r="133" spans="1:13" ht="40.5" customHeight="1" x14ac:dyDescent="0.25">
      <c r="A133" s="35">
        <v>1</v>
      </c>
      <c r="B133" s="35">
        <v>263</v>
      </c>
      <c r="C133" s="35" t="s">
        <v>16</v>
      </c>
      <c r="D133" s="36" t="s">
        <v>45</v>
      </c>
      <c r="E133" s="36" t="s">
        <v>174</v>
      </c>
      <c r="F133" s="39">
        <v>400000</v>
      </c>
      <c r="G133" s="184" t="s">
        <v>19</v>
      </c>
      <c r="H133" s="184"/>
      <c r="I133" s="36" t="s">
        <v>161</v>
      </c>
      <c r="J133" s="35">
        <v>0</v>
      </c>
      <c r="K133" s="35">
        <v>0</v>
      </c>
      <c r="L133" s="35">
        <v>0</v>
      </c>
      <c r="M133" s="35">
        <v>263</v>
      </c>
    </row>
    <row r="134" spans="1:13" ht="40.5" customHeight="1" x14ac:dyDescent="0.25">
      <c r="A134" s="35">
        <v>1</v>
      </c>
      <c r="B134" s="35">
        <v>3004</v>
      </c>
      <c r="C134" s="35" t="s">
        <v>16</v>
      </c>
      <c r="D134" s="36" t="s">
        <v>175</v>
      </c>
      <c r="E134" s="36" t="s">
        <v>176</v>
      </c>
      <c r="F134" s="39">
        <v>80000</v>
      </c>
      <c r="G134" s="184" t="s">
        <v>19</v>
      </c>
      <c r="H134" s="184"/>
      <c r="I134" s="36" t="s">
        <v>161</v>
      </c>
      <c r="J134" s="35">
        <v>0</v>
      </c>
      <c r="K134" s="35">
        <v>0</v>
      </c>
      <c r="L134" s="35">
        <v>0</v>
      </c>
      <c r="M134" s="35">
        <v>3004</v>
      </c>
    </row>
    <row r="135" spans="1:13" ht="40.5" customHeight="1" x14ac:dyDescent="0.25">
      <c r="A135" s="35">
        <v>2</v>
      </c>
      <c r="B135" s="35">
        <v>213</v>
      </c>
      <c r="C135" s="35" t="s">
        <v>16</v>
      </c>
      <c r="D135" s="36" t="s">
        <v>177</v>
      </c>
      <c r="E135" s="36" t="s">
        <v>178</v>
      </c>
      <c r="F135" s="39">
        <v>200000</v>
      </c>
      <c r="G135" s="184" t="s">
        <v>19</v>
      </c>
      <c r="H135" s="184"/>
      <c r="I135" s="36" t="s">
        <v>161</v>
      </c>
      <c r="J135" s="35">
        <v>0</v>
      </c>
      <c r="K135" s="35">
        <v>0</v>
      </c>
      <c r="L135" s="35">
        <v>0</v>
      </c>
      <c r="M135" s="35">
        <v>213</v>
      </c>
    </row>
    <row r="136" spans="1:13" ht="40.5" customHeight="1" x14ac:dyDescent="0.25">
      <c r="A136" s="35">
        <v>2</v>
      </c>
      <c r="B136" s="35">
        <v>231</v>
      </c>
      <c r="C136" s="35" t="s">
        <v>16</v>
      </c>
      <c r="D136" s="36" t="s">
        <v>177</v>
      </c>
      <c r="E136" s="36" t="s">
        <v>178</v>
      </c>
      <c r="F136" s="39">
        <v>200000</v>
      </c>
      <c r="G136" s="184" t="s">
        <v>19</v>
      </c>
      <c r="H136" s="184"/>
      <c r="I136" s="36" t="s">
        <v>161</v>
      </c>
      <c r="J136" s="35">
        <v>0</v>
      </c>
      <c r="K136" s="35">
        <v>0</v>
      </c>
      <c r="L136" s="35">
        <v>0</v>
      </c>
      <c r="M136" s="35">
        <v>231</v>
      </c>
    </row>
    <row r="137" spans="1:13" ht="40.5" customHeight="1" x14ac:dyDescent="0.25">
      <c r="A137" s="35">
        <v>1</v>
      </c>
      <c r="B137" s="35">
        <v>266</v>
      </c>
      <c r="C137" s="35" t="s">
        <v>16</v>
      </c>
      <c r="D137" s="36" t="s">
        <v>71</v>
      </c>
      <c r="E137" s="36" t="s">
        <v>179</v>
      </c>
      <c r="F137" s="39">
        <v>150000</v>
      </c>
      <c r="G137" s="184" t="s">
        <v>19</v>
      </c>
      <c r="H137" s="184"/>
      <c r="I137" s="36" t="s">
        <v>180</v>
      </c>
      <c r="J137" s="35">
        <v>0</v>
      </c>
      <c r="K137" s="35">
        <v>266</v>
      </c>
      <c r="L137" s="35">
        <v>0</v>
      </c>
      <c r="M137" s="35">
        <v>0</v>
      </c>
    </row>
    <row r="138" spans="1:13" ht="40.5" customHeight="1" x14ac:dyDescent="0.25">
      <c r="A138" s="35">
        <v>1</v>
      </c>
      <c r="B138" s="35">
        <v>274</v>
      </c>
      <c r="C138" s="35" t="s">
        <v>16</v>
      </c>
      <c r="D138" s="36" t="s">
        <v>54</v>
      </c>
      <c r="E138" s="36" t="s">
        <v>55</v>
      </c>
      <c r="F138" s="39">
        <v>175345.6</v>
      </c>
      <c r="G138" s="184" t="s">
        <v>19</v>
      </c>
      <c r="H138" s="184"/>
      <c r="I138" s="36" t="s">
        <v>161</v>
      </c>
      <c r="J138" s="35">
        <v>0</v>
      </c>
      <c r="K138" s="35">
        <v>274</v>
      </c>
      <c r="L138" s="35">
        <v>0</v>
      </c>
      <c r="M138" s="35">
        <v>0</v>
      </c>
    </row>
    <row r="139" spans="1:13" ht="40.5" customHeight="1" x14ac:dyDescent="0.25">
      <c r="A139" s="35">
        <v>1</v>
      </c>
      <c r="B139" s="35">
        <v>130</v>
      </c>
      <c r="C139" s="35" t="s">
        <v>16</v>
      </c>
      <c r="D139" s="35" t="s">
        <v>101</v>
      </c>
      <c r="E139" s="36" t="s">
        <v>181</v>
      </c>
      <c r="F139" s="39">
        <v>1800000</v>
      </c>
      <c r="G139" s="184" t="s">
        <v>19</v>
      </c>
      <c r="H139" s="184"/>
      <c r="I139" s="36" t="s">
        <v>182</v>
      </c>
      <c r="J139" s="35">
        <v>130</v>
      </c>
      <c r="K139" s="35">
        <v>0</v>
      </c>
      <c r="L139" s="35">
        <v>0</v>
      </c>
      <c r="M139" s="35">
        <v>0</v>
      </c>
    </row>
    <row r="140" spans="1:13" ht="40.5" customHeight="1" x14ac:dyDescent="0.25">
      <c r="A140" s="35">
        <v>1</v>
      </c>
      <c r="B140" s="35">
        <v>136</v>
      </c>
      <c r="C140" s="35" t="s">
        <v>16</v>
      </c>
      <c r="D140" s="36" t="s">
        <v>183</v>
      </c>
      <c r="E140" s="36" t="s">
        <v>184</v>
      </c>
      <c r="F140" s="39">
        <v>336036</v>
      </c>
      <c r="G140" s="184" t="s">
        <v>19</v>
      </c>
      <c r="H140" s="184"/>
      <c r="I140" s="36" t="s">
        <v>182</v>
      </c>
      <c r="J140" s="35">
        <v>0</v>
      </c>
      <c r="K140" s="35">
        <v>136</v>
      </c>
      <c r="L140" s="35">
        <v>0</v>
      </c>
      <c r="M140" s="35">
        <v>0</v>
      </c>
    </row>
    <row r="141" spans="1:13" ht="40.5" customHeight="1" x14ac:dyDescent="0.25">
      <c r="A141" s="35">
        <v>1</v>
      </c>
      <c r="B141" s="35">
        <v>135</v>
      </c>
      <c r="C141" s="35" t="s">
        <v>16</v>
      </c>
      <c r="D141" s="35" t="s">
        <v>27</v>
      </c>
      <c r="E141" s="36" t="s">
        <v>185</v>
      </c>
      <c r="F141" s="39">
        <v>600000</v>
      </c>
      <c r="G141" s="184" t="s">
        <v>19</v>
      </c>
      <c r="H141" s="184"/>
      <c r="I141" s="36" t="s">
        <v>20</v>
      </c>
      <c r="J141" s="35">
        <v>0</v>
      </c>
      <c r="K141" s="35">
        <v>0</v>
      </c>
      <c r="L141" s="35">
        <v>0</v>
      </c>
      <c r="M141" s="35">
        <v>135</v>
      </c>
    </row>
    <row r="142" spans="1:13" ht="40.5" customHeight="1" x14ac:dyDescent="0.25">
      <c r="A142" s="35">
        <v>1</v>
      </c>
      <c r="B142" s="35">
        <v>103</v>
      </c>
      <c r="C142" s="35" t="s">
        <v>16</v>
      </c>
      <c r="D142" s="35" t="s">
        <v>186</v>
      </c>
      <c r="E142" s="36" t="s">
        <v>174</v>
      </c>
      <c r="F142" s="39">
        <v>400000</v>
      </c>
      <c r="G142" s="184" t="s">
        <v>19</v>
      </c>
      <c r="H142" s="184"/>
      <c r="I142" s="36" t="s">
        <v>20</v>
      </c>
      <c r="J142" s="35">
        <v>0</v>
      </c>
      <c r="K142" s="35">
        <v>0</v>
      </c>
      <c r="L142" s="35">
        <v>0</v>
      </c>
      <c r="M142" s="35">
        <v>103</v>
      </c>
    </row>
    <row r="143" spans="1:13" ht="40.5" customHeight="1" x14ac:dyDescent="0.25">
      <c r="A143" s="35">
        <v>1</v>
      </c>
      <c r="B143" s="35">
        <v>67</v>
      </c>
      <c r="C143" s="35" t="s">
        <v>16</v>
      </c>
      <c r="D143" s="36" t="s">
        <v>73</v>
      </c>
      <c r="E143" s="36" t="s">
        <v>74</v>
      </c>
      <c r="F143" s="39">
        <v>156487.1</v>
      </c>
      <c r="G143" s="184" t="s">
        <v>19</v>
      </c>
      <c r="H143" s="184"/>
      <c r="I143" s="36" t="s">
        <v>20</v>
      </c>
      <c r="J143" s="35">
        <v>0</v>
      </c>
      <c r="K143" s="35">
        <v>0</v>
      </c>
      <c r="L143" s="35">
        <v>0</v>
      </c>
      <c r="M143" s="35">
        <v>67</v>
      </c>
    </row>
    <row r="144" spans="1:13" ht="40.5" customHeight="1" x14ac:dyDescent="0.25">
      <c r="A144" s="35">
        <v>1</v>
      </c>
      <c r="B144" s="35">
        <v>68</v>
      </c>
      <c r="C144" s="35" t="s">
        <v>16</v>
      </c>
      <c r="D144" s="36" t="s">
        <v>73</v>
      </c>
      <c r="E144" s="36" t="s">
        <v>74</v>
      </c>
      <c r="F144" s="39">
        <v>156487.1</v>
      </c>
      <c r="G144" s="184" t="s">
        <v>19</v>
      </c>
      <c r="H144" s="184"/>
      <c r="I144" s="36" t="s">
        <v>20</v>
      </c>
      <c r="J144" s="35">
        <v>0</v>
      </c>
      <c r="K144" s="35">
        <v>0</v>
      </c>
      <c r="L144" s="35">
        <v>0</v>
      </c>
      <c r="M144" s="35">
        <v>68</v>
      </c>
    </row>
    <row r="145" spans="1:13" ht="40.5" customHeight="1" x14ac:dyDescent="0.25">
      <c r="A145" s="35">
        <v>1</v>
      </c>
      <c r="B145" s="35">
        <v>69</v>
      </c>
      <c r="C145" s="35" t="s">
        <v>16</v>
      </c>
      <c r="D145" s="36" t="s">
        <v>73</v>
      </c>
      <c r="E145" s="36" t="s">
        <v>74</v>
      </c>
      <c r="F145" s="39">
        <v>156487.1</v>
      </c>
      <c r="G145" s="184" t="s">
        <v>19</v>
      </c>
      <c r="H145" s="184"/>
      <c r="I145" s="36" t="s">
        <v>20</v>
      </c>
      <c r="J145" s="35">
        <v>0</v>
      </c>
      <c r="K145" s="35">
        <v>0</v>
      </c>
      <c r="L145" s="35">
        <v>0</v>
      </c>
      <c r="M145" s="35">
        <v>69</v>
      </c>
    </row>
    <row r="146" spans="1:13" ht="40.5" customHeight="1" x14ac:dyDescent="0.25">
      <c r="A146" s="35">
        <v>1</v>
      </c>
      <c r="B146" s="35">
        <v>70</v>
      </c>
      <c r="C146" s="35" t="s">
        <v>16</v>
      </c>
      <c r="D146" s="36" t="s">
        <v>73</v>
      </c>
      <c r="E146" s="36" t="s">
        <v>74</v>
      </c>
      <c r="F146" s="39">
        <v>156487.1</v>
      </c>
      <c r="G146" s="184" t="s">
        <v>19</v>
      </c>
      <c r="H146" s="184"/>
      <c r="I146" s="36" t="s">
        <v>20</v>
      </c>
      <c r="J146" s="35">
        <v>0</v>
      </c>
      <c r="K146" s="35">
        <v>0</v>
      </c>
      <c r="L146" s="35">
        <v>0</v>
      </c>
      <c r="M146" s="35">
        <v>70</v>
      </c>
    </row>
    <row r="147" spans="1:13" ht="40.5" customHeight="1" x14ac:dyDescent="0.25">
      <c r="A147" s="35">
        <v>1</v>
      </c>
      <c r="B147" s="35">
        <v>71</v>
      </c>
      <c r="C147" s="35" t="s">
        <v>16</v>
      </c>
      <c r="D147" s="36" t="s">
        <v>73</v>
      </c>
      <c r="E147" s="36" t="s">
        <v>74</v>
      </c>
      <c r="F147" s="39">
        <v>156487.1</v>
      </c>
      <c r="G147" s="184" t="s">
        <v>19</v>
      </c>
      <c r="H147" s="184"/>
      <c r="I147" s="36" t="s">
        <v>20</v>
      </c>
      <c r="J147" s="35">
        <v>0</v>
      </c>
      <c r="K147" s="35">
        <v>0</v>
      </c>
      <c r="L147" s="35">
        <v>0</v>
      </c>
      <c r="M147" s="35">
        <v>71</v>
      </c>
    </row>
    <row r="148" spans="1:13" ht="40.5" customHeight="1" x14ac:dyDescent="0.25">
      <c r="A148" s="35">
        <v>1</v>
      </c>
      <c r="B148" s="35">
        <v>72</v>
      </c>
      <c r="C148" s="35" t="s">
        <v>16</v>
      </c>
      <c r="D148" s="36" t="s">
        <v>73</v>
      </c>
      <c r="E148" s="36" t="s">
        <v>74</v>
      </c>
      <c r="F148" s="39">
        <v>156487.1</v>
      </c>
      <c r="G148" s="184" t="s">
        <v>19</v>
      </c>
      <c r="H148" s="184"/>
      <c r="I148" s="36" t="s">
        <v>20</v>
      </c>
      <c r="J148" s="35">
        <v>0</v>
      </c>
      <c r="K148" s="35">
        <v>0</v>
      </c>
      <c r="L148" s="35">
        <v>0</v>
      </c>
      <c r="M148" s="35">
        <v>72</v>
      </c>
    </row>
    <row r="149" spans="1:13" ht="40.5" customHeight="1" x14ac:dyDescent="0.25">
      <c r="A149" s="35">
        <v>1</v>
      </c>
      <c r="B149" s="35">
        <v>73</v>
      </c>
      <c r="C149" s="35" t="s">
        <v>16</v>
      </c>
      <c r="D149" s="36" t="s">
        <v>73</v>
      </c>
      <c r="E149" s="36" t="s">
        <v>74</v>
      </c>
      <c r="F149" s="39">
        <v>156487.1</v>
      </c>
      <c r="G149" s="184" t="s">
        <v>19</v>
      </c>
      <c r="H149" s="184"/>
      <c r="I149" s="36" t="s">
        <v>20</v>
      </c>
      <c r="J149" s="35">
        <v>0</v>
      </c>
      <c r="K149" s="35">
        <v>0</v>
      </c>
      <c r="L149" s="35">
        <v>0</v>
      </c>
      <c r="M149" s="35">
        <v>73</v>
      </c>
    </row>
    <row r="150" spans="1:13" ht="40.5" customHeight="1" x14ac:dyDescent="0.25">
      <c r="A150" s="35">
        <v>1</v>
      </c>
      <c r="B150" s="35">
        <v>74</v>
      </c>
      <c r="C150" s="35" t="s">
        <v>16</v>
      </c>
      <c r="D150" s="36" t="s">
        <v>73</v>
      </c>
      <c r="E150" s="36" t="s">
        <v>74</v>
      </c>
      <c r="F150" s="39">
        <v>156487.1</v>
      </c>
      <c r="G150" s="184" t="s">
        <v>19</v>
      </c>
      <c r="H150" s="184"/>
      <c r="I150" s="36" t="s">
        <v>20</v>
      </c>
      <c r="J150" s="35">
        <v>0</v>
      </c>
      <c r="K150" s="35">
        <v>0</v>
      </c>
      <c r="L150" s="35">
        <v>0</v>
      </c>
      <c r="M150" s="35">
        <v>74</v>
      </c>
    </row>
    <row r="151" spans="1:13" ht="40.5" customHeight="1" x14ac:dyDescent="0.25">
      <c r="A151" s="35">
        <v>1</v>
      </c>
      <c r="B151" s="35">
        <v>75</v>
      </c>
      <c r="C151" s="35" t="s">
        <v>16</v>
      </c>
      <c r="D151" s="36" t="s">
        <v>73</v>
      </c>
      <c r="E151" s="36" t="s">
        <v>74</v>
      </c>
      <c r="F151" s="39">
        <v>156487.1</v>
      </c>
      <c r="G151" s="184" t="s">
        <v>19</v>
      </c>
      <c r="H151" s="184"/>
      <c r="I151" s="36" t="s">
        <v>20</v>
      </c>
      <c r="J151" s="35">
        <v>0</v>
      </c>
      <c r="K151" s="35">
        <v>0</v>
      </c>
      <c r="L151" s="35">
        <v>0</v>
      </c>
      <c r="M151" s="35">
        <v>75</v>
      </c>
    </row>
    <row r="152" spans="1:13" ht="40.5" customHeight="1" x14ac:dyDescent="0.25">
      <c r="A152" s="35">
        <v>1</v>
      </c>
      <c r="B152" s="35">
        <v>76</v>
      </c>
      <c r="C152" s="35" t="s">
        <v>16</v>
      </c>
      <c r="D152" s="36" t="s">
        <v>73</v>
      </c>
      <c r="E152" s="36" t="s">
        <v>74</v>
      </c>
      <c r="F152" s="39">
        <v>156487.1</v>
      </c>
      <c r="G152" s="184" t="s">
        <v>19</v>
      </c>
      <c r="H152" s="184"/>
      <c r="I152" s="36" t="s">
        <v>20</v>
      </c>
      <c r="J152" s="35">
        <v>0</v>
      </c>
      <c r="K152" s="35">
        <v>0</v>
      </c>
      <c r="L152" s="35">
        <v>0</v>
      </c>
      <c r="M152" s="35">
        <v>76</v>
      </c>
    </row>
    <row r="153" spans="1:13" ht="40.5" customHeight="1" x14ac:dyDescent="0.25">
      <c r="A153" s="35">
        <v>1</v>
      </c>
      <c r="B153" s="35">
        <v>77</v>
      </c>
      <c r="C153" s="35" t="s">
        <v>16</v>
      </c>
      <c r="D153" s="36" t="s">
        <v>73</v>
      </c>
      <c r="E153" s="36" t="s">
        <v>74</v>
      </c>
      <c r="F153" s="39">
        <v>156487.1</v>
      </c>
      <c r="G153" s="184" t="s">
        <v>19</v>
      </c>
      <c r="H153" s="184"/>
      <c r="I153" s="36" t="s">
        <v>20</v>
      </c>
      <c r="J153" s="35">
        <v>0</v>
      </c>
      <c r="K153" s="35">
        <v>77</v>
      </c>
      <c r="L153" s="35">
        <v>0</v>
      </c>
      <c r="M153" s="35">
        <v>0</v>
      </c>
    </row>
    <row r="154" spans="1:13" ht="40.5" customHeight="1" x14ac:dyDescent="0.25">
      <c r="A154" s="35">
        <v>1</v>
      </c>
      <c r="B154" s="35">
        <v>78</v>
      </c>
      <c r="C154" s="35" t="s">
        <v>16</v>
      </c>
      <c r="D154" s="36" t="s">
        <v>73</v>
      </c>
      <c r="E154" s="36" t="s">
        <v>74</v>
      </c>
      <c r="F154" s="39">
        <v>156487.1</v>
      </c>
      <c r="G154" s="184" t="s">
        <v>19</v>
      </c>
      <c r="H154" s="184"/>
      <c r="I154" s="36" t="s">
        <v>20</v>
      </c>
      <c r="J154" s="35">
        <v>0</v>
      </c>
      <c r="K154" s="35">
        <v>0</v>
      </c>
      <c r="L154" s="35">
        <v>0</v>
      </c>
      <c r="M154" s="35">
        <v>78</v>
      </c>
    </row>
    <row r="155" spans="1:13" ht="40.5" customHeight="1" x14ac:dyDescent="0.25">
      <c r="A155" s="35">
        <v>1</v>
      </c>
      <c r="B155" s="35">
        <v>79</v>
      </c>
      <c r="C155" s="35" t="s">
        <v>16</v>
      </c>
      <c r="D155" s="36" t="s">
        <v>73</v>
      </c>
      <c r="E155" s="36" t="s">
        <v>74</v>
      </c>
      <c r="F155" s="39">
        <v>156487.1</v>
      </c>
      <c r="G155" s="184" t="s">
        <v>19</v>
      </c>
      <c r="H155" s="184"/>
      <c r="I155" s="36" t="s">
        <v>20</v>
      </c>
      <c r="J155" s="35">
        <v>0</v>
      </c>
      <c r="K155" s="35">
        <v>0</v>
      </c>
      <c r="L155" s="35">
        <v>0</v>
      </c>
      <c r="M155" s="35">
        <v>79</v>
      </c>
    </row>
    <row r="156" spans="1:13" ht="40.5" customHeight="1" x14ac:dyDescent="0.25">
      <c r="A156" s="35">
        <v>1</v>
      </c>
      <c r="B156" s="35">
        <v>81</v>
      </c>
      <c r="C156" s="35" t="s">
        <v>16</v>
      </c>
      <c r="D156" s="36" t="s">
        <v>73</v>
      </c>
      <c r="E156" s="36" t="s">
        <v>74</v>
      </c>
      <c r="F156" s="39">
        <v>156487.1</v>
      </c>
      <c r="G156" s="184" t="s">
        <v>19</v>
      </c>
      <c r="H156" s="184"/>
      <c r="I156" s="36" t="s">
        <v>20</v>
      </c>
      <c r="J156" s="35">
        <v>0</v>
      </c>
      <c r="K156" s="35">
        <v>0</v>
      </c>
      <c r="L156" s="35">
        <v>0</v>
      </c>
      <c r="M156" s="35">
        <v>81</v>
      </c>
    </row>
    <row r="157" spans="1:13" ht="40.5" customHeight="1" x14ac:dyDescent="0.25">
      <c r="A157" s="35">
        <v>1</v>
      </c>
      <c r="B157" s="35">
        <v>169</v>
      </c>
      <c r="C157" s="35" t="s">
        <v>16</v>
      </c>
      <c r="D157" s="35" t="s">
        <v>54</v>
      </c>
      <c r="E157" s="36" t="s">
        <v>187</v>
      </c>
      <c r="F157" s="39">
        <v>300000</v>
      </c>
      <c r="G157" s="184" t="s">
        <v>19</v>
      </c>
      <c r="H157" s="184"/>
      <c r="I157" s="36" t="s">
        <v>20</v>
      </c>
      <c r="J157" s="35">
        <v>0</v>
      </c>
      <c r="K157" s="35">
        <v>0</v>
      </c>
      <c r="L157" s="35">
        <v>0</v>
      </c>
      <c r="M157" s="35">
        <v>169</v>
      </c>
    </row>
    <row r="158" spans="1:13" ht="40.5" customHeight="1" x14ac:dyDescent="0.25">
      <c r="A158" s="35">
        <v>1</v>
      </c>
      <c r="B158" s="35">
        <v>194</v>
      </c>
      <c r="C158" s="35" t="s">
        <v>16</v>
      </c>
      <c r="D158" s="36" t="s">
        <v>25</v>
      </c>
      <c r="E158" s="36" t="s">
        <v>26</v>
      </c>
      <c r="F158" s="39">
        <v>89412</v>
      </c>
      <c r="G158" s="184" t="s">
        <v>19</v>
      </c>
      <c r="H158" s="184"/>
      <c r="I158" s="36" t="s">
        <v>20</v>
      </c>
      <c r="J158" s="35">
        <v>0</v>
      </c>
      <c r="K158" s="35">
        <v>0</v>
      </c>
      <c r="L158" s="35">
        <v>0</v>
      </c>
      <c r="M158" s="35">
        <v>194</v>
      </c>
    </row>
    <row r="159" spans="1:13" ht="40.5" customHeight="1" x14ac:dyDescent="0.25">
      <c r="A159" s="35">
        <v>1</v>
      </c>
      <c r="B159" s="35">
        <v>187</v>
      </c>
      <c r="C159" s="35" t="s">
        <v>16</v>
      </c>
      <c r="D159" s="36" t="s">
        <v>158</v>
      </c>
      <c r="E159" s="36" t="s">
        <v>159</v>
      </c>
      <c r="F159" s="39">
        <v>40000</v>
      </c>
      <c r="G159" s="184" t="s">
        <v>19</v>
      </c>
      <c r="H159" s="184"/>
      <c r="I159" s="36" t="s">
        <v>20</v>
      </c>
      <c r="J159" s="35">
        <v>0</v>
      </c>
      <c r="K159" s="35">
        <v>0</v>
      </c>
      <c r="L159" s="35">
        <v>0</v>
      </c>
      <c r="M159" s="35">
        <v>187</v>
      </c>
    </row>
    <row r="160" spans="1:13" ht="40.5" customHeight="1" x14ac:dyDescent="0.25">
      <c r="A160" s="35">
        <v>1</v>
      </c>
      <c r="B160" s="35">
        <v>195</v>
      </c>
      <c r="C160" s="35" t="s">
        <v>16</v>
      </c>
      <c r="D160" s="36" t="s">
        <v>188</v>
      </c>
      <c r="E160" s="36" t="s">
        <v>189</v>
      </c>
      <c r="F160" s="39">
        <v>300000</v>
      </c>
      <c r="G160" s="184" t="s">
        <v>19</v>
      </c>
      <c r="H160" s="184"/>
      <c r="I160" s="36" t="s">
        <v>20</v>
      </c>
      <c r="J160" s="35">
        <v>0</v>
      </c>
      <c r="K160" s="35">
        <v>195</v>
      </c>
      <c r="L160" s="35">
        <v>0</v>
      </c>
      <c r="M160" s="35">
        <v>0</v>
      </c>
    </row>
    <row r="161" spans="1:13" ht="40.5" customHeight="1" x14ac:dyDescent="0.25">
      <c r="A161" s="35">
        <v>1</v>
      </c>
      <c r="B161" s="35">
        <v>192</v>
      </c>
      <c r="C161" s="35" t="s">
        <v>16</v>
      </c>
      <c r="D161" s="36" t="s">
        <v>190</v>
      </c>
      <c r="E161" s="36" t="s">
        <v>191</v>
      </c>
      <c r="F161" s="39">
        <v>50000</v>
      </c>
      <c r="G161" s="184" t="s">
        <v>19</v>
      </c>
      <c r="H161" s="184"/>
      <c r="I161" s="36" t="s">
        <v>20</v>
      </c>
      <c r="J161" s="35">
        <v>0</v>
      </c>
      <c r="K161" s="35">
        <v>0</v>
      </c>
      <c r="L161" s="35">
        <v>0</v>
      </c>
      <c r="M161" s="35">
        <v>192</v>
      </c>
    </row>
    <row r="162" spans="1:13" ht="40.5" customHeight="1" x14ac:dyDescent="0.25">
      <c r="A162" s="35">
        <v>1</v>
      </c>
      <c r="B162" s="35">
        <v>94</v>
      </c>
      <c r="C162" s="35" t="s">
        <v>16</v>
      </c>
      <c r="D162" s="36" t="s">
        <v>17</v>
      </c>
      <c r="E162" s="36" t="s">
        <v>192</v>
      </c>
      <c r="F162" s="39">
        <v>1300000</v>
      </c>
      <c r="G162" s="184" t="s">
        <v>19</v>
      </c>
      <c r="H162" s="184"/>
      <c r="I162" s="36" t="s">
        <v>20</v>
      </c>
      <c r="J162" s="35">
        <v>0</v>
      </c>
      <c r="K162" s="35">
        <v>0</v>
      </c>
      <c r="L162" s="35">
        <v>0</v>
      </c>
      <c r="M162" s="35">
        <v>94</v>
      </c>
    </row>
    <row r="163" spans="1:13" ht="40.5" customHeight="1" x14ac:dyDescent="0.25">
      <c r="A163" s="35">
        <v>1</v>
      </c>
      <c r="B163" s="35">
        <v>85</v>
      </c>
      <c r="C163" s="35" t="s">
        <v>16</v>
      </c>
      <c r="D163" s="36" t="s">
        <v>193</v>
      </c>
      <c r="E163" s="36" t="s">
        <v>194</v>
      </c>
      <c r="F163" s="39">
        <v>369000</v>
      </c>
      <c r="G163" s="184" t="s">
        <v>75</v>
      </c>
      <c r="H163" s="184"/>
      <c r="I163" s="36" t="s">
        <v>32</v>
      </c>
      <c r="J163" s="35">
        <v>0</v>
      </c>
      <c r="K163" s="35">
        <v>85</v>
      </c>
      <c r="L163" s="35">
        <v>0</v>
      </c>
      <c r="M163" s="35">
        <v>0</v>
      </c>
    </row>
    <row r="164" spans="1:13" ht="40.5" customHeight="1" x14ac:dyDescent="0.25">
      <c r="A164" s="35">
        <v>1</v>
      </c>
      <c r="B164" s="35">
        <v>86</v>
      </c>
      <c r="C164" s="35" t="s">
        <v>16</v>
      </c>
      <c r="D164" s="36" t="s">
        <v>193</v>
      </c>
      <c r="E164" s="36" t="s">
        <v>194</v>
      </c>
      <c r="F164" s="39">
        <v>369000</v>
      </c>
      <c r="G164" s="184" t="s">
        <v>75</v>
      </c>
      <c r="H164" s="184"/>
      <c r="I164" s="36" t="s">
        <v>32</v>
      </c>
      <c r="J164" s="35">
        <v>0</v>
      </c>
      <c r="K164" s="35">
        <v>86</v>
      </c>
      <c r="L164" s="35">
        <v>0</v>
      </c>
      <c r="M164" s="35">
        <v>0</v>
      </c>
    </row>
    <row r="165" spans="1:13" ht="40.5" customHeight="1" x14ac:dyDescent="0.25">
      <c r="A165" s="35">
        <v>1</v>
      </c>
      <c r="B165" s="35">
        <v>84</v>
      </c>
      <c r="C165" s="35" t="s">
        <v>16</v>
      </c>
      <c r="D165" s="36" t="s">
        <v>39</v>
      </c>
      <c r="E165" s="36" t="s">
        <v>40</v>
      </c>
      <c r="F165" s="39">
        <v>459476</v>
      </c>
      <c r="G165" s="184" t="s">
        <v>116</v>
      </c>
      <c r="H165" s="184"/>
      <c r="I165" s="36" t="s">
        <v>32</v>
      </c>
      <c r="J165" s="35">
        <v>0</v>
      </c>
      <c r="K165" s="35">
        <v>84</v>
      </c>
      <c r="L165" s="35">
        <v>0</v>
      </c>
      <c r="M165" s="35">
        <v>0</v>
      </c>
    </row>
    <row r="166" spans="1:13" ht="40.5" customHeight="1" x14ac:dyDescent="0.25">
      <c r="A166" s="35">
        <v>1</v>
      </c>
      <c r="B166" s="35">
        <v>276</v>
      </c>
      <c r="C166" s="35" t="s">
        <v>16</v>
      </c>
      <c r="D166" s="36" t="s">
        <v>195</v>
      </c>
      <c r="E166" s="36" t="s">
        <v>196</v>
      </c>
      <c r="F166" s="39">
        <v>68582</v>
      </c>
      <c r="G166" s="184" t="s">
        <v>197</v>
      </c>
      <c r="H166" s="184"/>
      <c r="I166" s="36" t="s">
        <v>32</v>
      </c>
      <c r="J166" s="35">
        <v>0</v>
      </c>
      <c r="K166" s="35">
        <v>276</v>
      </c>
      <c r="L166" s="35">
        <v>0</v>
      </c>
      <c r="M166" s="35">
        <v>0</v>
      </c>
    </row>
    <row r="167" spans="1:13" ht="40.5" customHeight="1" x14ac:dyDescent="0.25">
      <c r="A167" s="35">
        <v>1</v>
      </c>
      <c r="B167" s="35">
        <v>182</v>
      </c>
      <c r="C167" s="35" t="s">
        <v>16</v>
      </c>
      <c r="D167" s="35" t="s">
        <v>112</v>
      </c>
      <c r="E167" s="36" t="s">
        <v>198</v>
      </c>
      <c r="F167" s="39">
        <v>1200000</v>
      </c>
      <c r="G167" s="184" t="s">
        <v>116</v>
      </c>
      <c r="H167" s="184"/>
      <c r="I167" s="36" t="s">
        <v>32</v>
      </c>
      <c r="J167" s="35">
        <v>182</v>
      </c>
      <c r="K167" s="35">
        <v>0</v>
      </c>
      <c r="L167" s="35">
        <v>0</v>
      </c>
      <c r="M167" s="35">
        <v>0</v>
      </c>
    </row>
    <row r="168" spans="1:13" ht="40.5" customHeight="1" x14ac:dyDescent="0.25">
      <c r="A168" s="35">
        <v>1</v>
      </c>
      <c r="B168" s="35">
        <v>277</v>
      </c>
      <c r="C168" s="35" t="s">
        <v>16</v>
      </c>
      <c r="D168" s="36" t="s">
        <v>195</v>
      </c>
      <c r="E168" s="36" t="s">
        <v>196</v>
      </c>
      <c r="F168" s="39">
        <v>68582</v>
      </c>
      <c r="G168" s="184" t="s">
        <v>116</v>
      </c>
      <c r="H168" s="184"/>
      <c r="I168" s="36" t="s">
        <v>32</v>
      </c>
      <c r="J168" s="35">
        <v>0</v>
      </c>
      <c r="K168" s="35">
        <v>277</v>
      </c>
      <c r="L168" s="35">
        <v>0</v>
      </c>
      <c r="M168" s="35">
        <v>0</v>
      </c>
    </row>
    <row r="169" spans="1:13" ht="40.5" customHeight="1" x14ac:dyDescent="0.25">
      <c r="A169" s="35">
        <v>1</v>
      </c>
      <c r="B169" s="35">
        <v>230</v>
      </c>
      <c r="C169" s="35" t="s">
        <v>16</v>
      </c>
      <c r="D169" s="36" t="s">
        <v>73</v>
      </c>
      <c r="E169" s="36" t="s">
        <v>163</v>
      </c>
      <c r="F169" s="39">
        <v>250000</v>
      </c>
      <c r="G169" s="184" t="s">
        <v>19</v>
      </c>
      <c r="H169" s="184"/>
      <c r="I169" s="36" t="s">
        <v>20</v>
      </c>
      <c r="J169" s="35">
        <v>0</v>
      </c>
      <c r="K169" s="35">
        <v>0</v>
      </c>
      <c r="L169" s="35">
        <v>0</v>
      </c>
      <c r="M169" s="35">
        <v>230</v>
      </c>
    </row>
    <row r="170" spans="1:13" ht="40.5" customHeight="1" x14ac:dyDescent="0.25">
      <c r="A170" s="35">
        <v>1</v>
      </c>
      <c r="B170" s="35">
        <v>235</v>
      </c>
      <c r="C170" s="35" t="s">
        <v>16</v>
      </c>
      <c r="D170" s="36" t="s">
        <v>167</v>
      </c>
      <c r="E170" s="36" t="s">
        <v>199</v>
      </c>
      <c r="F170" s="39">
        <v>35000</v>
      </c>
      <c r="G170" s="184" t="s">
        <v>19</v>
      </c>
      <c r="H170" s="184"/>
      <c r="I170" s="36" t="s">
        <v>70</v>
      </c>
      <c r="J170" s="35">
        <v>0</v>
      </c>
      <c r="K170" s="35">
        <v>0</v>
      </c>
      <c r="L170" s="35">
        <v>0</v>
      </c>
      <c r="M170" s="35">
        <v>235</v>
      </c>
    </row>
    <row r="171" spans="1:13" ht="40.5" customHeight="1" x14ac:dyDescent="0.25">
      <c r="A171" s="35">
        <v>1</v>
      </c>
      <c r="B171" s="35">
        <v>238</v>
      </c>
      <c r="C171" s="35" t="s">
        <v>16</v>
      </c>
      <c r="D171" s="36" t="s">
        <v>92</v>
      </c>
      <c r="E171" s="36" t="s">
        <v>200</v>
      </c>
      <c r="F171" s="39">
        <v>200000</v>
      </c>
      <c r="G171" s="184" t="s">
        <v>19</v>
      </c>
      <c r="H171" s="184"/>
      <c r="I171" s="36" t="s">
        <v>20</v>
      </c>
      <c r="J171" s="35">
        <v>0</v>
      </c>
      <c r="K171" s="35">
        <v>238</v>
      </c>
      <c r="L171" s="35">
        <v>0</v>
      </c>
      <c r="M171" s="35">
        <v>0</v>
      </c>
    </row>
    <row r="172" spans="1:13" ht="40.5" customHeight="1" x14ac:dyDescent="0.25">
      <c r="A172" s="35">
        <v>1</v>
      </c>
      <c r="B172" s="35">
        <v>262</v>
      </c>
      <c r="C172" s="35" t="s">
        <v>16</v>
      </c>
      <c r="D172" s="36" t="s">
        <v>201</v>
      </c>
      <c r="E172" s="36" t="s">
        <v>202</v>
      </c>
      <c r="F172" s="39">
        <v>250000</v>
      </c>
      <c r="G172" s="184" t="s">
        <v>203</v>
      </c>
      <c r="H172" s="184"/>
      <c r="I172" s="36" t="s">
        <v>32</v>
      </c>
      <c r="J172" s="35">
        <v>0</v>
      </c>
      <c r="K172" s="35">
        <v>262</v>
      </c>
      <c r="L172" s="35">
        <v>0</v>
      </c>
      <c r="M172" s="35">
        <v>0</v>
      </c>
    </row>
    <row r="173" spans="1:13" ht="40.5" customHeight="1" x14ac:dyDescent="0.25">
      <c r="A173" s="35">
        <v>1</v>
      </c>
      <c r="B173" s="35">
        <v>247</v>
      </c>
      <c r="C173" s="35" t="s">
        <v>16</v>
      </c>
      <c r="D173" s="36" t="s">
        <v>204</v>
      </c>
      <c r="E173" s="36" t="s">
        <v>205</v>
      </c>
      <c r="F173" s="39">
        <v>183510</v>
      </c>
      <c r="G173" s="184" t="s">
        <v>19</v>
      </c>
      <c r="H173" s="184"/>
      <c r="I173" s="36" t="s">
        <v>20</v>
      </c>
      <c r="J173" s="35">
        <v>0</v>
      </c>
      <c r="K173" s="35">
        <v>0</v>
      </c>
      <c r="L173" s="35">
        <v>0</v>
      </c>
      <c r="M173" s="35">
        <v>247</v>
      </c>
    </row>
    <row r="174" spans="1:13" ht="40.5" customHeight="1" x14ac:dyDescent="0.25">
      <c r="A174" s="35">
        <v>1</v>
      </c>
      <c r="B174" s="35">
        <v>248</v>
      </c>
      <c r="C174" s="35" t="s">
        <v>16</v>
      </c>
      <c r="D174" s="36" t="s">
        <v>204</v>
      </c>
      <c r="E174" s="36" t="s">
        <v>206</v>
      </c>
      <c r="F174" s="39">
        <v>183510</v>
      </c>
      <c r="G174" s="184" t="s">
        <v>19</v>
      </c>
      <c r="H174" s="184"/>
      <c r="I174" s="36" t="s">
        <v>20</v>
      </c>
      <c r="J174" s="35">
        <v>0</v>
      </c>
      <c r="K174" s="35">
        <v>0</v>
      </c>
      <c r="L174" s="35">
        <v>0</v>
      </c>
      <c r="M174" s="35">
        <v>248</v>
      </c>
    </row>
    <row r="175" spans="1:13" ht="40.5" customHeight="1" x14ac:dyDescent="0.25">
      <c r="A175" s="35">
        <v>1</v>
      </c>
      <c r="B175" s="35">
        <v>249</v>
      </c>
      <c r="C175" s="35" t="s">
        <v>16</v>
      </c>
      <c r="D175" s="36" t="s">
        <v>204</v>
      </c>
      <c r="E175" s="36" t="s">
        <v>207</v>
      </c>
      <c r="F175" s="39">
        <v>183510</v>
      </c>
      <c r="G175" s="184" t="s">
        <v>19</v>
      </c>
      <c r="H175" s="184"/>
      <c r="I175" s="36" t="s">
        <v>20</v>
      </c>
      <c r="J175" s="35">
        <v>0</v>
      </c>
      <c r="K175" s="35">
        <v>0</v>
      </c>
      <c r="L175" s="35">
        <v>0</v>
      </c>
      <c r="M175" s="35">
        <v>249</v>
      </c>
    </row>
    <row r="176" spans="1:13" ht="40.5" customHeight="1" x14ac:dyDescent="0.25">
      <c r="A176" s="35">
        <v>1</v>
      </c>
      <c r="B176" s="35">
        <v>250</v>
      </c>
      <c r="C176" s="35" t="s">
        <v>16</v>
      </c>
      <c r="D176" s="36" t="s">
        <v>204</v>
      </c>
      <c r="E176" s="36" t="s">
        <v>208</v>
      </c>
      <c r="F176" s="39">
        <v>183510</v>
      </c>
      <c r="G176" s="184" t="s">
        <v>19</v>
      </c>
      <c r="H176" s="184"/>
      <c r="I176" s="36" t="s">
        <v>20</v>
      </c>
      <c r="J176" s="35">
        <v>0</v>
      </c>
      <c r="K176" s="35">
        <v>0</v>
      </c>
      <c r="L176" s="35">
        <v>0</v>
      </c>
      <c r="M176" s="35">
        <v>250</v>
      </c>
    </row>
    <row r="177" spans="1:13" ht="40.5" customHeight="1" x14ac:dyDescent="0.25">
      <c r="A177" s="35">
        <v>1</v>
      </c>
      <c r="B177" s="35">
        <v>251</v>
      </c>
      <c r="C177" s="35" t="s">
        <v>16</v>
      </c>
      <c r="D177" s="36" t="s">
        <v>204</v>
      </c>
      <c r="E177" s="36" t="s">
        <v>209</v>
      </c>
      <c r="F177" s="39">
        <v>183510</v>
      </c>
      <c r="G177" s="184" t="s">
        <v>19</v>
      </c>
      <c r="H177" s="184"/>
      <c r="I177" s="36" t="s">
        <v>20</v>
      </c>
      <c r="J177" s="35">
        <v>0</v>
      </c>
      <c r="K177" s="35">
        <v>0</v>
      </c>
      <c r="L177" s="35">
        <v>0</v>
      </c>
      <c r="M177" s="35">
        <v>251</v>
      </c>
    </row>
    <row r="178" spans="1:13" ht="40.5" customHeight="1" x14ac:dyDescent="0.25">
      <c r="A178" s="35">
        <v>1</v>
      </c>
      <c r="B178" s="35">
        <v>252</v>
      </c>
      <c r="C178" s="35" t="s">
        <v>16</v>
      </c>
      <c r="D178" s="36" t="s">
        <v>204</v>
      </c>
      <c r="E178" s="36" t="s">
        <v>210</v>
      </c>
      <c r="F178" s="39">
        <v>183510</v>
      </c>
      <c r="G178" s="184" t="s">
        <v>19</v>
      </c>
      <c r="H178" s="184"/>
      <c r="I178" s="36" t="s">
        <v>20</v>
      </c>
      <c r="J178" s="35">
        <v>0</v>
      </c>
      <c r="K178" s="35">
        <v>0</v>
      </c>
      <c r="L178" s="35">
        <v>0</v>
      </c>
      <c r="M178" s="35">
        <v>252</v>
      </c>
    </row>
    <row r="179" spans="1:13" ht="40.5" customHeight="1" x14ac:dyDescent="0.25">
      <c r="A179" s="35">
        <v>1</v>
      </c>
      <c r="B179" s="35">
        <v>253</v>
      </c>
      <c r="C179" s="35" t="s">
        <v>16</v>
      </c>
      <c r="D179" s="36" t="s">
        <v>204</v>
      </c>
      <c r="E179" s="36" t="s">
        <v>211</v>
      </c>
      <c r="F179" s="39">
        <v>183510</v>
      </c>
      <c r="G179" s="184" t="s">
        <v>19</v>
      </c>
      <c r="H179" s="184"/>
      <c r="I179" s="36" t="s">
        <v>20</v>
      </c>
      <c r="J179" s="35">
        <v>0</v>
      </c>
      <c r="K179" s="35">
        <v>0</v>
      </c>
      <c r="L179" s="35">
        <v>0</v>
      </c>
      <c r="M179" s="35">
        <v>253</v>
      </c>
    </row>
    <row r="180" spans="1:13" ht="40.5" customHeight="1" x14ac:dyDescent="0.25">
      <c r="A180" s="35">
        <v>1</v>
      </c>
      <c r="B180" s="35">
        <v>254</v>
      </c>
      <c r="C180" s="35" t="s">
        <v>16</v>
      </c>
      <c r="D180" s="36" t="s">
        <v>204</v>
      </c>
      <c r="E180" s="36" t="s">
        <v>212</v>
      </c>
      <c r="F180" s="39">
        <v>183510</v>
      </c>
      <c r="G180" s="184" t="s">
        <v>19</v>
      </c>
      <c r="H180" s="184"/>
      <c r="I180" s="36" t="s">
        <v>20</v>
      </c>
      <c r="J180" s="35">
        <v>0</v>
      </c>
      <c r="K180" s="35">
        <v>0</v>
      </c>
      <c r="L180" s="35">
        <v>0</v>
      </c>
      <c r="M180" s="35">
        <v>254</v>
      </c>
    </row>
    <row r="181" spans="1:13" ht="40.5" customHeight="1" x14ac:dyDescent="0.25">
      <c r="A181" s="35">
        <v>1</v>
      </c>
      <c r="B181" s="35">
        <v>255</v>
      </c>
      <c r="C181" s="35" t="s">
        <v>16</v>
      </c>
      <c r="D181" s="36" t="s">
        <v>204</v>
      </c>
      <c r="E181" s="36" t="s">
        <v>213</v>
      </c>
      <c r="F181" s="39">
        <v>183510</v>
      </c>
      <c r="G181" s="184" t="s">
        <v>19</v>
      </c>
      <c r="H181" s="184"/>
      <c r="I181" s="36" t="s">
        <v>20</v>
      </c>
      <c r="J181" s="35">
        <v>0</v>
      </c>
      <c r="K181" s="35">
        <v>0</v>
      </c>
      <c r="L181" s="35">
        <v>0</v>
      </c>
      <c r="M181" s="35">
        <v>255</v>
      </c>
    </row>
    <row r="182" spans="1:13" ht="40.5" customHeight="1" x14ac:dyDescent="0.25">
      <c r="A182" s="35">
        <v>1</v>
      </c>
      <c r="B182" s="35">
        <v>256</v>
      </c>
      <c r="C182" s="35" t="s">
        <v>16</v>
      </c>
      <c r="D182" s="36" t="s">
        <v>204</v>
      </c>
      <c r="E182" s="36" t="s">
        <v>214</v>
      </c>
      <c r="F182" s="39">
        <v>183510</v>
      </c>
      <c r="G182" s="184" t="s">
        <v>19</v>
      </c>
      <c r="H182" s="184"/>
      <c r="I182" s="36" t="s">
        <v>20</v>
      </c>
      <c r="J182" s="35">
        <v>0</v>
      </c>
      <c r="K182" s="35">
        <v>0</v>
      </c>
      <c r="L182" s="35">
        <v>0</v>
      </c>
      <c r="M182" s="35">
        <v>256</v>
      </c>
    </row>
    <row r="183" spans="1:13" ht="40.5" customHeight="1" x14ac:dyDescent="0.25">
      <c r="A183" s="35">
        <v>1</v>
      </c>
      <c r="B183" s="35">
        <v>257</v>
      </c>
      <c r="C183" s="35" t="s">
        <v>16</v>
      </c>
      <c r="D183" s="36" t="s">
        <v>204</v>
      </c>
      <c r="E183" s="36" t="s">
        <v>215</v>
      </c>
      <c r="F183" s="39">
        <v>183510</v>
      </c>
      <c r="G183" s="184" t="s">
        <v>19</v>
      </c>
      <c r="H183" s="184"/>
      <c r="I183" s="36" t="s">
        <v>20</v>
      </c>
      <c r="J183" s="35">
        <v>0</v>
      </c>
      <c r="K183" s="35">
        <v>0</v>
      </c>
      <c r="L183" s="35">
        <v>0</v>
      </c>
      <c r="M183" s="35">
        <v>257</v>
      </c>
    </row>
    <row r="184" spans="1:13" ht="40.5" customHeight="1" x14ac:dyDescent="0.25">
      <c r="A184" s="35">
        <v>1</v>
      </c>
      <c r="B184" s="35">
        <v>258</v>
      </c>
      <c r="C184" s="35" t="s">
        <v>16</v>
      </c>
      <c r="D184" s="36" t="s">
        <v>204</v>
      </c>
      <c r="E184" s="36" t="s">
        <v>216</v>
      </c>
      <c r="F184" s="39">
        <v>183510</v>
      </c>
      <c r="G184" s="184" t="s">
        <v>19</v>
      </c>
      <c r="H184" s="184"/>
      <c r="I184" s="36" t="s">
        <v>20</v>
      </c>
      <c r="J184" s="35">
        <v>0</v>
      </c>
      <c r="K184" s="35">
        <v>0</v>
      </c>
      <c r="L184" s="35">
        <v>0</v>
      </c>
      <c r="M184" s="35">
        <v>258</v>
      </c>
    </row>
    <row r="185" spans="1:13" ht="40.5" customHeight="1" x14ac:dyDescent="0.25">
      <c r="A185" s="35">
        <v>1</v>
      </c>
      <c r="B185" s="35">
        <v>259</v>
      </c>
      <c r="C185" s="35" t="s">
        <v>16</v>
      </c>
      <c r="D185" s="36" t="s">
        <v>204</v>
      </c>
      <c r="E185" s="36" t="s">
        <v>217</v>
      </c>
      <c r="F185" s="39">
        <v>183510</v>
      </c>
      <c r="G185" s="184" t="s">
        <v>19</v>
      </c>
      <c r="H185" s="184"/>
      <c r="I185" s="36" t="s">
        <v>20</v>
      </c>
      <c r="J185" s="35">
        <v>0</v>
      </c>
      <c r="K185" s="35">
        <v>0</v>
      </c>
      <c r="L185" s="35">
        <v>0</v>
      </c>
      <c r="M185" s="35">
        <v>259</v>
      </c>
    </row>
    <row r="186" spans="1:13" ht="40.5" customHeight="1" x14ac:dyDescent="0.25">
      <c r="A186" s="35">
        <v>1</v>
      </c>
      <c r="B186" s="35">
        <v>260</v>
      </c>
      <c r="C186" s="35" t="s">
        <v>16</v>
      </c>
      <c r="D186" s="36" t="s">
        <v>204</v>
      </c>
      <c r="E186" s="36" t="s">
        <v>218</v>
      </c>
      <c r="F186" s="39">
        <v>183510</v>
      </c>
      <c r="G186" s="184" t="s">
        <v>19</v>
      </c>
      <c r="H186" s="184"/>
      <c r="I186" s="36" t="s">
        <v>20</v>
      </c>
      <c r="J186" s="35">
        <v>0</v>
      </c>
      <c r="K186" s="35">
        <v>0</v>
      </c>
      <c r="L186" s="35">
        <v>0</v>
      </c>
      <c r="M186" s="35">
        <v>260</v>
      </c>
    </row>
    <row r="187" spans="1:13" ht="40.5" customHeight="1" x14ac:dyDescent="0.25">
      <c r="A187" s="35">
        <v>1</v>
      </c>
      <c r="B187" s="35">
        <v>244</v>
      </c>
      <c r="C187" s="35" t="s">
        <v>16</v>
      </c>
      <c r="D187" s="36" t="s">
        <v>219</v>
      </c>
      <c r="E187" s="36" t="s">
        <v>220</v>
      </c>
      <c r="F187" s="39">
        <v>4200000</v>
      </c>
      <c r="G187" s="184" t="s">
        <v>19</v>
      </c>
      <c r="H187" s="184"/>
      <c r="I187" s="36" t="s">
        <v>20</v>
      </c>
      <c r="J187" s="35">
        <v>0</v>
      </c>
      <c r="K187" s="35">
        <v>0</v>
      </c>
      <c r="L187" s="35">
        <v>0</v>
      </c>
      <c r="M187" s="35">
        <v>244</v>
      </c>
    </row>
    <row r="188" spans="1:13" ht="40.5" customHeight="1" x14ac:dyDescent="0.25">
      <c r="A188" s="35">
        <v>1</v>
      </c>
      <c r="B188" s="35">
        <v>299</v>
      </c>
      <c r="C188" s="35" t="s">
        <v>16</v>
      </c>
      <c r="D188" s="36" t="s">
        <v>73</v>
      </c>
      <c r="E188" s="36" t="s">
        <v>74</v>
      </c>
      <c r="F188" s="39">
        <v>250000</v>
      </c>
      <c r="G188" s="184" t="s">
        <v>19</v>
      </c>
      <c r="H188" s="184"/>
      <c r="I188" s="36" t="s">
        <v>32</v>
      </c>
      <c r="J188" s="35">
        <v>0</v>
      </c>
      <c r="K188" s="35">
        <v>0</v>
      </c>
      <c r="L188" s="35">
        <v>0</v>
      </c>
      <c r="M188" s="35">
        <v>299</v>
      </c>
    </row>
    <row r="189" spans="1:13" ht="40.5" customHeight="1" x14ac:dyDescent="0.25">
      <c r="A189" s="35">
        <v>1</v>
      </c>
      <c r="B189" s="35">
        <v>300</v>
      </c>
      <c r="C189" s="35" t="s">
        <v>16</v>
      </c>
      <c r="D189" s="36" t="s">
        <v>73</v>
      </c>
      <c r="E189" s="36" t="s">
        <v>74</v>
      </c>
      <c r="F189" s="39">
        <v>250000</v>
      </c>
      <c r="G189" s="184" t="s">
        <v>19</v>
      </c>
      <c r="H189" s="184"/>
      <c r="I189" s="36" t="s">
        <v>32</v>
      </c>
      <c r="J189" s="35">
        <v>0</v>
      </c>
      <c r="K189" s="35">
        <v>0</v>
      </c>
      <c r="L189" s="35">
        <v>0</v>
      </c>
      <c r="M189" s="35">
        <v>300</v>
      </c>
    </row>
    <row r="190" spans="1:13" ht="40.5" customHeight="1" x14ac:dyDescent="0.25">
      <c r="A190" s="35">
        <v>1</v>
      </c>
      <c r="B190" s="35">
        <v>301</v>
      </c>
      <c r="C190" s="35" t="s">
        <v>16</v>
      </c>
      <c r="D190" s="36" t="s">
        <v>73</v>
      </c>
      <c r="E190" s="36" t="s">
        <v>74</v>
      </c>
      <c r="F190" s="39">
        <v>250000</v>
      </c>
      <c r="G190" s="184" t="s">
        <v>75</v>
      </c>
      <c r="H190" s="184"/>
      <c r="I190" s="36" t="s">
        <v>32</v>
      </c>
      <c r="J190" s="35">
        <v>0</v>
      </c>
      <c r="K190" s="35">
        <v>0</v>
      </c>
      <c r="L190" s="35">
        <v>0</v>
      </c>
      <c r="M190" s="35">
        <v>301</v>
      </c>
    </row>
    <row r="191" spans="1:13" ht="40.5" customHeight="1" x14ac:dyDescent="0.25">
      <c r="A191" s="35">
        <v>1</v>
      </c>
      <c r="B191" s="35">
        <v>310</v>
      </c>
      <c r="C191" s="35" t="s">
        <v>16</v>
      </c>
      <c r="D191" s="35" t="s">
        <v>390</v>
      </c>
      <c r="E191" s="36" t="s">
        <v>391</v>
      </c>
      <c r="F191" s="39">
        <v>8581090</v>
      </c>
      <c r="G191" s="184" t="s">
        <v>81</v>
      </c>
      <c r="H191" s="184"/>
      <c r="I191" s="36" t="s">
        <v>32</v>
      </c>
      <c r="J191" s="35">
        <v>0</v>
      </c>
      <c r="K191" s="35">
        <v>0</v>
      </c>
      <c r="L191" s="35">
        <v>0</v>
      </c>
      <c r="M191" s="35">
        <v>310</v>
      </c>
    </row>
    <row r="192" spans="1:13" ht="40.5" customHeight="1" x14ac:dyDescent="0.25">
      <c r="A192" s="35">
        <v>1</v>
      </c>
      <c r="B192" s="35" t="s">
        <v>254</v>
      </c>
      <c r="C192" s="35" t="s">
        <v>16</v>
      </c>
      <c r="D192" s="35" t="s">
        <v>392</v>
      </c>
      <c r="E192" s="36" t="s">
        <v>393</v>
      </c>
      <c r="F192" s="39">
        <v>1138830</v>
      </c>
      <c r="G192" s="184" t="s">
        <v>31</v>
      </c>
      <c r="H192" s="184"/>
      <c r="I192" s="36" t="s">
        <v>32</v>
      </c>
      <c r="J192" s="35">
        <v>0</v>
      </c>
      <c r="K192" s="35">
        <v>0</v>
      </c>
      <c r="L192" s="35">
        <v>0</v>
      </c>
      <c r="M192" s="35" t="e">
        <v>#VALUE!</v>
      </c>
    </row>
    <row r="193" spans="1:13" ht="40.5" customHeight="1" x14ac:dyDescent="0.25">
      <c r="A193" s="35">
        <v>1</v>
      </c>
      <c r="B193" s="35" t="s">
        <v>254</v>
      </c>
      <c r="C193" s="35" t="s">
        <v>16</v>
      </c>
      <c r="D193" s="35" t="s">
        <v>394</v>
      </c>
      <c r="E193" s="36" t="s">
        <v>395</v>
      </c>
      <c r="F193" s="39">
        <v>1278060</v>
      </c>
      <c r="G193" s="184" t="s">
        <v>31</v>
      </c>
      <c r="H193" s="184"/>
      <c r="I193" s="36" t="s">
        <v>32</v>
      </c>
      <c r="J193" s="35">
        <v>0</v>
      </c>
      <c r="K193" s="35">
        <v>0</v>
      </c>
      <c r="L193" s="35">
        <v>0</v>
      </c>
      <c r="M193" s="35" t="e">
        <v>#VALUE!</v>
      </c>
    </row>
    <row r="194" spans="1:13" ht="40.5" customHeight="1" x14ac:dyDescent="0.25">
      <c r="A194" s="35">
        <v>1</v>
      </c>
      <c r="B194" s="35">
        <v>2024</v>
      </c>
      <c r="C194" s="35" t="s">
        <v>16</v>
      </c>
      <c r="D194" s="35" t="s">
        <v>396</v>
      </c>
      <c r="E194" s="36" t="s">
        <v>397</v>
      </c>
      <c r="F194" s="39">
        <v>41999.86</v>
      </c>
      <c r="G194" s="184" t="s">
        <v>31</v>
      </c>
      <c r="H194" s="184"/>
      <c r="I194" s="36" t="s">
        <v>32</v>
      </c>
      <c r="J194" s="35">
        <v>0</v>
      </c>
      <c r="K194" s="35">
        <v>2024</v>
      </c>
      <c r="L194" s="35">
        <v>0</v>
      </c>
      <c r="M194" s="35">
        <v>0</v>
      </c>
    </row>
    <row r="195" spans="1:13" ht="40.5" customHeight="1" x14ac:dyDescent="0.25">
      <c r="A195" s="35">
        <v>2</v>
      </c>
      <c r="B195" s="35">
        <v>2025</v>
      </c>
      <c r="C195" s="35" t="s">
        <v>16</v>
      </c>
      <c r="D195" s="35" t="s">
        <v>398</v>
      </c>
      <c r="E195" s="36" t="s">
        <v>399</v>
      </c>
      <c r="F195" s="39">
        <v>630700</v>
      </c>
      <c r="G195" s="184" t="s">
        <v>400</v>
      </c>
      <c r="H195" s="184"/>
      <c r="I195" s="36" t="s">
        <v>32</v>
      </c>
      <c r="J195" s="35">
        <v>0</v>
      </c>
      <c r="K195" s="35">
        <v>2025</v>
      </c>
      <c r="L195" s="35">
        <v>0</v>
      </c>
      <c r="M195" s="35">
        <v>0</v>
      </c>
    </row>
    <row r="196" spans="1:13" ht="40.5" customHeight="1" x14ac:dyDescent="0.25">
      <c r="A196" s="35">
        <v>1</v>
      </c>
      <c r="B196" s="35">
        <v>2026</v>
      </c>
      <c r="C196" s="35" t="s">
        <v>16</v>
      </c>
      <c r="D196" s="35" t="s">
        <v>401</v>
      </c>
      <c r="E196" s="36" t="s">
        <v>402</v>
      </c>
      <c r="F196" s="39">
        <v>279999.62</v>
      </c>
      <c r="G196" s="184" t="s">
        <v>31</v>
      </c>
      <c r="H196" s="184"/>
      <c r="I196" s="36" t="s">
        <v>32</v>
      </c>
      <c r="J196" s="35">
        <v>0</v>
      </c>
      <c r="K196" s="35">
        <v>2026</v>
      </c>
      <c r="L196" s="35">
        <v>0</v>
      </c>
      <c r="M196" s="35">
        <v>0</v>
      </c>
    </row>
    <row r="197" spans="1:13" ht="40.5" customHeight="1" x14ac:dyDescent="0.25">
      <c r="A197" s="35">
        <v>1</v>
      </c>
      <c r="B197" s="35">
        <v>2027</v>
      </c>
      <c r="C197" s="35" t="s">
        <v>16</v>
      </c>
      <c r="D197" s="35" t="s">
        <v>396</v>
      </c>
      <c r="E197" s="36" t="s">
        <v>403</v>
      </c>
      <c r="F197" s="39">
        <v>96390</v>
      </c>
      <c r="G197" s="184" t="s">
        <v>31</v>
      </c>
      <c r="H197" s="184"/>
      <c r="I197" s="36" t="s">
        <v>32</v>
      </c>
      <c r="J197" s="35">
        <v>0</v>
      </c>
      <c r="K197" s="35">
        <v>2027</v>
      </c>
      <c r="L197" s="35">
        <v>0</v>
      </c>
      <c r="M197" s="35">
        <v>0</v>
      </c>
    </row>
    <row r="198" spans="1:13" ht="40.5" customHeight="1" x14ac:dyDescent="0.25">
      <c r="A198" s="35">
        <v>1</v>
      </c>
      <c r="B198" s="35">
        <v>2028</v>
      </c>
      <c r="C198" s="35" t="s">
        <v>16</v>
      </c>
      <c r="D198" s="35" t="s">
        <v>404</v>
      </c>
      <c r="E198" s="36" t="s">
        <v>405</v>
      </c>
      <c r="F198" s="39">
        <v>25868.93</v>
      </c>
      <c r="G198" s="184" t="s">
        <v>31</v>
      </c>
      <c r="H198" s="184"/>
      <c r="I198" s="36" t="s">
        <v>32</v>
      </c>
      <c r="J198" s="35">
        <v>0</v>
      </c>
      <c r="K198" s="35">
        <v>2028</v>
      </c>
      <c r="L198" s="35">
        <v>0</v>
      </c>
      <c r="M198" s="35">
        <v>0</v>
      </c>
    </row>
    <row r="199" spans="1:13" ht="40.5" customHeight="1" x14ac:dyDescent="0.25">
      <c r="A199" s="35">
        <v>3</v>
      </c>
      <c r="B199" s="35" t="s">
        <v>254</v>
      </c>
      <c r="C199" s="35" t="s">
        <v>16</v>
      </c>
      <c r="D199" s="36" t="s">
        <v>406</v>
      </c>
      <c r="E199" s="36" t="s">
        <v>407</v>
      </c>
      <c r="F199" s="39">
        <v>17939250</v>
      </c>
      <c r="G199" s="184" t="s">
        <v>19</v>
      </c>
      <c r="H199" s="184"/>
      <c r="I199" s="36" t="s">
        <v>32</v>
      </c>
      <c r="J199" s="35">
        <v>0</v>
      </c>
      <c r="K199" s="35">
        <v>0</v>
      </c>
      <c r="L199" s="35">
        <v>0</v>
      </c>
      <c r="M199" s="35" t="e">
        <v>#VALUE!</v>
      </c>
    </row>
    <row r="200" spans="1:13" ht="40.5" customHeight="1" x14ac:dyDescent="0.25">
      <c r="A200" s="35">
        <v>1</v>
      </c>
      <c r="B200" s="36">
        <v>2029</v>
      </c>
      <c r="C200" s="35" t="s">
        <v>16</v>
      </c>
      <c r="D200" s="36" t="s">
        <v>175</v>
      </c>
      <c r="E200" s="36" t="s">
        <v>408</v>
      </c>
      <c r="F200" s="39">
        <v>350000</v>
      </c>
      <c r="G200" s="184" t="s">
        <v>263</v>
      </c>
      <c r="H200" s="184"/>
      <c r="I200" s="36" t="s">
        <v>32</v>
      </c>
      <c r="J200" s="35">
        <v>0</v>
      </c>
      <c r="K200" s="35">
        <v>2029</v>
      </c>
      <c r="L200" s="35">
        <v>0</v>
      </c>
      <c r="M200" s="35">
        <v>0</v>
      </c>
    </row>
    <row r="201" spans="1:13" ht="40.5" customHeight="1" x14ac:dyDescent="0.25">
      <c r="A201" s="35">
        <v>1</v>
      </c>
      <c r="B201" s="35">
        <v>3006</v>
      </c>
      <c r="C201" s="35" t="s">
        <v>16</v>
      </c>
      <c r="D201" s="35" t="s">
        <v>221</v>
      </c>
      <c r="E201" s="36" t="s">
        <v>222</v>
      </c>
      <c r="F201" s="37">
        <v>60000</v>
      </c>
      <c r="G201" s="184" t="s">
        <v>19</v>
      </c>
      <c r="H201" s="184"/>
      <c r="I201" s="36" t="s">
        <v>20</v>
      </c>
      <c r="J201" s="43">
        <v>0</v>
      </c>
      <c r="K201" s="43">
        <v>0</v>
      </c>
      <c r="L201" s="43">
        <v>0</v>
      </c>
      <c r="M201" s="43">
        <v>3006</v>
      </c>
    </row>
    <row r="202" spans="1:13" ht="40.5" customHeight="1" x14ac:dyDescent="0.25">
      <c r="A202" s="43">
        <v>1</v>
      </c>
      <c r="B202" s="43">
        <v>328</v>
      </c>
      <c r="C202" s="43" t="s">
        <v>54</v>
      </c>
      <c r="D202" s="43" t="s">
        <v>54</v>
      </c>
      <c r="E202" s="44" t="s">
        <v>223</v>
      </c>
      <c r="F202" s="37">
        <v>950000</v>
      </c>
      <c r="G202" s="189" t="s">
        <v>31</v>
      </c>
      <c r="H202" s="183"/>
      <c r="I202" s="44" t="s">
        <v>32</v>
      </c>
      <c r="J202" s="43"/>
      <c r="K202" s="43"/>
      <c r="L202" s="43"/>
      <c r="M202" s="43"/>
    </row>
    <row r="203" spans="1:13" ht="40.5" customHeight="1" x14ac:dyDescent="0.25">
      <c r="A203" s="43">
        <v>1</v>
      </c>
      <c r="B203" s="43">
        <v>329</v>
      </c>
      <c r="C203" s="43" t="s">
        <v>54</v>
      </c>
      <c r="D203" s="43" t="s">
        <v>54</v>
      </c>
      <c r="E203" s="44" t="s">
        <v>223</v>
      </c>
      <c r="F203" s="37">
        <v>950000</v>
      </c>
      <c r="G203" s="189" t="s">
        <v>31</v>
      </c>
      <c r="H203" s="183"/>
      <c r="I203" s="44" t="s">
        <v>32</v>
      </c>
      <c r="J203" s="43"/>
      <c r="K203" s="43"/>
      <c r="L203" s="43"/>
      <c r="M203" s="43"/>
    </row>
    <row r="204" spans="1:13" ht="40.5" customHeight="1" x14ac:dyDescent="0.25">
      <c r="A204" s="43">
        <v>1</v>
      </c>
      <c r="B204" s="43">
        <v>330</v>
      </c>
      <c r="C204" s="43" t="s">
        <v>54</v>
      </c>
      <c r="D204" s="43" t="s">
        <v>54</v>
      </c>
      <c r="E204" s="44" t="s">
        <v>223</v>
      </c>
      <c r="F204" s="37">
        <v>950000</v>
      </c>
      <c r="G204" s="189" t="s">
        <v>31</v>
      </c>
      <c r="H204" s="183"/>
      <c r="I204" s="44" t="s">
        <v>32</v>
      </c>
      <c r="J204" s="43"/>
      <c r="K204" s="43"/>
      <c r="L204" s="43"/>
      <c r="M204" s="43"/>
    </row>
    <row r="205" spans="1:13" ht="40.5" customHeight="1" x14ac:dyDescent="0.25">
      <c r="A205" s="43">
        <v>1</v>
      </c>
      <c r="B205" s="43">
        <v>331</v>
      </c>
      <c r="C205" s="43" t="s">
        <v>54</v>
      </c>
      <c r="D205" s="43" t="s">
        <v>54</v>
      </c>
      <c r="E205" s="44" t="s">
        <v>223</v>
      </c>
      <c r="F205" s="37">
        <v>950000</v>
      </c>
      <c r="G205" s="189" t="s">
        <v>31</v>
      </c>
      <c r="H205" s="183"/>
      <c r="I205" s="44" t="s">
        <v>32</v>
      </c>
      <c r="J205" s="43"/>
      <c r="K205" s="43"/>
      <c r="L205" s="43"/>
      <c r="M205" s="43"/>
    </row>
    <row r="206" spans="1:13" ht="40.5" customHeight="1" x14ac:dyDescent="0.25">
      <c r="A206" s="43">
        <v>1</v>
      </c>
      <c r="B206" s="43">
        <v>332</v>
      </c>
      <c r="C206" s="43" t="s">
        <v>54</v>
      </c>
      <c r="D206" s="43" t="s">
        <v>54</v>
      </c>
      <c r="E206" s="44" t="s">
        <v>223</v>
      </c>
      <c r="F206" s="37">
        <v>950000</v>
      </c>
      <c r="G206" s="189" t="s">
        <v>31</v>
      </c>
      <c r="H206" s="183"/>
      <c r="I206" s="44" t="s">
        <v>32</v>
      </c>
      <c r="J206" s="43"/>
      <c r="K206" s="43"/>
      <c r="L206" s="43"/>
      <c r="M206" s="43"/>
    </row>
    <row r="207" spans="1:13" ht="40.5" customHeight="1" x14ac:dyDescent="0.25">
      <c r="A207" s="43">
        <v>1</v>
      </c>
      <c r="B207" s="43">
        <v>333</v>
      </c>
      <c r="C207" s="43" t="s">
        <v>224</v>
      </c>
      <c r="D207" s="43" t="s">
        <v>54</v>
      </c>
      <c r="E207" s="44" t="s">
        <v>225</v>
      </c>
      <c r="F207" s="37">
        <v>8000000</v>
      </c>
      <c r="G207" s="189" t="s">
        <v>31</v>
      </c>
      <c r="H207" s="183"/>
      <c r="I207" s="44" t="s">
        <v>32</v>
      </c>
      <c r="J207" s="43"/>
      <c r="K207" s="43"/>
      <c r="L207" s="43"/>
      <c r="M207" s="43"/>
    </row>
    <row r="208" spans="1:13" ht="40.5" customHeight="1" x14ac:dyDescent="0.25">
      <c r="A208" s="35">
        <v>1</v>
      </c>
      <c r="B208" s="35">
        <v>334</v>
      </c>
      <c r="C208" s="35" t="s">
        <v>16</v>
      </c>
      <c r="D208" s="35" t="s">
        <v>177</v>
      </c>
      <c r="E208" s="36" t="s">
        <v>226</v>
      </c>
      <c r="F208" s="37">
        <v>2499839</v>
      </c>
      <c r="G208" s="188" t="s">
        <v>227</v>
      </c>
      <c r="H208" s="188"/>
      <c r="I208" s="36" t="s">
        <v>32</v>
      </c>
      <c r="J208" s="35">
        <v>0</v>
      </c>
      <c r="K208" s="35">
        <v>0</v>
      </c>
      <c r="L208" s="35">
        <v>0</v>
      </c>
      <c r="M208" s="35">
        <v>334</v>
      </c>
    </row>
    <row r="209" spans="1:6" ht="40.5" customHeight="1" x14ac:dyDescent="0.25">
      <c r="A209" s="178" t="s">
        <v>486</v>
      </c>
      <c r="B209" s="178"/>
      <c r="C209" s="178"/>
      <c r="D209" s="178"/>
      <c r="E209" s="178"/>
      <c r="F209" s="38">
        <f>SUM(F2:F208)</f>
        <v>144139427.07999992</v>
      </c>
    </row>
  </sheetData>
  <mergeCells count="209">
    <mergeCell ref="G205:H205"/>
    <mergeCell ref="G206:H206"/>
    <mergeCell ref="G207:H207"/>
    <mergeCell ref="G208:H208"/>
    <mergeCell ref="A209:E209"/>
    <mergeCell ref="G199:H199"/>
    <mergeCell ref="G200:H200"/>
    <mergeCell ref="G201:H201"/>
    <mergeCell ref="G202:H202"/>
    <mergeCell ref="G203:H203"/>
    <mergeCell ref="G204:H204"/>
    <mergeCell ref="G193:H193"/>
    <mergeCell ref="G194:H194"/>
    <mergeCell ref="G195:H195"/>
    <mergeCell ref="G196:H196"/>
    <mergeCell ref="G197:H197"/>
    <mergeCell ref="G198:H198"/>
    <mergeCell ref="G187:H187"/>
    <mergeCell ref="G188:H188"/>
    <mergeCell ref="G189:H189"/>
    <mergeCell ref="G190:H190"/>
    <mergeCell ref="G191:H191"/>
    <mergeCell ref="G192:H192"/>
    <mergeCell ref="G181:H181"/>
    <mergeCell ref="G182:H182"/>
    <mergeCell ref="G183:H183"/>
    <mergeCell ref="G184:H184"/>
    <mergeCell ref="G185:H185"/>
    <mergeCell ref="G186:H186"/>
    <mergeCell ref="G175:H175"/>
    <mergeCell ref="G176:H176"/>
    <mergeCell ref="G177:H177"/>
    <mergeCell ref="G178:H178"/>
    <mergeCell ref="G179:H179"/>
    <mergeCell ref="G180:H180"/>
    <mergeCell ref="G169:H169"/>
    <mergeCell ref="G170:H170"/>
    <mergeCell ref="G171:H171"/>
    <mergeCell ref="G172:H172"/>
    <mergeCell ref="G173:H173"/>
    <mergeCell ref="G174:H174"/>
    <mergeCell ref="G163:H163"/>
    <mergeCell ref="G164:H164"/>
    <mergeCell ref="G165:H165"/>
    <mergeCell ref="G166:H166"/>
    <mergeCell ref="G167:H167"/>
    <mergeCell ref="G168:H168"/>
    <mergeCell ref="G157:H157"/>
    <mergeCell ref="G158:H158"/>
    <mergeCell ref="G159:H159"/>
    <mergeCell ref="G160:H160"/>
    <mergeCell ref="G161:H161"/>
    <mergeCell ref="G162:H162"/>
    <mergeCell ref="G151:H151"/>
    <mergeCell ref="G152:H152"/>
    <mergeCell ref="G153:H153"/>
    <mergeCell ref="G154:H154"/>
    <mergeCell ref="G155:H155"/>
    <mergeCell ref="G156:H156"/>
    <mergeCell ref="G145:H145"/>
    <mergeCell ref="G146:H146"/>
    <mergeCell ref="G147:H147"/>
    <mergeCell ref="G148:H148"/>
    <mergeCell ref="G149:H149"/>
    <mergeCell ref="G150:H150"/>
    <mergeCell ref="G139:H139"/>
    <mergeCell ref="G140:H140"/>
    <mergeCell ref="G141:H141"/>
    <mergeCell ref="G142:H142"/>
    <mergeCell ref="G143:H143"/>
    <mergeCell ref="G144:H144"/>
    <mergeCell ref="G133:H133"/>
    <mergeCell ref="G134:H134"/>
    <mergeCell ref="G135:H135"/>
    <mergeCell ref="G136:H136"/>
    <mergeCell ref="G137:H137"/>
    <mergeCell ref="G138:H138"/>
    <mergeCell ref="G127:H127"/>
    <mergeCell ref="G128:H128"/>
    <mergeCell ref="G129:H129"/>
    <mergeCell ref="G130:H130"/>
    <mergeCell ref="G131:H131"/>
    <mergeCell ref="G132:H132"/>
    <mergeCell ref="G121:H121"/>
    <mergeCell ref="G122:H122"/>
    <mergeCell ref="G123:H123"/>
    <mergeCell ref="G124:H124"/>
    <mergeCell ref="G125:H125"/>
    <mergeCell ref="G126:H126"/>
    <mergeCell ref="G115:H115"/>
    <mergeCell ref="G116:H116"/>
    <mergeCell ref="G117:H117"/>
    <mergeCell ref="G118:H118"/>
    <mergeCell ref="G119:H119"/>
    <mergeCell ref="G120:H120"/>
    <mergeCell ref="G109:H109"/>
    <mergeCell ref="G110:H110"/>
    <mergeCell ref="G111:H111"/>
    <mergeCell ref="G112:H112"/>
    <mergeCell ref="G113:H113"/>
    <mergeCell ref="G114:H114"/>
    <mergeCell ref="G103:H103"/>
    <mergeCell ref="G104:H104"/>
    <mergeCell ref="G105:H105"/>
    <mergeCell ref="G106:H106"/>
    <mergeCell ref="G107:H107"/>
    <mergeCell ref="G108:H108"/>
    <mergeCell ref="G97:H97"/>
    <mergeCell ref="G98:H98"/>
    <mergeCell ref="G99:H99"/>
    <mergeCell ref="G100:H100"/>
    <mergeCell ref="G101:H101"/>
    <mergeCell ref="G102:H102"/>
    <mergeCell ref="G91:H91"/>
    <mergeCell ref="G92:H92"/>
    <mergeCell ref="G93:H93"/>
    <mergeCell ref="G94:H94"/>
    <mergeCell ref="G95:H95"/>
    <mergeCell ref="G96:H96"/>
    <mergeCell ref="G85:H85"/>
    <mergeCell ref="G86:H86"/>
    <mergeCell ref="G87:H87"/>
    <mergeCell ref="G88:H88"/>
    <mergeCell ref="G89:H89"/>
    <mergeCell ref="G90:H90"/>
    <mergeCell ref="G79:H79"/>
    <mergeCell ref="G80:H80"/>
    <mergeCell ref="G81:H81"/>
    <mergeCell ref="G82:H82"/>
    <mergeCell ref="G83:H83"/>
    <mergeCell ref="G84:H84"/>
    <mergeCell ref="G73:H73"/>
    <mergeCell ref="G74:H74"/>
    <mergeCell ref="G75:H75"/>
    <mergeCell ref="G76:H76"/>
    <mergeCell ref="G77:H77"/>
    <mergeCell ref="G78:H78"/>
    <mergeCell ref="G67:H67"/>
    <mergeCell ref="G68:H68"/>
    <mergeCell ref="G69:H69"/>
    <mergeCell ref="G70:H70"/>
    <mergeCell ref="G71:H71"/>
    <mergeCell ref="G72:H72"/>
    <mergeCell ref="G61:H61"/>
    <mergeCell ref="G62:H62"/>
    <mergeCell ref="G63:H63"/>
    <mergeCell ref="G64:H64"/>
    <mergeCell ref="G65:H65"/>
    <mergeCell ref="G66:H66"/>
    <mergeCell ref="G55:H55"/>
    <mergeCell ref="G56:H56"/>
    <mergeCell ref="G57:H57"/>
    <mergeCell ref="G58:H58"/>
    <mergeCell ref="G59:H59"/>
    <mergeCell ref="G60:H60"/>
    <mergeCell ref="G49:H49"/>
    <mergeCell ref="G50:H50"/>
    <mergeCell ref="G51:H51"/>
    <mergeCell ref="G52:H52"/>
    <mergeCell ref="G53:H53"/>
    <mergeCell ref="G54:H54"/>
    <mergeCell ref="G43:H43"/>
    <mergeCell ref="G44:H44"/>
    <mergeCell ref="G45:H45"/>
    <mergeCell ref="G46:H46"/>
    <mergeCell ref="G47:H47"/>
    <mergeCell ref="G48:H48"/>
    <mergeCell ref="G37:H37"/>
    <mergeCell ref="G38:H38"/>
    <mergeCell ref="G39:H39"/>
    <mergeCell ref="G40:H40"/>
    <mergeCell ref="G41:H41"/>
    <mergeCell ref="G42:H42"/>
    <mergeCell ref="G31:H31"/>
    <mergeCell ref="G32:H32"/>
    <mergeCell ref="G33:H33"/>
    <mergeCell ref="G34:H34"/>
    <mergeCell ref="G35:H35"/>
    <mergeCell ref="G36:H36"/>
    <mergeCell ref="G25:H25"/>
    <mergeCell ref="G26:H26"/>
    <mergeCell ref="G27:H27"/>
    <mergeCell ref="G28:H28"/>
    <mergeCell ref="G29:H29"/>
    <mergeCell ref="G30:H30"/>
    <mergeCell ref="G19:H19"/>
    <mergeCell ref="G20:H20"/>
    <mergeCell ref="G21:H21"/>
    <mergeCell ref="G22:H22"/>
    <mergeCell ref="G23:H23"/>
    <mergeCell ref="G24:H24"/>
    <mergeCell ref="G16:H16"/>
    <mergeCell ref="G17:H17"/>
    <mergeCell ref="G18:H18"/>
    <mergeCell ref="G7:H7"/>
    <mergeCell ref="G8:H8"/>
    <mergeCell ref="G9:H9"/>
    <mergeCell ref="G10:H10"/>
    <mergeCell ref="G11:H11"/>
    <mergeCell ref="G12:H12"/>
    <mergeCell ref="G1:H1"/>
    <mergeCell ref="G2:H2"/>
    <mergeCell ref="G3:H3"/>
    <mergeCell ref="G4:H4"/>
    <mergeCell ref="G5:H5"/>
    <mergeCell ref="G6:H6"/>
    <mergeCell ref="G13:H13"/>
    <mergeCell ref="G14:H14"/>
    <mergeCell ref="G15:H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AF4EA-63BD-405C-8F6C-3E046AE5AB63}">
  <dimension ref="A1:M176"/>
  <sheetViews>
    <sheetView topLeftCell="A172" workbookViewId="0">
      <selection activeCell="F176" sqref="F176"/>
    </sheetView>
  </sheetViews>
  <sheetFormatPr baseColWidth="10" defaultColWidth="11.42578125" defaultRowHeight="40.5" customHeight="1" x14ac:dyDescent="0.25"/>
  <cols>
    <col min="1" max="4" width="11.42578125" style="8"/>
    <col min="5" max="6" width="34.7109375" style="8" customWidth="1"/>
    <col min="7" max="13" width="0" style="8" hidden="1" customWidth="1"/>
    <col min="14" max="16384" width="11.42578125" style="8"/>
  </cols>
  <sheetData>
    <row r="1" spans="1:13" ht="40.5" customHeight="1" thickBot="1" x14ac:dyDescent="0.3">
      <c r="A1" s="50" t="s">
        <v>4</v>
      </c>
      <c r="B1" s="50" t="s">
        <v>5</v>
      </c>
      <c r="C1" s="50" t="s">
        <v>6</v>
      </c>
      <c r="D1" s="50" t="s">
        <v>7</v>
      </c>
      <c r="E1" s="50" t="s">
        <v>8</v>
      </c>
      <c r="F1" s="51" t="s">
        <v>9</v>
      </c>
      <c r="G1" s="185" t="s">
        <v>10</v>
      </c>
      <c r="H1" s="185"/>
      <c r="I1" s="31" t="s">
        <v>11</v>
      </c>
      <c r="J1" s="32" t="s">
        <v>12</v>
      </c>
      <c r="K1" s="33" t="s">
        <v>13</v>
      </c>
      <c r="L1" s="33" t="s">
        <v>14</v>
      </c>
      <c r="M1" s="34" t="s">
        <v>15</v>
      </c>
    </row>
    <row r="2" spans="1:13" ht="40.5" customHeight="1" x14ac:dyDescent="0.25">
      <c r="A2" s="35">
        <v>1</v>
      </c>
      <c r="B2" s="35">
        <v>2001</v>
      </c>
      <c r="C2" s="35" t="s">
        <v>228</v>
      </c>
      <c r="D2" s="35" t="s">
        <v>229</v>
      </c>
      <c r="E2" s="36" t="s">
        <v>230</v>
      </c>
      <c r="F2" s="37">
        <v>150000</v>
      </c>
      <c r="G2" s="183" t="s">
        <v>231</v>
      </c>
      <c r="H2" s="184"/>
      <c r="I2" s="36" t="s">
        <v>32</v>
      </c>
      <c r="J2" s="45">
        <v>0</v>
      </c>
      <c r="K2" s="45">
        <v>2001</v>
      </c>
      <c r="L2" s="45">
        <v>0</v>
      </c>
      <c r="M2" s="35">
        <v>0</v>
      </c>
    </row>
    <row r="3" spans="1:13" ht="40.5" customHeight="1" x14ac:dyDescent="0.25">
      <c r="A3" s="35">
        <v>1</v>
      </c>
      <c r="B3" s="35">
        <v>2002</v>
      </c>
      <c r="C3" s="35" t="s">
        <v>228</v>
      </c>
      <c r="D3" s="35" t="s">
        <v>229</v>
      </c>
      <c r="E3" s="36" t="s">
        <v>230</v>
      </c>
      <c r="F3" s="37">
        <v>150000</v>
      </c>
      <c r="G3" s="183" t="s">
        <v>231</v>
      </c>
      <c r="H3" s="184"/>
      <c r="I3" s="36" t="s">
        <v>32</v>
      </c>
      <c r="J3" s="35">
        <v>0</v>
      </c>
      <c r="K3" s="35">
        <v>2002</v>
      </c>
      <c r="L3" s="35">
        <v>0</v>
      </c>
      <c r="M3" s="35">
        <v>0</v>
      </c>
    </row>
    <row r="4" spans="1:13" ht="40.5" customHeight="1" x14ac:dyDescent="0.25">
      <c r="A4" s="35">
        <v>1</v>
      </c>
      <c r="B4" s="35">
        <v>3001</v>
      </c>
      <c r="C4" s="35" t="s">
        <v>228</v>
      </c>
      <c r="D4" s="35" t="s">
        <v>232</v>
      </c>
      <c r="E4" s="36" t="s">
        <v>233</v>
      </c>
      <c r="F4" s="37">
        <v>50000</v>
      </c>
      <c r="G4" s="183" t="s">
        <v>19</v>
      </c>
      <c r="H4" s="184"/>
      <c r="I4" s="36" t="s">
        <v>234</v>
      </c>
      <c r="J4" s="35">
        <v>0</v>
      </c>
      <c r="K4" s="35">
        <v>0</v>
      </c>
      <c r="L4" s="35">
        <v>0</v>
      </c>
      <c r="M4" s="35">
        <v>3001</v>
      </c>
    </row>
    <row r="5" spans="1:13" ht="40.5" customHeight="1" x14ac:dyDescent="0.25">
      <c r="A5" s="35">
        <v>1</v>
      </c>
      <c r="B5" s="35">
        <v>3002</v>
      </c>
      <c r="C5" s="35" t="s">
        <v>228</v>
      </c>
      <c r="D5" s="35" t="s">
        <v>232</v>
      </c>
      <c r="E5" s="36" t="s">
        <v>233</v>
      </c>
      <c r="F5" s="37">
        <v>50000</v>
      </c>
      <c r="G5" s="183" t="s">
        <v>19</v>
      </c>
      <c r="H5" s="184"/>
      <c r="I5" s="36" t="s">
        <v>234</v>
      </c>
      <c r="J5" s="35">
        <v>0</v>
      </c>
      <c r="K5" s="35">
        <v>0</v>
      </c>
      <c r="L5" s="35">
        <v>0</v>
      </c>
      <c r="M5" s="35">
        <v>3002</v>
      </c>
    </row>
    <row r="6" spans="1:13" ht="40.5" customHeight="1" x14ac:dyDescent="0.25">
      <c r="A6" s="35">
        <v>1</v>
      </c>
      <c r="B6" s="35">
        <v>168</v>
      </c>
      <c r="C6" s="35" t="s">
        <v>228</v>
      </c>
      <c r="D6" s="35" t="s">
        <v>235</v>
      </c>
      <c r="E6" s="36" t="s">
        <v>236</v>
      </c>
      <c r="F6" s="37">
        <v>160000</v>
      </c>
      <c r="G6" s="183" t="s">
        <v>31</v>
      </c>
      <c r="H6" s="184"/>
      <c r="I6" s="36" t="s">
        <v>82</v>
      </c>
      <c r="J6" s="35">
        <v>0</v>
      </c>
      <c r="K6" s="35">
        <v>168</v>
      </c>
      <c r="L6" s="35">
        <v>0</v>
      </c>
      <c r="M6" s="35">
        <v>0</v>
      </c>
    </row>
    <row r="7" spans="1:13" ht="40.5" customHeight="1" x14ac:dyDescent="0.25">
      <c r="A7" s="35">
        <v>1</v>
      </c>
      <c r="B7" s="35">
        <v>165</v>
      </c>
      <c r="C7" s="35" t="s">
        <v>228</v>
      </c>
      <c r="D7" s="35" t="s">
        <v>237</v>
      </c>
      <c r="E7" s="36" t="s">
        <v>238</v>
      </c>
      <c r="F7" s="37">
        <v>2916000</v>
      </c>
      <c r="G7" s="183" t="s">
        <v>239</v>
      </c>
      <c r="H7" s="184"/>
      <c r="I7" s="36" t="s">
        <v>240</v>
      </c>
      <c r="J7" s="35">
        <v>165</v>
      </c>
      <c r="K7" s="35">
        <v>0</v>
      </c>
      <c r="L7" s="35">
        <v>0</v>
      </c>
      <c r="M7" s="35">
        <v>0</v>
      </c>
    </row>
    <row r="8" spans="1:13" ht="40.5" customHeight="1" x14ac:dyDescent="0.25">
      <c r="A8" s="35">
        <v>1</v>
      </c>
      <c r="B8" s="35">
        <v>164</v>
      </c>
      <c r="C8" s="35" t="s">
        <v>228</v>
      </c>
      <c r="D8" s="36" t="s">
        <v>241</v>
      </c>
      <c r="E8" s="36" t="s">
        <v>242</v>
      </c>
      <c r="F8" s="37">
        <v>23500</v>
      </c>
      <c r="G8" s="190" t="s">
        <v>243</v>
      </c>
      <c r="H8" s="188"/>
      <c r="I8" s="36" t="s">
        <v>32</v>
      </c>
      <c r="J8" s="35">
        <v>0</v>
      </c>
      <c r="K8" s="35">
        <v>164</v>
      </c>
      <c r="L8" s="35">
        <v>0</v>
      </c>
      <c r="M8" s="35">
        <v>0</v>
      </c>
    </row>
    <row r="9" spans="1:13" ht="40.5" customHeight="1" x14ac:dyDescent="0.25">
      <c r="A9" s="35">
        <v>1</v>
      </c>
      <c r="B9" s="35">
        <v>166</v>
      </c>
      <c r="C9" s="35" t="s">
        <v>228</v>
      </c>
      <c r="D9" s="36" t="s">
        <v>244</v>
      </c>
      <c r="E9" s="36" t="s">
        <v>245</v>
      </c>
      <c r="F9" s="37">
        <v>25000</v>
      </c>
      <c r="G9" s="183" t="s">
        <v>246</v>
      </c>
      <c r="H9" s="184"/>
      <c r="I9" s="36" t="s">
        <v>32</v>
      </c>
      <c r="J9" s="35">
        <v>0</v>
      </c>
      <c r="K9" s="35">
        <v>166</v>
      </c>
      <c r="L9" s="35">
        <v>0</v>
      </c>
      <c r="M9" s="35">
        <v>0</v>
      </c>
    </row>
    <row r="10" spans="1:13" ht="40.5" customHeight="1" x14ac:dyDescent="0.25">
      <c r="A10" s="35">
        <v>1</v>
      </c>
      <c r="B10" s="35">
        <v>174</v>
      </c>
      <c r="C10" s="35" t="s">
        <v>228</v>
      </c>
      <c r="D10" s="35" t="s">
        <v>244</v>
      </c>
      <c r="E10" s="36" t="s">
        <v>245</v>
      </c>
      <c r="F10" s="37">
        <v>25000</v>
      </c>
      <c r="G10" s="183" t="s">
        <v>247</v>
      </c>
      <c r="H10" s="184"/>
      <c r="I10" s="36" t="s">
        <v>82</v>
      </c>
      <c r="J10" s="35">
        <v>0</v>
      </c>
      <c r="K10" s="35">
        <v>174</v>
      </c>
      <c r="L10" s="35">
        <v>0</v>
      </c>
      <c r="M10" s="35">
        <v>0</v>
      </c>
    </row>
    <row r="11" spans="1:13" ht="40.5" customHeight="1" x14ac:dyDescent="0.25">
      <c r="A11" s="35">
        <v>1</v>
      </c>
      <c r="B11" s="35">
        <v>186</v>
      </c>
      <c r="C11" s="35" t="s">
        <v>228</v>
      </c>
      <c r="D11" s="35" t="s">
        <v>244</v>
      </c>
      <c r="E11" s="36" t="s">
        <v>245</v>
      </c>
      <c r="F11" s="37">
        <v>25000</v>
      </c>
      <c r="G11" s="183" t="s">
        <v>86</v>
      </c>
      <c r="H11" s="184"/>
      <c r="I11" s="36" t="s">
        <v>32</v>
      </c>
      <c r="J11" s="35">
        <v>0</v>
      </c>
      <c r="K11" s="35">
        <v>186</v>
      </c>
      <c r="L11" s="35">
        <v>0</v>
      </c>
      <c r="M11" s="35">
        <v>0</v>
      </c>
    </row>
    <row r="12" spans="1:13" ht="40.5" customHeight="1" x14ac:dyDescent="0.25">
      <c r="A12" s="35">
        <v>1</v>
      </c>
      <c r="B12" s="35">
        <v>196</v>
      </c>
      <c r="C12" s="35" t="s">
        <v>228</v>
      </c>
      <c r="D12" s="35" t="s">
        <v>244</v>
      </c>
      <c r="E12" s="36" t="s">
        <v>245</v>
      </c>
      <c r="F12" s="37">
        <v>25000</v>
      </c>
      <c r="G12" s="183" t="s">
        <v>31</v>
      </c>
      <c r="H12" s="184"/>
      <c r="I12" s="36" t="s">
        <v>82</v>
      </c>
      <c r="J12" s="35">
        <v>0</v>
      </c>
      <c r="K12" s="35">
        <v>196</v>
      </c>
      <c r="L12" s="35">
        <v>0</v>
      </c>
      <c r="M12" s="35">
        <v>0</v>
      </c>
    </row>
    <row r="13" spans="1:13" ht="40.5" customHeight="1" x14ac:dyDescent="0.25">
      <c r="A13" s="35">
        <v>1</v>
      </c>
      <c r="B13" s="35">
        <v>197</v>
      </c>
      <c r="C13" s="35" t="s">
        <v>228</v>
      </c>
      <c r="D13" s="35" t="s">
        <v>248</v>
      </c>
      <c r="E13" s="36" t="s">
        <v>249</v>
      </c>
      <c r="F13" s="37">
        <v>42000</v>
      </c>
      <c r="G13" s="183" t="s">
        <v>31</v>
      </c>
      <c r="H13" s="184"/>
      <c r="I13" s="36" t="s">
        <v>32</v>
      </c>
      <c r="J13" s="35">
        <v>0</v>
      </c>
      <c r="K13" s="35">
        <v>197</v>
      </c>
      <c r="L13" s="35">
        <v>0</v>
      </c>
      <c r="M13" s="35">
        <v>0</v>
      </c>
    </row>
    <row r="14" spans="1:13" ht="40.5" customHeight="1" x14ac:dyDescent="0.25">
      <c r="A14" s="35">
        <v>1</v>
      </c>
      <c r="B14" s="35">
        <v>2007</v>
      </c>
      <c r="C14" s="35" t="s">
        <v>228</v>
      </c>
      <c r="D14" s="36" t="s">
        <v>250</v>
      </c>
      <c r="E14" s="36" t="s">
        <v>251</v>
      </c>
      <c r="F14" s="37">
        <v>15000</v>
      </c>
      <c r="G14" s="183" t="s">
        <v>31</v>
      </c>
      <c r="H14" s="184"/>
      <c r="I14" s="36" t="s">
        <v>32</v>
      </c>
      <c r="J14" s="35">
        <v>0</v>
      </c>
      <c r="K14" s="35">
        <v>2007</v>
      </c>
      <c r="L14" s="35">
        <v>0</v>
      </c>
      <c r="M14" s="35">
        <v>0</v>
      </c>
    </row>
    <row r="15" spans="1:13" ht="40.5" customHeight="1" x14ac:dyDescent="0.25">
      <c r="A15" s="35">
        <v>1</v>
      </c>
      <c r="B15" s="35">
        <v>2008</v>
      </c>
      <c r="C15" s="35" t="s">
        <v>228</v>
      </c>
      <c r="D15" s="36" t="s">
        <v>252</v>
      </c>
      <c r="E15" s="36" t="s">
        <v>253</v>
      </c>
      <c r="F15" s="37">
        <v>30000</v>
      </c>
      <c r="G15" s="183" t="s">
        <v>31</v>
      </c>
      <c r="H15" s="184"/>
      <c r="I15" s="36" t="s">
        <v>32</v>
      </c>
      <c r="J15" s="35">
        <v>0</v>
      </c>
      <c r="K15" s="35">
        <v>2008</v>
      </c>
      <c r="L15" s="35">
        <v>0</v>
      </c>
      <c r="M15" s="35">
        <v>0</v>
      </c>
    </row>
    <row r="16" spans="1:13" ht="40.5" customHeight="1" x14ac:dyDescent="0.25">
      <c r="A16" s="35">
        <v>5</v>
      </c>
      <c r="B16" s="35" t="s">
        <v>254</v>
      </c>
      <c r="C16" s="35" t="s">
        <v>228</v>
      </c>
      <c r="D16" s="36" t="s">
        <v>255</v>
      </c>
      <c r="E16" s="36" t="s">
        <v>256</v>
      </c>
      <c r="F16" s="37">
        <v>65000</v>
      </c>
      <c r="G16" s="183" t="s">
        <v>23</v>
      </c>
      <c r="H16" s="184"/>
      <c r="I16" s="36" t="s">
        <v>257</v>
      </c>
      <c r="J16" s="35">
        <v>0</v>
      </c>
      <c r="K16" s="35">
        <v>0</v>
      </c>
      <c r="L16" s="35">
        <v>0</v>
      </c>
      <c r="M16" s="35" t="e">
        <v>#VALUE!</v>
      </c>
    </row>
    <row r="17" spans="1:13" ht="40.5" customHeight="1" x14ac:dyDescent="0.25">
      <c r="A17" s="35">
        <v>5</v>
      </c>
      <c r="B17" s="35" t="s">
        <v>254</v>
      </c>
      <c r="C17" s="35" t="s">
        <v>228</v>
      </c>
      <c r="D17" s="35" t="s">
        <v>258</v>
      </c>
      <c r="E17" s="36" t="s">
        <v>259</v>
      </c>
      <c r="F17" s="37">
        <v>51500</v>
      </c>
      <c r="G17" s="183" t="s">
        <v>31</v>
      </c>
      <c r="H17" s="184"/>
      <c r="I17" s="36" t="s">
        <v>260</v>
      </c>
      <c r="J17" s="35">
        <v>0</v>
      </c>
      <c r="K17" s="35">
        <v>0</v>
      </c>
      <c r="L17" s="35">
        <v>0</v>
      </c>
      <c r="M17" s="35" t="e">
        <v>#VALUE!</v>
      </c>
    </row>
    <row r="18" spans="1:13" ht="40.5" customHeight="1" x14ac:dyDescent="0.25">
      <c r="A18" s="35">
        <v>1</v>
      </c>
      <c r="B18" s="35">
        <v>107</v>
      </c>
      <c r="C18" s="35" t="s">
        <v>228</v>
      </c>
      <c r="D18" s="35" t="s">
        <v>261</v>
      </c>
      <c r="E18" s="36" t="s">
        <v>262</v>
      </c>
      <c r="F18" s="37">
        <v>350000</v>
      </c>
      <c r="G18" s="183" t="s">
        <v>31</v>
      </c>
      <c r="H18" s="184"/>
      <c r="I18" s="36" t="s">
        <v>32</v>
      </c>
      <c r="J18" s="35">
        <v>0</v>
      </c>
      <c r="K18" s="35">
        <v>107</v>
      </c>
      <c r="L18" s="35">
        <v>0</v>
      </c>
      <c r="M18" s="35">
        <v>0</v>
      </c>
    </row>
    <row r="19" spans="1:13" ht="40.5" customHeight="1" x14ac:dyDescent="0.25">
      <c r="A19" s="35">
        <v>1</v>
      </c>
      <c r="B19" s="35">
        <v>204</v>
      </c>
      <c r="C19" s="35" t="s">
        <v>228</v>
      </c>
      <c r="D19" s="35" t="s">
        <v>244</v>
      </c>
      <c r="E19" s="36" t="s">
        <v>245</v>
      </c>
      <c r="F19" s="37">
        <v>25000</v>
      </c>
      <c r="G19" s="183" t="s">
        <v>263</v>
      </c>
      <c r="H19" s="184"/>
      <c r="I19" s="36" t="s">
        <v>32</v>
      </c>
      <c r="J19" s="35">
        <v>0</v>
      </c>
      <c r="K19" s="35">
        <v>204</v>
      </c>
      <c r="L19" s="35">
        <v>0</v>
      </c>
      <c r="M19" s="35">
        <v>0</v>
      </c>
    </row>
    <row r="20" spans="1:13" ht="40.5" customHeight="1" x14ac:dyDescent="0.25">
      <c r="A20" s="35">
        <v>1</v>
      </c>
      <c r="B20" s="35">
        <v>11</v>
      </c>
      <c r="C20" s="35" t="s">
        <v>228</v>
      </c>
      <c r="D20" s="35" t="s">
        <v>264</v>
      </c>
      <c r="E20" s="36" t="s">
        <v>265</v>
      </c>
      <c r="F20" s="37">
        <v>870000</v>
      </c>
      <c r="G20" s="183" t="s">
        <v>62</v>
      </c>
      <c r="H20" s="184"/>
      <c r="I20" s="36" t="s">
        <v>32</v>
      </c>
      <c r="J20" s="35">
        <v>11</v>
      </c>
      <c r="K20" s="35">
        <v>0</v>
      </c>
      <c r="L20" s="35">
        <v>0</v>
      </c>
      <c r="M20" s="35">
        <v>0</v>
      </c>
    </row>
    <row r="21" spans="1:13" ht="40.5" customHeight="1" x14ac:dyDescent="0.25">
      <c r="A21" s="35">
        <v>1</v>
      </c>
      <c r="B21" s="35">
        <v>159</v>
      </c>
      <c r="C21" s="35" t="s">
        <v>228</v>
      </c>
      <c r="D21" s="35" t="s">
        <v>266</v>
      </c>
      <c r="E21" s="36" t="s">
        <v>267</v>
      </c>
      <c r="F21" s="37">
        <v>30000</v>
      </c>
      <c r="G21" s="183" t="s">
        <v>31</v>
      </c>
      <c r="H21" s="184"/>
      <c r="I21" s="36" t="s">
        <v>82</v>
      </c>
      <c r="J21" s="35">
        <v>0</v>
      </c>
      <c r="K21" s="35">
        <v>159</v>
      </c>
      <c r="L21" s="35">
        <v>0</v>
      </c>
      <c r="M21" s="35">
        <v>0</v>
      </c>
    </row>
    <row r="22" spans="1:13" ht="40.5" customHeight="1" x14ac:dyDescent="0.25">
      <c r="A22" s="35">
        <v>1</v>
      </c>
      <c r="B22" s="35">
        <v>149</v>
      </c>
      <c r="C22" s="35" t="s">
        <v>228</v>
      </c>
      <c r="D22" s="36" t="s">
        <v>197</v>
      </c>
      <c r="E22" s="36" t="s">
        <v>268</v>
      </c>
      <c r="F22" s="37">
        <v>35000</v>
      </c>
      <c r="G22" s="183" t="s">
        <v>31</v>
      </c>
      <c r="H22" s="184"/>
      <c r="I22" s="36" t="s">
        <v>32</v>
      </c>
      <c r="J22" s="35">
        <v>0</v>
      </c>
      <c r="K22" s="35">
        <v>149</v>
      </c>
      <c r="L22" s="35">
        <v>0</v>
      </c>
      <c r="M22" s="35">
        <v>0</v>
      </c>
    </row>
    <row r="23" spans="1:13" ht="40.5" customHeight="1" x14ac:dyDescent="0.25">
      <c r="A23" s="35">
        <v>1</v>
      </c>
      <c r="B23" s="35">
        <v>199</v>
      </c>
      <c r="C23" s="35" t="s">
        <v>228</v>
      </c>
      <c r="D23" s="36" t="s">
        <v>235</v>
      </c>
      <c r="E23" s="36" t="s">
        <v>236</v>
      </c>
      <c r="F23" s="37">
        <v>160000</v>
      </c>
      <c r="G23" s="183" t="s">
        <v>31</v>
      </c>
      <c r="H23" s="184"/>
      <c r="I23" s="36" t="s">
        <v>32</v>
      </c>
      <c r="J23" s="35">
        <v>0</v>
      </c>
      <c r="K23" s="35">
        <v>199</v>
      </c>
      <c r="L23" s="35">
        <v>0</v>
      </c>
      <c r="M23" s="35">
        <v>0</v>
      </c>
    </row>
    <row r="24" spans="1:13" ht="40.5" customHeight="1" x14ac:dyDescent="0.25">
      <c r="A24" s="35">
        <v>1</v>
      </c>
      <c r="B24" s="35">
        <v>148</v>
      </c>
      <c r="C24" s="35" t="s">
        <v>228</v>
      </c>
      <c r="D24" s="36" t="s">
        <v>269</v>
      </c>
      <c r="E24" s="36" t="s">
        <v>270</v>
      </c>
      <c r="F24" s="37">
        <v>150000</v>
      </c>
      <c r="G24" s="183" t="s">
        <v>31</v>
      </c>
      <c r="H24" s="184"/>
      <c r="I24" s="36" t="s">
        <v>32</v>
      </c>
      <c r="J24" s="35">
        <v>0</v>
      </c>
      <c r="K24" s="35">
        <v>148</v>
      </c>
      <c r="L24" s="35">
        <v>0</v>
      </c>
      <c r="M24" s="35">
        <v>0</v>
      </c>
    </row>
    <row r="25" spans="1:13" ht="40.5" customHeight="1" x14ac:dyDescent="0.25">
      <c r="A25" s="35">
        <v>1</v>
      </c>
      <c r="B25" s="35">
        <v>160</v>
      </c>
      <c r="C25" s="35" t="s">
        <v>228</v>
      </c>
      <c r="D25" s="36" t="s">
        <v>271</v>
      </c>
      <c r="E25" s="36" t="s">
        <v>272</v>
      </c>
      <c r="F25" s="37">
        <v>50000</v>
      </c>
      <c r="G25" s="183" t="s">
        <v>31</v>
      </c>
      <c r="H25" s="184"/>
      <c r="I25" s="36" t="s">
        <v>82</v>
      </c>
      <c r="J25" s="35">
        <v>0</v>
      </c>
      <c r="K25" s="35">
        <v>160</v>
      </c>
      <c r="L25" s="35">
        <v>0</v>
      </c>
      <c r="M25" s="35">
        <v>0</v>
      </c>
    </row>
    <row r="26" spans="1:13" ht="40.5" customHeight="1" x14ac:dyDescent="0.25">
      <c r="A26" s="35">
        <v>1</v>
      </c>
      <c r="B26" s="35">
        <v>161</v>
      </c>
      <c r="C26" s="35" t="s">
        <v>228</v>
      </c>
      <c r="D26" s="36" t="s">
        <v>252</v>
      </c>
      <c r="E26" s="36" t="s">
        <v>272</v>
      </c>
      <c r="F26" s="37">
        <v>50000</v>
      </c>
      <c r="G26" s="183" t="s">
        <v>31</v>
      </c>
      <c r="H26" s="184"/>
      <c r="I26" s="36" t="s">
        <v>32</v>
      </c>
      <c r="J26" s="35">
        <v>0</v>
      </c>
      <c r="K26" s="35">
        <v>161</v>
      </c>
      <c r="L26" s="35">
        <v>0</v>
      </c>
      <c r="M26" s="35">
        <v>0</v>
      </c>
    </row>
    <row r="27" spans="1:13" ht="40.5" customHeight="1" x14ac:dyDescent="0.25">
      <c r="A27" s="35">
        <v>1</v>
      </c>
      <c r="B27" s="35">
        <v>154</v>
      </c>
      <c r="C27" s="35" t="s">
        <v>228</v>
      </c>
      <c r="D27" s="36" t="s">
        <v>273</v>
      </c>
      <c r="E27" s="36" t="s">
        <v>274</v>
      </c>
      <c r="F27" s="37">
        <v>20000</v>
      </c>
      <c r="G27" s="183" t="s">
        <v>31</v>
      </c>
      <c r="H27" s="184"/>
      <c r="I27" s="36" t="s">
        <v>32</v>
      </c>
      <c r="J27" s="35">
        <v>0</v>
      </c>
      <c r="K27" s="35">
        <v>154</v>
      </c>
      <c r="L27" s="35">
        <v>0</v>
      </c>
      <c r="M27" s="35">
        <v>0</v>
      </c>
    </row>
    <row r="28" spans="1:13" ht="40.5" customHeight="1" x14ac:dyDescent="0.25">
      <c r="A28" s="35">
        <v>1</v>
      </c>
      <c r="B28" s="35">
        <v>2009</v>
      </c>
      <c r="C28" s="35" t="s">
        <v>228</v>
      </c>
      <c r="D28" s="35" t="s">
        <v>275</v>
      </c>
      <c r="E28" s="36" t="s">
        <v>276</v>
      </c>
      <c r="F28" s="37">
        <v>150000</v>
      </c>
      <c r="G28" s="183" t="s">
        <v>31</v>
      </c>
      <c r="H28" s="184"/>
      <c r="I28" s="36" t="s">
        <v>32</v>
      </c>
      <c r="J28" s="35">
        <v>0</v>
      </c>
      <c r="K28" s="35">
        <v>2009</v>
      </c>
      <c r="L28" s="35">
        <v>0</v>
      </c>
      <c r="M28" s="35">
        <v>0</v>
      </c>
    </row>
    <row r="29" spans="1:13" ht="40.5" customHeight="1" x14ac:dyDescent="0.25">
      <c r="A29" s="35">
        <v>1</v>
      </c>
      <c r="B29" s="35">
        <v>303</v>
      </c>
      <c r="C29" s="35" t="s">
        <v>228</v>
      </c>
      <c r="D29" s="35" t="s">
        <v>277</v>
      </c>
      <c r="E29" s="36" t="s">
        <v>278</v>
      </c>
      <c r="F29" s="37"/>
      <c r="G29" s="183" t="s">
        <v>31</v>
      </c>
      <c r="H29" s="184"/>
      <c r="I29" s="36" t="s">
        <v>32</v>
      </c>
      <c r="J29" s="35">
        <v>0</v>
      </c>
      <c r="K29" s="35">
        <v>303</v>
      </c>
      <c r="L29" s="35">
        <v>0</v>
      </c>
      <c r="M29" s="35">
        <v>0</v>
      </c>
    </row>
    <row r="30" spans="1:13" ht="40.5" customHeight="1" x14ac:dyDescent="0.25">
      <c r="A30" s="35">
        <v>1</v>
      </c>
      <c r="B30" s="35">
        <v>307</v>
      </c>
      <c r="C30" s="35" t="s">
        <v>228</v>
      </c>
      <c r="D30" s="35" t="s">
        <v>279</v>
      </c>
      <c r="E30" s="36" t="s">
        <v>280</v>
      </c>
      <c r="F30" s="37">
        <v>468091</v>
      </c>
      <c r="G30" s="183" t="s">
        <v>231</v>
      </c>
      <c r="H30" s="184"/>
      <c r="I30" s="36" t="s">
        <v>32</v>
      </c>
      <c r="J30" s="35">
        <v>0</v>
      </c>
      <c r="K30" s="35">
        <v>307</v>
      </c>
      <c r="L30" s="35">
        <v>0</v>
      </c>
      <c r="M30" s="35">
        <v>0</v>
      </c>
    </row>
    <row r="31" spans="1:13" ht="40.5" customHeight="1" x14ac:dyDescent="0.25">
      <c r="A31" s="35">
        <v>1</v>
      </c>
      <c r="B31" s="35">
        <v>308</v>
      </c>
      <c r="C31" s="35" t="s">
        <v>228</v>
      </c>
      <c r="D31" s="35" t="s">
        <v>279</v>
      </c>
      <c r="E31" s="36" t="s">
        <v>280</v>
      </c>
      <c r="F31" s="37">
        <v>468091</v>
      </c>
      <c r="G31" s="183" t="s">
        <v>247</v>
      </c>
      <c r="H31" s="184"/>
      <c r="I31" s="36" t="s">
        <v>32</v>
      </c>
      <c r="J31" s="35">
        <v>0</v>
      </c>
      <c r="K31" s="35">
        <v>308</v>
      </c>
      <c r="L31" s="35">
        <v>0</v>
      </c>
      <c r="M31" s="35">
        <v>0</v>
      </c>
    </row>
    <row r="32" spans="1:13" ht="40.5" customHeight="1" x14ac:dyDescent="0.25">
      <c r="A32" s="35">
        <v>1</v>
      </c>
      <c r="B32" s="35">
        <v>309</v>
      </c>
      <c r="C32" s="35" t="s">
        <v>228</v>
      </c>
      <c r="D32" s="35" t="s">
        <v>279</v>
      </c>
      <c r="E32" s="36" t="s">
        <v>280</v>
      </c>
      <c r="F32" s="37">
        <v>468091</v>
      </c>
      <c r="G32" s="183" t="s">
        <v>31</v>
      </c>
      <c r="H32" s="184"/>
      <c r="I32" s="36" t="s">
        <v>32</v>
      </c>
      <c r="J32" s="35">
        <v>0</v>
      </c>
      <c r="K32" s="35">
        <v>309</v>
      </c>
      <c r="L32" s="35">
        <v>0</v>
      </c>
      <c r="M32" s="35">
        <v>0</v>
      </c>
    </row>
    <row r="33" spans="1:13" ht="40.5" customHeight="1" x14ac:dyDescent="0.25">
      <c r="A33" s="35">
        <v>1</v>
      </c>
      <c r="B33" s="35">
        <v>153</v>
      </c>
      <c r="C33" s="35" t="s">
        <v>228</v>
      </c>
      <c r="D33" s="36" t="s">
        <v>261</v>
      </c>
      <c r="E33" s="36" t="s">
        <v>262</v>
      </c>
      <c r="F33" s="37">
        <v>350000</v>
      </c>
      <c r="G33" s="183" t="s">
        <v>19</v>
      </c>
      <c r="H33" s="184"/>
      <c r="I33" s="36" t="s">
        <v>32</v>
      </c>
      <c r="J33" s="35">
        <v>0</v>
      </c>
      <c r="K33" s="35">
        <v>153</v>
      </c>
      <c r="L33" s="35">
        <v>0</v>
      </c>
      <c r="M33" s="35">
        <v>0</v>
      </c>
    </row>
    <row r="34" spans="1:13" ht="40.5" customHeight="1" x14ac:dyDescent="0.25">
      <c r="A34" s="35">
        <v>1</v>
      </c>
      <c r="B34" s="35">
        <v>114</v>
      </c>
      <c r="C34" s="35" t="s">
        <v>228</v>
      </c>
      <c r="D34" s="35" t="s">
        <v>264</v>
      </c>
      <c r="E34" s="36" t="s">
        <v>281</v>
      </c>
      <c r="F34" s="37">
        <v>120000</v>
      </c>
      <c r="G34" s="183" t="s">
        <v>231</v>
      </c>
      <c r="H34" s="184"/>
      <c r="I34" s="36" t="s">
        <v>32</v>
      </c>
      <c r="J34" s="35">
        <v>0</v>
      </c>
      <c r="K34" s="35">
        <v>114</v>
      </c>
      <c r="L34" s="35">
        <v>0</v>
      </c>
      <c r="M34" s="35">
        <v>0</v>
      </c>
    </row>
    <row r="35" spans="1:13" ht="40.5" customHeight="1" x14ac:dyDescent="0.25">
      <c r="A35" s="35">
        <v>1</v>
      </c>
      <c r="B35" s="35">
        <v>115</v>
      </c>
      <c r="C35" s="35" t="s">
        <v>228</v>
      </c>
      <c r="D35" s="35" t="s">
        <v>264</v>
      </c>
      <c r="E35" s="36" t="s">
        <v>281</v>
      </c>
      <c r="F35" s="37">
        <v>120000</v>
      </c>
      <c r="G35" s="183" t="s">
        <v>231</v>
      </c>
      <c r="H35" s="184"/>
      <c r="I35" s="36" t="s">
        <v>32</v>
      </c>
      <c r="J35" s="35">
        <v>0</v>
      </c>
      <c r="K35" s="35">
        <v>115</v>
      </c>
      <c r="L35" s="35">
        <v>0</v>
      </c>
      <c r="M35" s="35">
        <v>0</v>
      </c>
    </row>
    <row r="36" spans="1:13" ht="40.5" customHeight="1" x14ac:dyDescent="0.25">
      <c r="A36" s="35">
        <v>1</v>
      </c>
      <c r="B36" s="35">
        <v>116</v>
      </c>
      <c r="C36" s="35" t="s">
        <v>228</v>
      </c>
      <c r="D36" s="35" t="s">
        <v>264</v>
      </c>
      <c r="E36" s="36" t="s">
        <v>281</v>
      </c>
      <c r="F36" s="37">
        <v>120000</v>
      </c>
      <c r="G36" s="183" t="s">
        <v>231</v>
      </c>
      <c r="H36" s="184"/>
      <c r="I36" s="36" t="s">
        <v>32</v>
      </c>
      <c r="J36" s="35">
        <v>0</v>
      </c>
      <c r="K36" s="35">
        <v>116</v>
      </c>
      <c r="L36" s="35">
        <v>0</v>
      </c>
      <c r="M36" s="35">
        <v>0</v>
      </c>
    </row>
    <row r="37" spans="1:13" ht="40.5" customHeight="1" x14ac:dyDescent="0.25">
      <c r="A37" s="35">
        <v>1</v>
      </c>
      <c r="B37" s="35">
        <v>117</v>
      </c>
      <c r="C37" s="35" t="s">
        <v>228</v>
      </c>
      <c r="D37" s="35" t="s">
        <v>264</v>
      </c>
      <c r="E37" s="36" t="s">
        <v>281</v>
      </c>
      <c r="F37" s="37">
        <v>120000</v>
      </c>
      <c r="G37" s="183" t="s">
        <v>231</v>
      </c>
      <c r="H37" s="184"/>
      <c r="I37" s="36" t="s">
        <v>32</v>
      </c>
      <c r="J37" s="35">
        <v>0</v>
      </c>
      <c r="K37" s="35">
        <v>117</v>
      </c>
      <c r="L37" s="35">
        <v>0</v>
      </c>
      <c r="M37" s="35">
        <v>0</v>
      </c>
    </row>
    <row r="38" spans="1:13" ht="40.5" customHeight="1" x14ac:dyDescent="0.25">
      <c r="A38" s="35">
        <v>1</v>
      </c>
      <c r="B38" s="35">
        <v>118</v>
      </c>
      <c r="C38" s="35" t="s">
        <v>228</v>
      </c>
      <c r="D38" s="35" t="s">
        <v>264</v>
      </c>
      <c r="E38" s="36" t="s">
        <v>281</v>
      </c>
      <c r="F38" s="37">
        <v>120000</v>
      </c>
      <c r="G38" s="183" t="s">
        <v>231</v>
      </c>
      <c r="H38" s="184"/>
      <c r="I38" s="36" t="s">
        <v>32</v>
      </c>
      <c r="J38" s="35">
        <v>0</v>
      </c>
      <c r="K38" s="35">
        <v>118</v>
      </c>
      <c r="L38" s="35">
        <v>0</v>
      </c>
      <c r="M38" s="35">
        <v>0</v>
      </c>
    </row>
    <row r="39" spans="1:13" ht="40.5" customHeight="1" x14ac:dyDescent="0.25">
      <c r="A39" s="35">
        <v>1</v>
      </c>
      <c r="B39" s="35">
        <v>119</v>
      </c>
      <c r="C39" s="35" t="s">
        <v>228</v>
      </c>
      <c r="D39" s="35" t="s">
        <v>264</v>
      </c>
      <c r="E39" s="36" t="s">
        <v>281</v>
      </c>
      <c r="F39" s="37">
        <v>120000</v>
      </c>
      <c r="G39" s="183" t="s">
        <v>231</v>
      </c>
      <c r="H39" s="184"/>
      <c r="I39" s="36" t="s">
        <v>32</v>
      </c>
      <c r="J39" s="35">
        <v>0</v>
      </c>
      <c r="K39" s="35">
        <v>119</v>
      </c>
      <c r="L39" s="35">
        <v>0</v>
      </c>
      <c r="M39" s="35">
        <v>0</v>
      </c>
    </row>
    <row r="40" spans="1:13" ht="40.5" customHeight="1" x14ac:dyDescent="0.25">
      <c r="A40" s="35">
        <v>1</v>
      </c>
      <c r="B40" s="35">
        <v>120</v>
      </c>
      <c r="C40" s="35" t="s">
        <v>228</v>
      </c>
      <c r="D40" s="35" t="s">
        <v>264</v>
      </c>
      <c r="E40" s="36" t="s">
        <v>281</v>
      </c>
      <c r="F40" s="37">
        <v>120000</v>
      </c>
      <c r="G40" s="183" t="s">
        <v>231</v>
      </c>
      <c r="H40" s="184"/>
      <c r="I40" s="36" t="s">
        <v>32</v>
      </c>
      <c r="J40" s="35">
        <v>0</v>
      </c>
      <c r="K40" s="35">
        <v>120</v>
      </c>
      <c r="L40" s="35">
        <v>0</v>
      </c>
      <c r="M40" s="35">
        <v>0</v>
      </c>
    </row>
    <row r="41" spans="1:13" ht="40.5" customHeight="1" x14ac:dyDescent="0.25">
      <c r="A41" s="35">
        <v>1</v>
      </c>
      <c r="B41" s="35">
        <v>121</v>
      </c>
      <c r="C41" s="35" t="s">
        <v>228</v>
      </c>
      <c r="D41" s="35" t="s">
        <v>264</v>
      </c>
      <c r="E41" s="36" t="s">
        <v>281</v>
      </c>
      <c r="F41" s="37">
        <v>120000</v>
      </c>
      <c r="G41" s="183" t="s">
        <v>231</v>
      </c>
      <c r="H41" s="184"/>
      <c r="I41" s="36" t="s">
        <v>32</v>
      </c>
      <c r="J41" s="35">
        <v>0</v>
      </c>
      <c r="K41" s="35">
        <v>121</v>
      </c>
      <c r="L41" s="35">
        <v>0</v>
      </c>
      <c r="M41" s="35">
        <v>0</v>
      </c>
    </row>
    <row r="42" spans="1:13" ht="40.5" customHeight="1" x14ac:dyDescent="0.25">
      <c r="A42" s="35">
        <v>1</v>
      </c>
      <c r="B42" s="35">
        <v>122</v>
      </c>
      <c r="C42" s="35" t="s">
        <v>228</v>
      </c>
      <c r="D42" s="35" t="s">
        <v>264</v>
      </c>
      <c r="E42" s="36" t="s">
        <v>281</v>
      </c>
      <c r="F42" s="37">
        <v>120000</v>
      </c>
      <c r="G42" s="183" t="s">
        <v>231</v>
      </c>
      <c r="H42" s="184"/>
      <c r="I42" s="36" t="s">
        <v>32</v>
      </c>
      <c r="J42" s="35">
        <v>0</v>
      </c>
      <c r="K42" s="35">
        <v>122</v>
      </c>
      <c r="L42" s="35">
        <v>0</v>
      </c>
      <c r="M42" s="35">
        <v>0</v>
      </c>
    </row>
    <row r="43" spans="1:13" ht="40.5" customHeight="1" x14ac:dyDescent="0.25">
      <c r="A43" s="35">
        <v>1</v>
      </c>
      <c r="B43" s="35">
        <v>123</v>
      </c>
      <c r="C43" s="35" t="s">
        <v>228</v>
      </c>
      <c r="D43" s="35" t="s">
        <v>264</v>
      </c>
      <c r="E43" s="36" t="s">
        <v>281</v>
      </c>
      <c r="F43" s="37">
        <v>120000</v>
      </c>
      <c r="G43" s="183" t="s">
        <v>231</v>
      </c>
      <c r="H43" s="184"/>
      <c r="I43" s="36" t="s">
        <v>32</v>
      </c>
      <c r="J43" s="35">
        <v>0</v>
      </c>
      <c r="K43" s="35">
        <v>123</v>
      </c>
      <c r="L43" s="35">
        <v>0</v>
      </c>
      <c r="M43" s="35">
        <v>0</v>
      </c>
    </row>
    <row r="44" spans="1:13" ht="40.5" customHeight="1" x14ac:dyDescent="0.25">
      <c r="A44" s="35">
        <v>1</v>
      </c>
      <c r="B44" s="35">
        <v>124</v>
      </c>
      <c r="C44" s="35" t="s">
        <v>228</v>
      </c>
      <c r="D44" s="35" t="s">
        <v>264</v>
      </c>
      <c r="E44" s="36" t="s">
        <v>281</v>
      </c>
      <c r="F44" s="37">
        <v>120000</v>
      </c>
      <c r="G44" s="190" t="s">
        <v>282</v>
      </c>
      <c r="H44" s="188"/>
      <c r="I44" s="36" t="s">
        <v>32</v>
      </c>
      <c r="J44" s="35">
        <v>0</v>
      </c>
      <c r="K44" s="35">
        <v>124</v>
      </c>
      <c r="L44" s="35">
        <v>0</v>
      </c>
      <c r="M44" s="35">
        <v>0</v>
      </c>
    </row>
    <row r="45" spans="1:13" ht="40.5" customHeight="1" x14ac:dyDescent="0.25">
      <c r="A45" s="35">
        <v>1</v>
      </c>
      <c r="B45" s="35">
        <v>127</v>
      </c>
      <c r="C45" s="35" t="s">
        <v>228</v>
      </c>
      <c r="D45" s="35" t="s">
        <v>264</v>
      </c>
      <c r="E45" s="36" t="s">
        <v>281</v>
      </c>
      <c r="F45" s="37">
        <v>120000</v>
      </c>
      <c r="G45" s="190" t="s">
        <v>282</v>
      </c>
      <c r="H45" s="188"/>
      <c r="I45" s="36" t="s">
        <v>32</v>
      </c>
      <c r="J45" s="35">
        <v>0</v>
      </c>
      <c r="K45" s="35">
        <v>127</v>
      </c>
      <c r="L45" s="35">
        <v>0</v>
      </c>
      <c r="M45" s="35">
        <v>0</v>
      </c>
    </row>
    <row r="46" spans="1:13" ht="40.5" customHeight="1" x14ac:dyDescent="0.25">
      <c r="A46" s="35">
        <v>1</v>
      </c>
      <c r="B46" s="35">
        <v>129</v>
      </c>
      <c r="C46" s="35" t="s">
        <v>228</v>
      </c>
      <c r="D46" s="35" t="s">
        <v>283</v>
      </c>
      <c r="E46" s="36" t="s">
        <v>284</v>
      </c>
      <c r="F46" s="37">
        <v>300000</v>
      </c>
      <c r="G46" s="190" t="s">
        <v>285</v>
      </c>
      <c r="H46" s="188"/>
      <c r="I46" s="36" t="s">
        <v>32</v>
      </c>
      <c r="J46" s="35">
        <v>0</v>
      </c>
      <c r="K46" s="35">
        <v>129</v>
      </c>
      <c r="L46" s="35">
        <v>0</v>
      </c>
      <c r="M46" s="35">
        <v>0</v>
      </c>
    </row>
    <row r="47" spans="1:13" ht="40.5" customHeight="1" x14ac:dyDescent="0.25">
      <c r="A47" s="35">
        <v>1</v>
      </c>
      <c r="B47" s="35">
        <v>133</v>
      </c>
      <c r="C47" s="35" t="s">
        <v>228</v>
      </c>
      <c r="D47" s="35" t="s">
        <v>286</v>
      </c>
      <c r="E47" s="36" t="s">
        <v>287</v>
      </c>
      <c r="F47" s="37">
        <v>200000</v>
      </c>
      <c r="G47" s="183" t="s">
        <v>75</v>
      </c>
      <c r="H47" s="184"/>
      <c r="I47" s="36" t="s">
        <v>32</v>
      </c>
      <c r="J47" s="35">
        <v>0</v>
      </c>
      <c r="K47" s="35">
        <v>133</v>
      </c>
      <c r="L47" s="35">
        <v>0</v>
      </c>
      <c r="M47" s="35">
        <v>0</v>
      </c>
    </row>
    <row r="48" spans="1:13" ht="40.5" customHeight="1" x14ac:dyDescent="0.25">
      <c r="A48" s="35">
        <v>1</v>
      </c>
      <c r="B48" s="35">
        <v>2010</v>
      </c>
      <c r="C48" s="35" t="s">
        <v>228</v>
      </c>
      <c r="D48" s="35" t="s">
        <v>229</v>
      </c>
      <c r="E48" s="36" t="s">
        <v>230</v>
      </c>
      <c r="F48" s="37">
        <v>150000</v>
      </c>
      <c r="G48" s="183" t="s">
        <v>31</v>
      </c>
      <c r="H48" s="184"/>
      <c r="I48" s="36" t="s">
        <v>32</v>
      </c>
      <c r="J48" s="35">
        <v>0</v>
      </c>
      <c r="K48" s="35">
        <v>2010</v>
      </c>
      <c r="L48" s="35">
        <v>0</v>
      </c>
      <c r="M48" s="35">
        <v>0</v>
      </c>
    </row>
    <row r="49" spans="1:13" ht="40.5" customHeight="1" x14ac:dyDescent="0.25">
      <c r="A49" s="35">
        <v>1</v>
      </c>
      <c r="B49" s="35">
        <v>2011</v>
      </c>
      <c r="C49" s="35" t="s">
        <v>228</v>
      </c>
      <c r="D49" s="35" t="s">
        <v>229</v>
      </c>
      <c r="E49" s="36" t="s">
        <v>230</v>
      </c>
      <c r="F49" s="37">
        <v>150000</v>
      </c>
      <c r="G49" s="183" t="s">
        <v>75</v>
      </c>
      <c r="H49" s="184"/>
      <c r="I49" s="36" t="s">
        <v>32</v>
      </c>
      <c r="J49" s="35">
        <v>0</v>
      </c>
      <c r="K49" s="35">
        <v>2011</v>
      </c>
      <c r="L49" s="35">
        <v>0</v>
      </c>
      <c r="M49" s="35">
        <v>0</v>
      </c>
    </row>
    <row r="50" spans="1:13" ht="40.5" customHeight="1" x14ac:dyDescent="0.25">
      <c r="A50" s="35">
        <v>1</v>
      </c>
      <c r="B50" s="35">
        <v>128</v>
      </c>
      <c r="C50" s="35" t="s">
        <v>228</v>
      </c>
      <c r="D50" s="35" t="s">
        <v>237</v>
      </c>
      <c r="E50" s="36" t="s">
        <v>288</v>
      </c>
      <c r="F50" s="37">
        <v>500000</v>
      </c>
      <c r="G50" s="190" t="s">
        <v>289</v>
      </c>
      <c r="H50" s="188"/>
      <c r="I50" s="36" t="s">
        <v>70</v>
      </c>
      <c r="J50" s="35">
        <v>128</v>
      </c>
      <c r="K50" s="35">
        <v>0</v>
      </c>
      <c r="L50" s="35">
        <v>0</v>
      </c>
      <c r="M50" s="35">
        <v>0</v>
      </c>
    </row>
    <row r="51" spans="1:13" ht="40.5" customHeight="1" x14ac:dyDescent="0.25">
      <c r="A51" s="35">
        <v>1</v>
      </c>
      <c r="B51" s="35">
        <v>1006</v>
      </c>
      <c r="C51" s="35" t="s">
        <v>228</v>
      </c>
      <c r="D51" s="35" t="s">
        <v>290</v>
      </c>
      <c r="E51" s="36" t="s">
        <v>291</v>
      </c>
      <c r="F51" s="37">
        <v>500000</v>
      </c>
      <c r="G51" s="183" t="s">
        <v>231</v>
      </c>
      <c r="H51" s="184"/>
      <c r="I51" s="36" t="s">
        <v>70</v>
      </c>
      <c r="J51" s="35">
        <v>1006</v>
      </c>
      <c r="K51" s="35">
        <v>0</v>
      </c>
      <c r="L51" s="35">
        <v>0</v>
      </c>
      <c r="M51" s="35">
        <v>0</v>
      </c>
    </row>
    <row r="52" spans="1:13" ht="40.5" customHeight="1" x14ac:dyDescent="0.25">
      <c r="A52" s="35">
        <v>1</v>
      </c>
      <c r="B52" s="35" t="s">
        <v>254</v>
      </c>
      <c r="C52" s="35" t="s">
        <v>228</v>
      </c>
      <c r="D52" s="36" t="s">
        <v>252</v>
      </c>
      <c r="E52" s="36" t="s">
        <v>292</v>
      </c>
      <c r="F52" s="37">
        <v>30000</v>
      </c>
      <c r="G52" s="183" t="s">
        <v>31</v>
      </c>
      <c r="H52" s="184"/>
      <c r="I52" s="36" t="s">
        <v>32</v>
      </c>
      <c r="J52" s="35">
        <v>0</v>
      </c>
      <c r="K52" s="35">
        <v>0</v>
      </c>
      <c r="L52" s="35">
        <v>0</v>
      </c>
      <c r="M52" s="35" t="e">
        <v>#VALUE!</v>
      </c>
    </row>
    <row r="53" spans="1:13" ht="40.5" customHeight="1" x14ac:dyDescent="0.25">
      <c r="A53" s="35">
        <v>1</v>
      </c>
      <c r="B53" s="35">
        <v>125</v>
      </c>
      <c r="C53" s="35" t="s">
        <v>228</v>
      </c>
      <c r="D53" s="35" t="s">
        <v>264</v>
      </c>
      <c r="E53" s="36" t="s">
        <v>281</v>
      </c>
      <c r="F53" s="37">
        <v>120000</v>
      </c>
      <c r="G53" s="190" t="s">
        <v>282</v>
      </c>
      <c r="H53" s="188"/>
      <c r="I53" s="36" t="s">
        <v>293</v>
      </c>
      <c r="J53" s="35">
        <v>0</v>
      </c>
      <c r="K53" s="35">
        <v>125</v>
      </c>
      <c r="L53" s="35">
        <v>0</v>
      </c>
      <c r="M53" s="35">
        <v>0</v>
      </c>
    </row>
    <row r="54" spans="1:13" ht="40.5" customHeight="1" x14ac:dyDescent="0.25">
      <c r="A54" s="35">
        <v>1</v>
      </c>
      <c r="B54" s="35">
        <v>126</v>
      </c>
      <c r="C54" s="35" t="s">
        <v>228</v>
      </c>
      <c r="D54" s="35" t="s">
        <v>264</v>
      </c>
      <c r="E54" s="36" t="s">
        <v>281</v>
      </c>
      <c r="F54" s="37">
        <v>120000</v>
      </c>
      <c r="G54" s="190" t="s">
        <v>282</v>
      </c>
      <c r="H54" s="188"/>
      <c r="I54" s="36" t="s">
        <v>293</v>
      </c>
      <c r="J54" s="35">
        <v>0</v>
      </c>
      <c r="K54" s="35">
        <v>0</v>
      </c>
      <c r="L54" s="35">
        <v>0</v>
      </c>
      <c r="M54" s="35">
        <v>126</v>
      </c>
    </row>
    <row r="55" spans="1:13" ht="40.5" customHeight="1" x14ac:dyDescent="0.25">
      <c r="A55" s="35">
        <v>1</v>
      </c>
      <c r="B55" s="35">
        <v>172</v>
      </c>
      <c r="C55" s="35" t="s">
        <v>228</v>
      </c>
      <c r="D55" s="35" t="s">
        <v>237</v>
      </c>
      <c r="E55" s="36" t="s">
        <v>294</v>
      </c>
      <c r="F55" s="37">
        <v>972000</v>
      </c>
      <c r="G55" s="183" t="s">
        <v>239</v>
      </c>
      <c r="H55" s="184"/>
      <c r="I55" s="36" t="s">
        <v>295</v>
      </c>
      <c r="J55" s="35">
        <v>172</v>
      </c>
      <c r="K55" s="35">
        <v>0</v>
      </c>
      <c r="L55" s="35">
        <v>0</v>
      </c>
      <c r="M55" s="35">
        <v>0</v>
      </c>
    </row>
    <row r="56" spans="1:13" ht="40.5" customHeight="1" x14ac:dyDescent="0.25">
      <c r="A56" s="35">
        <v>1</v>
      </c>
      <c r="B56" s="35">
        <v>191</v>
      </c>
      <c r="C56" s="35" t="s">
        <v>228</v>
      </c>
      <c r="D56" s="35" t="s">
        <v>237</v>
      </c>
      <c r="E56" s="36" t="s">
        <v>294</v>
      </c>
      <c r="F56" s="37">
        <v>972000</v>
      </c>
      <c r="G56" s="183" t="s">
        <v>239</v>
      </c>
      <c r="H56" s="184"/>
      <c r="I56" s="36" t="s">
        <v>295</v>
      </c>
      <c r="J56" s="35">
        <v>191</v>
      </c>
      <c r="K56" s="35">
        <v>0</v>
      </c>
      <c r="L56" s="35">
        <v>0</v>
      </c>
      <c r="M56" s="35">
        <v>0</v>
      </c>
    </row>
    <row r="57" spans="1:13" ht="40.5" customHeight="1" x14ac:dyDescent="0.25">
      <c r="A57" s="35">
        <v>1</v>
      </c>
      <c r="B57" s="35">
        <v>10</v>
      </c>
      <c r="C57" s="35" t="s">
        <v>228</v>
      </c>
      <c r="D57" s="35" t="s">
        <v>264</v>
      </c>
      <c r="E57" s="36" t="s">
        <v>265</v>
      </c>
      <c r="F57" s="37">
        <v>870000</v>
      </c>
      <c r="G57" s="183" t="s">
        <v>62</v>
      </c>
      <c r="H57" s="184"/>
      <c r="I57" s="36" t="s">
        <v>32</v>
      </c>
      <c r="J57" s="35">
        <v>10</v>
      </c>
      <c r="K57" s="35">
        <v>0</v>
      </c>
      <c r="L57" s="35">
        <v>0</v>
      </c>
      <c r="M57" s="35">
        <v>0</v>
      </c>
    </row>
    <row r="58" spans="1:13" ht="40.5" customHeight="1" x14ac:dyDescent="0.25">
      <c r="A58" s="35">
        <v>1</v>
      </c>
      <c r="B58" s="35">
        <v>26</v>
      </c>
      <c r="C58" s="35" t="s">
        <v>228</v>
      </c>
      <c r="D58" s="35" t="s">
        <v>264</v>
      </c>
      <c r="E58" s="36" t="s">
        <v>296</v>
      </c>
      <c r="F58" s="37">
        <v>70000</v>
      </c>
      <c r="G58" s="183" t="s">
        <v>52</v>
      </c>
      <c r="H58" s="184"/>
      <c r="I58" s="36" t="s">
        <v>82</v>
      </c>
      <c r="J58" s="35">
        <v>0</v>
      </c>
      <c r="K58" s="35">
        <v>26</v>
      </c>
      <c r="L58" s="35">
        <v>0</v>
      </c>
      <c r="M58" s="35">
        <v>0</v>
      </c>
    </row>
    <row r="59" spans="1:13" ht="40.5" customHeight="1" x14ac:dyDescent="0.25">
      <c r="A59" s="35">
        <v>1</v>
      </c>
      <c r="B59" s="35">
        <v>97</v>
      </c>
      <c r="C59" s="35" t="s">
        <v>228</v>
      </c>
      <c r="D59" s="35" t="s">
        <v>264</v>
      </c>
      <c r="E59" s="36" t="s">
        <v>297</v>
      </c>
      <c r="F59" s="37">
        <v>300000</v>
      </c>
      <c r="G59" s="183" t="s">
        <v>81</v>
      </c>
      <c r="H59" s="184"/>
      <c r="I59" s="36" t="s">
        <v>32</v>
      </c>
      <c r="J59" s="35">
        <v>0</v>
      </c>
      <c r="K59" s="35">
        <v>97</v>
      </c>
      <c r="L59" s="35">
        <v>0</v>
      </c>
      <c r="M59" s="35">
        <v>0</v>
      </c>
    </row>
    <row r="60" spans="1:13" ht="40.5" customHeight="1" x14ac:dyDescent="0.25">
      <c r="A60" s="35">
        <v>1</v>
      </c>
      <c r="B60" s="35">
        <v>98</v>
      </c>
      <c r="C60" s="35" t="s">
        <v>228</v>
      </c>
      <c r="D60" s="35" t="s">
        <v>264</v>
      </c>
      <c r="E60" s="36" t="s">
        <v>298</v>
      </c>
      <c r="F60" s="37">
        <v>340000</v>
      </c>
      <c r="G60" s="190" t="s">
        <v>289</v>
      </c>
      <c r="H60" s="188"/>
      <c r="I60" s="36" t="s">
        <v>24</v>
      </c>
      <c r="J60" s="35">
        <v>0</v>
      </c>
      <c r="K60" s="35">
        <v>98</v>
      </c>
      <c r="L60" s="35">
        <v>0</v>
      </c>
      <c r="M60" s="35">
        <v>0</v>
      </c>
    </row>
    <row r="61" spans="1:13" ht="40.5" customHeight="1" x14ac:dyDescent="0.25">
      <c r="A61" s="35">
        <v>1</v>
      </c>
      <c r="B61" s="35">
        <v>2034</v>
      </c>
      <c r="C61" s="35" t="s">
        <v>228</v>
      </c>
      <c r="D61" s="35" t="s">
        <v>299</v>
      </c>
      <c r="E61" s="36" t="s">
        <v>300</v>
      </c>
      <c r="F61" s="37">
        <v>300000</v>
      </c>
      <c r="G61" s="183" t="s">
        <v>62</v>
      </c>
      <c r="H61" s="184"/>
      <c r="I61" s="36" t="s">
        <v>32</v>
      </c>
      <c r="J61" s="35">
        <v>0</v>
      </c>
      <c r="K61" s="35">
        <v>2034</v>
      </c>
      <c r="L61" s="35">
        <v>0</v>
      </c>
      <c r="M61" s="35">
        <v>0</v>
      </c>
    </row>
    <row r="62" spans="1:13" ht="40.5" customHeight="1" x14ac:dyDescent="0.25">
      <c r="A62" s="35">
        <v>1</v>
      </c>
      <c r="B62" s="35">
        <v>2012</v>
      </c>
      <c r="C62" s="35" t="s">
        <v>228</v>
      </c>
      <c r="D62" s="35" t="s">
        <v>301</v>
      </c>
      <c r="E62" s="36" t="s">
        <v>302</v>
      </c>
      <c r="F62" s="37">
        <v>40000</v>
      </c>
      <c r="G62" s="183" t="s">
        <v>98</v>
      </c>
      <c r="H62" s="184"/>
      <c r="I62" s="36" t="s">
        <v>32</v>
      </c>
      <c r="J62" s="35">
        <v>0</v>
      </c>
      <c r="K62" s="35">
        <v>2012</v>
      </c>
      <c r="L62" s="35">
        <v>0</v>
      </c>
      <c r="M62" s="35">
        <v>0</v>
      </c>
    </row>
    <row r="63" spans="1:13" ht="40.5" customHeight="1" x14ac:dyDescent="0.25">
      <c r="A63" s="35">
        <v>1</v>
      </c>
      <c r="B63" s="35">
        <v>109</v>
      </c>
      <c r="C63" s="35" t="s">
        <v>228</v>
      </c>
      <c r="D63" s="35" t="s">
        <v>303</v>
      </c>
      <c r="E63" s="36" t="s">
        <v>304</v>
      </c>
      <c r="F63" s="37">
        <v>400000</v>
      </c>
      <c r="G63" s="190" t="s">
        <v>289</v>
      </c>
      <c r="H63" s="188"/>
      <c r="I63" s="36" t="s">
        <v>70</v>
      </c>
      <c r="J63" s="35">
        <v>0</v>
      </c>
      <c r="K63" s="35">
        <v>0</v>
      </c>
      <c r="L63" s="35">
        <v>0</v>
      </c>
      <c r="M63" s="35">
        <v>109</v>
      </c>
    </row>
    <row r="64" spans="1:13" ht="40.5" customHeight="1" x14ac:dyDescent="0.25">
      <c r="A64" s="35">
        <v>1</v>
      </c>
      <c r="B64" s="35">
        <v>201</v>
      </c>
      <c r="C64" s="35" t="s">
        <v>228</v>
      </c>
      <c r="D64" s="35" t="s">
        <v>264</v>
      </c>
      <c r="E64" s="36" t="s">
        <v>305</v>
      </c>
      <c r="F64" s="37">
        <v>200000</v>
      </c>
      <c r="G64" s="183"/>
      <c r="H64" s="184"/>
      <c r="I64" s="36" t="s">
        <v>306</v>
      </c>
      <c r="J64" s="35">
        <v>0</v>
      </c>
      <c r="K64" s="35">
        <v>201</v>
      </c>
      <c r="L64" s="35">
        <v>0</v>
      </c>
      <c r="M64" s="35">
        <v>0</v>
      </c>
    </row>
    <row r="65" spans="1:13" ht="40.5" customHeight="1" x14ac:dyDescent="0.25">
      <c r="A65" s="35">
        <v>1</v>
      </c>
      <c r="B65" s="35">
        <v>29</v>
      </c>
      <c r="C65" s="36" t="s">
        <v>376</v>
      </c>
      <c r="D65" s="36" t="s">
        <v>377</v>
      </c>
      <c r="E65" s="36" t="s">
        <v>378</v>
      </c>
      <c r="F65" s="37">
        <v>230000</v>
      </c>
      <c r="G65" s="183" t="s">
        <v>19</v>
      </c>
      <c r="H65" s="184"/>
      <c r="I65" s="36" t="s">
        <v>20</v>
      </c>
      <c r="J65" s="35">
        <v>0</v>
      </c>
      <c r="K65" s="35">
        <v>29</v>
      </c>
      <c r="L65" s="35">
        <v>0</v>
      </c>
      <c r="M65" s="35">
        <v>0</v>
      </c>
    </row>
    <row r="66" spans="1:13" ht="40.5" customHeight="1" x14ac:dyDescent="0.25">
      <c r="A66" s="35">
        <v>1</v>
      </c>
      <c r="B66" s="35">
        <v>96</v>
      </c>
      <c r="C66" s="35" t="s">
        <v>228</v>
      </c>
      <c r="D66" s="35" t="s">
        <v>264</v>
      </c>
      <c r="E66" s="36" t="s">
        <v>297</v>
      </c>
      <c r="F66" s="37">
        <v>300000</v>
      </c>
      <c r="G66" s="183" t="s">
        <v>246</v>
      </c>
      <c r="H66" s="184"/>
      <c r="I66" s="36" t="s">
        <v>32</v>
      </c>
      <c r="J66" s="35">
        <v>0</v>
      </c>
      <c r="K66" s="35">
        <v>96</v>
      </c>
      <c r="L66" s="35">
        <v>0</v>
      </c>
      <c r="M66" s="35">
        <v>0</v>
      </c>
    </row>
    <row r="67" spans="1:13" ht="40.5" customHeight="1" x14ac:dyDescent="0.25">
      <c r="A67" s="35">
        <v>1</v>
      </c>
      <c r="B67" s="35">
        <v>12</v>
      </c>
      <c r="C67" s="35" t="s">
        <v>228</v>
      </c>
      <c r="D67" s="35" t="s">
        <v>264</v>
      </c>
      <c r="E67" s="36" t="s">
        <v>265</v>
      </c>
      <c r="F67" s="37">
        <v>870000</v>
      </c>
      <c r="G67" s="183" t="s">
        <v>62</v>
      </c>
      <c r="H67" s="184"/>
      <c r="I67" s="36" t="s">
        <v>32</v>
      </c>
      <c r="J67" s="35">
        <v>12</v>
      </c>
      <c r="K67" s="35">
        <v>0</v>
      </c>
      <c r="L67" s="35">
        <v>0</v>
      </c>
      <c r="M67" s="35">
        <v>0</v>
      </c>
    </row>
    <row r="68" spans="1:13" ht="40.5" customHeight="1" x14ac:dyDescent="0.25">
      <c r="A68" s="35">
        <v>1</v>
      </c>
      <c r="B68" s="35">
        <v>24</v>
      </c>
      <c r="C68" s="35" t="s">
        <v>228</v>
      </c>
      <c r="D68" s="35" t="s">
        <v>264</v>
      </c>
      <c r="E68" s="36" t="s">
        <v>296</v>
      </c>
      <c r="F68" s="37">
        <v>70000</v>
      </c>
      <c r="G68" s="183" t="s">
        <v>134</v>
      </c>
      <c r="H68" s="184"/>
      <c r="I68" s="36" t="s">
        <v>32</v>
      </c>
      <c r="J68" s="35">
        <v>0</v>
      </c>
      <c r="K68" s="35">
        <v>24</v>
      </c>
      <c r="L68" s="35">
        <v>0</v>
      </c>
      <c r="M68" s="35">
        <v>0</v>
      </c>
    </row>
    <row r="69" spans="1:13" ht="40.5" customHeight="1" x14ac:dyDescent="0.25">
      <c r="A69" s="35">
        <v>1</v>
      </c>
      <c r="B69" s="35">
        <v>1</v>
      </c>
      <c r="C69" s="35" t="s">
        <v>228</v>
      </c>
      <c r="D69" s="35" t="s">
        <v>264</v>
      </c>
      <c r="E69" s="36" t="s">
        <v>265</v>
      </c>
      <c r="F69" s="37">
        <v>870000</v>
      </c>
      <c r="G69" s="183" t="s">
        <v>75</v>
      </c>
      <c r="H69" s="184"/>
      <c r="I69" s="36" t="s">
        <v>32</v>
      </c>
      <c r="J69" s="35">
        <v>1</v>
      </c>
      <c r="K69" s="35">
        <v>0</v>
      </c>
      <c r="L69" s="35">
        <v>0</v>
      </c>
      <c r="M69" s="35">
        <v>0</v>
      </c>
    </row>
    <row r="70" spans="1:13" ht="40.5" customHeight="1" x14ac:dyDescent="0.25">
      <c r="A70" s="35">
        <v>1</v>
      </c>
      <c r="B70" s="35">
        <v>2</v>
      </c>
      <c r="C70" s="35" t="s">
        <v>228</v>
      </c>
      <c r="D70" s="35" t="s">
        <v>264</v>
      </c>
      <c r="E70" s="36" t="s">
        <v>265</v>
      </c>
      <c r="F70" s="37">
        <v>870000</v>
      </c>
      <c r="G70" s="183" t="s">
        <v>75</v>
      </c>
      <c r="H70" s="184"/>
      <c r="I70" s="36" t="s">
        <v>32</v>
      </c>
      <c r="J70" s="35">
        <v>2</v>
      </c>
      <c r="K70" s="35">
        <v>0</v>
      </c>
      <c r="L70" s="35">
        <v>0</v>
      </c>
      <c r="M70" s="35">
        <v>0</v>
      </c>
    </row>
    <row r="71" spans="1:13" ht="40.5" customHeight="1" x14ac:dyDescent="0.25">
      <c r="A71" s="35">
        <v>1</v>
      </c>
      <c r="B71" s="35">
        <v>3</v>
      </c>
      <c r="C71" s="35" t="s">
        <v>228</v>
      </c>
      <c r="D71" s="35" t="s">
        <v>264</v>
      </c>
      <c r="E71" s="36" t="s">
        <v>265</v>
      </c>
      <c r="F71" s="37">
        <v>870000</v>
      </c>
      <c r="G71" s="183" t="s">
        <v>75</v>
      </c>
      <c r="H71" s="184"/>
      <c r="I71" s="36" t="s">
        <v>32</v>
      </c>
      <c r="J71" s="35">
        <v>3</v>
      </c>
      <c r="K71" s="35">
        <v>0</v>
      </c>
      <c r="L71" s="35">
        <v>0</v>
      </c>
      <c r="M71" s="35">
        <v>0</v>
      </c>
    </row>
    <row r="72" spans="1:13" ht="40.5" customHeight="1" x14ac:dyDescent="0.25">
      <c r="A72" s="35">
        <v>1</v>
      </c>
      <c r="B72" s="35">
        <v>4</v>
      </c>
      <c r="C72" s="35" t="s">
        <v>228</v>
      </c>
      <c r="D72" s="35" t="s">
        <v>264</v>
      </c>
      <c r="E72" s="36" t="s">
        <v>265</v>
      </c>
      <c r="F72" s="37">
        <v>870000</v>
      </c>
      <c r="G72" s="183" t="s">
        <v>75</v>
      </c>
      <c r="H72" s="184"/>
      <c r="I72" s="36" t="s">
        <v>32</v>
      </c>
      <c r="J72" s="35">
        <v>4</v>
      </c>
      <c r="K72" s="35">
        <v>0</v>
      </c>
      <c r="L72" s="35">
        <v>0</v>
      </c>
      <c r="M72" s="35">
        <v>0</v>
      </c>
    </row>
    <row r="73" spans="1:13" ht="40.5" customHeight="1" x14ac:dyDescent="0.25">
      <c r="A73" s="35">
        <v>1</v>
      </c>
      <c r="B73" s="35">
        <v>5</v>
      </c>
      <c r="C73" s="35" t="s">
        <v>228</v>
      </c>
      <c r="D73" s="35" t="s">
        <v>264</v>
      </c>
      <c r="E73" s="36" t="s">
        <v>265</v>
      </c>
      <c r="F73" s="37">
        <v>870000</v>
      </c>
      <c r="G73" s="183" t="s">
        <v>75</v>
      </c>
      <c r="H73" s="184"/>
      <c r="I73" s="36" t="s">
        <v>82</v>
      </c>
      <c r="J73" s="35">
        <v>5</v>
      </c>
      <c r="K73" s="35">
        <v>0</v>
      </c>
      <c r="L73" s="35">
        <v>0</v>
      </c>
      <c r="M73" s="35">
        <v>0</v>
      </c>
    </row>
    <row r="74" spans="1:13" ht="40.5" customHeight="1" x14ac:dyDescent="0.25">
      <c r="A74" s="35">
        <v>1</v>
      </c>
      <c r="B74" s="35">
        <v>6</v>
      </c>
      <c r="C74" s="35" t="s">
        <v>228</v>
      </c>
      <c r="D74" s="35" t="s">
        <v>264</v>
      </c>
      <c r="E74" s="36" t="s">
        <v>265</v>
      </c>
      <c r="F74" s="37">
        <v>870000</v>
      </c>
      <c r="G74" s="183" t="s">
        <v>75</v>
      </c>
      <c r="H74" s="184"/>
      <c r="I74" s="36" t="s">
        <v>32</v>
      </c>
      <c r="J74" s="35">
        <v>6</v>
      </c>
      <c r="K74" s="35">
        <v>0</v>
      </c>
      <c r="L74" s="35">
        <v>0</v>
      </c>
      <c r="M74" s="35">
        <v>0</v>
      </c>
    </row>
    <row r="75" spans="1:13" ht="40.5" customHeight="1" x14ac:dyDescent="0.25">
      <c r="A75" s="35">
        <v>1</v>
      </c>
      <c r="B75" s="35">
        <v>7</v>
      </c>
      <c r="C75" s="35" t="s">
        <v>228</v>
      </c>
      <c r="D75" s="35" t="s">
        <v>264</v>
      </c>
      <c r="E75" s="36" t="s">
        <v>265</v>
      </c>
      <c r="F75" s="37">
        <v>870000</v>
      </c>
      <c r="G75" s="183" t="s">
        <v>75</v>
      </c>
      <c r="H75" s="184"/>
      <c r="I75" s="36" t="s">
        <v>32</v>
      </c>
      <c r="J75" s="35">
        <v>7</v>
      </c>
      <c r="K75" s="35">
        <v>0</v>
      </c>
      <c r="L75" s="35">
        <v>0</v>
      </c>
      <c r="M75" s="35">
        <v>0</v>
      </c>
    </row>
    <row r="76" spans="1:13" ht="40.5" customHeight="1" x14ac:dyDescent="0.25">
      <c r="A76" s="35">
        <v>1</v>
      </c>
      <c r="B76" s="35">
        <v>8</v>
      </c>
      <c r="C76" s="35" t="s">
        <v>228</v>
      </c>
      <c r="D76" s="35" t="s">
        <v>264</v>
      </c>
      <c r="E76" s="36" t="s">
        <v>265</v>
      </c>
      <c r="F76" s="37">
        <v>870000</v>
      </c>
      <c r="G76" s="183" t="s">
        <v>75</v>
      </c>
      <c r="H76" s="184"/>
      <c r="I76" s="36" t="s">
        <v>32</v>
      </c>
      <c r="J76" s="35">
        <v>8</v>
      </c>
      <c r="K76" s="35">
        <v>0</v>
      </c>
      <c r="L76" s="35">
        <v>0</v>
      </c>
      <c r="M76" s="35">
        <v>0</v>
      </c>
    </row>
    <row r="77" spans="1:13" ht="40.5" customHeight="1" x14ac:dyDescent="0.25">
      <c r="A77" s="35">
        <v>1</v>
      </c>
      <c r="B77" s="35">
        <v>9</v>
      </c>
      <c r="C77" s="35" t="s">
        <v>228</v>
      </c>
      <c r="D77" s="35" t="s">
        <v>264</v>
      </c>
      <c r="E77" s="36" t="s">
        <v>265</v>
      </c>
      <c r="F77" s="37">
        <v>870000</v>
      </c>
      <c r="G77" s="183" t="s">
        <v>75</v>
      </c>
      <c r="H77" s="184"/>
      <c r="I77" s="36" t="s">
        <v>32</v>
      </c>
      <c r="J77" s="35">
        <v>9</v>
      </c>
      <c r="K77" s="35">
        <v>0</v>
      </c>
      <c r="L77" s="35">
        <v>0</v>
      </c>
      <c r="M77" s="35">
        <v>0</v>
      </c>
    </row>
    <row r="78" spans="1:13" ht="40.5" customHeight="1" x14ac:dyDescent="0.25">
      <c r="A78" s="35">
        <v>1</v>
      </c>
      <c r="B78" s="35">
        <v>13</v>
      </c>
      <c r="C78" s="35" t="s">
        <v>228</v>
      </c>
      <c r="D78" s="35" t="s">
        <v>264</v>
      </c>
      <c r="E78" s="36" t="s">
        <v>265</v>
      </c>
      <c r="F78" s="37">
        <v>870000</v>
      </c>
      <c r="G78" s="183" t="s">
        <v>75</v>
      </c>
      <c r="H78" s="184"/>
      <c r="I78" s="36" t="s">
        <v>32</v>
      </c>
      <c r="J78" s="35">
        <v>13</v>
      </c>
      <c r="K78" s="35">
        <v>0</v>
      </c>
      <c r="L78" s="35">
        <v>0</v>
      </c>
      <c r="M78" s="35">
        <v>0</v>
      </c>
    </row>
    <row r="79" spans="1:13" ht="40.5" customHeight="1" x14ac:dyDescent="0.25">
      <c r="A79" s="35">
        <v>1</v>
      </c>
      <c r="B79" s="35">
        <v>14</v>
      </c>
      <c r="C79" s="35" t="s">
        <v>228</v>
      </c>
      <c r="D79" s="35" t="s">
        <v>264</v>
      </c>
      <c r="E79" s="36" t="s">
        <v>265</v>
      </c>
      <c r="F79" s="37">
        <v>870000</v>
      </c>
      <c r="G79" s="183" t="s">
        <v>75</v>
      </c>
      <c r="H79" s="184"/>
      <c r="I79" s="36" t="s">
        <v>32</v>
      </c>
      <c r="J79" s="35">
        <v>14</v>
      </c>
      <c r="K79" s="35">
        <v>0</v>
      </c>
      <c r="L79" s="35">
        <v>0</v>
      </c>
      <c r="M79" s="35">
        <v>0</v>
      </c>
    </row>
    <row r="80" spans="1:13" ht="40.5" customHeight="1" x14ac:dyDescent="0.25">
      <c r="A80" s="35">
        <v>1</v>
      </c>
      <c r="B80" s="35">
        <v>15</v>
      </c>
      <c r="C80" s="35" t="s">
        <v>228</v>
      </c>
      <c r="D80" s="35" t="s">
        <v>264</v>
      </c>
      <c r="E80" s="36" t="s">
        <v>265</v>
      </c>
      <c r="F80" s="37">
        <v>870000</v>
      </c>
      <c r="G80" s="183" t="s">
        <v>75</v>
      </c>
      <c r="H80" s="184"/>
      <c r="I80" s="36" t="s">
        <v>32</v>
      </c>
      <c r="J80" s="35">
        <v>15</v>
      </c>
      <c r="K80" s="35">
        <v>0</v>
      </c>
      <c r="L80" s="35">
        <v>0</v>
      </c>
      <c r="M80" s="35">
        <v>0</v>
      </c>
    </row>
    <row r="81" spans="1:13" ht="40.5" customHeight="1" x14ac:dyDescent="0.25">
      <c r="A81" s="35">
        <v>1</v>
      </c>
      <c r="B81" s="35">
        <v>16</v>
      </c>
      <c r="C81" s="35" t="s">
        <v>228</v>
      </c>
      <c r="D81" s="35" t="s">
        <v>264</v>
      </c>
      <c r="E81" s="36" t="s">
        <v>265</v>
      </c>
      <c r="F81" s="37">
        <v>870000</v>
      </c>
      <c r="G81" s="183" t="s">
        <v>75</v>
      </c>
      <c r="H81" s="184"/>
      <c r="I81" s="36" t="s">
        <v>32</v>
      </c>
      <c r="J81" s="35">
        <v>16</v>
      </c>
      <c r="K81" s="35">
        <v>0</v>
      </c>
      <c r="L81" s="35">
        <v>0</v>
      </c>
      <c r="M81" s="35">
        <v>0</v>
      </c>
    </row>
    <row r="82" spans="1:13" ht="40.5" customHeight="1" x14ac:dyDescent="0.25">
      <c r="A82" s="35">
        <v>1</v>
      </c>
      <c r="B82" s="35">
        <v>23</v>
      </c>
      <c r="C82" s="35" t="s">
        <v>228</v>
      </c>
      <c r="D82" s="35" t="s">
        <v>264</v>
      </c>
      <c r="E82" s="36" t="s">
        <v>296</v>
      </c>
      <c r="F82" s="37">
        <v>70000</v>
      </c>
      <c r="G82" s="190" t="s">
        <v>289</v>
      </c>
      <c r="H82" s="188"/>
      <c r="I82" s="36" t="s">
        <v>32</v>
      </c>
      <c r="J82" s="35">
        <v>0</v>
      </c>
      <c r="K82" s="35">
        <v>23</v>
      </c>
      <c r="L82" s="35">
        <v>0</v>
      </c>
      <c r="M82" s="35">
        <v>0</v>
      </c>
    </row>
    <row r="83" spans="1:13" ht="40.5" customHeight="1" x14ac:dyDescent="0.25">
      <c r="A83" s="35">
        <v>1</v>
      </c>
      <c r="B83" s="35">
        <v>25</v>
      </c>
      <c r="C83" s="35" t="s">
        <v>228</v>
      </c>
      <c r="D83" s="35" t="s">
        <v>264</v>
      </c>
      <c r="E83" s="36" t="s">
        <v>296</v>
      </c>
      <c r="F83" s="37">
        <v>70000</v>
      </c>
      <c r="G83" s="190" t="s">
        <v>289</v>
      </c>
      <c r="H83" s="188"/>
      <c r="I83" s="36" t="s">
        <v>32</v>
      </c>
      <c r="J83" s="35">
        <v>0</v>
      </c>
      <c r="K83" s="35">
        <v>25</v>
      </c>
      <c r="L83" s="35">
        <v>0</v>
      </c>
      <c r="M83" s="35">
        <v>0</v>
      </c>
    </row>
    <row r="84" spans="1:13" ht="40.5" customHeight="1" x14ac:dyDescent="0.25">
      <c r="A84" s="35">
        <v>1</v>
      </c>
      <c r="B84" s="35">
        <v>27</v>
      </c>
      <c r="C84" s="35" t="s">
        <v>228</v>
      </c>
      <c r="D84" s="35" t="s">
        <v>264</v>
      </c>
      <c r="E84" s="36" t="s">
        <v>296</v>
      </c>
      <c r="F84" s="37">
        <v>70000</v>
      </c>
      <c r="G84" s="190" t="s">
        <v>289</v>
      </c>
      <c r="H84" s="188"/>
      <c r="I84" s="36" t="s">
        <v>32</v>
      </c>
      <c r="J84" s="35">
        <v>0</v>
      </c>
      <c r="K84" s="35">
        <v>27</v>
      </c>
      <c r="L84" s="35">
        <v>0</v>
      </c>
      <c r="M84" s="35">
        <v>0</v>
      </c>
    </row>
    <row r="85" spans="1:13" ht="40.5" customHeight="1" x14ac:dyDescent="0.25">
      <c r="A85" s="35">
        <v>1</v>
      </c>
      <c r="B85" s="35">
        <v>46</v>
      </c>
      <c r="C85" s="35" t="s">
        <v>228</v>
      </c>
      <c r="D85" s="35" t="s">
        <v>286</v>
      </c>
      <c r="E85" s="36" t="s">
        <v>307</v>
      </c>
      <c r="F85" s="37">
        <v>200000</v>
      </c>
      <c r="G85" s="183" t="s">
        <v>75</v>
      </c>
      <c r="H85" s="184"/>
      <c r="I85" s="36" t="s">
        <v>32</v>
      </c>
      <c r="J85" s="35">
        <v>0</v>
      </c>
      <c r="K85" s="35">
        <v>46</v>
      </c>
      <c r="L85" s="35">
        <v>0</v>
      </c>
      <c r="M85" s="35">
        <v>0</v>
      </c>
    </row>
    <row r="86" spans="1:13" ht="40.5" customHeight="1" x14ac:dyDescent="0.25">
      <c r="A86" s="35">
        <v>1</v>
      </c>
      <c r="B86" s="35">
        <v>51</v>
      </c>
      <c r="C86" s="35" t="s">
        <v>228</v>
      </c>
      <c r="D86" s="35" t="s">
        <v>286</v>
      </c>
      <c r="E86" s="36" t="s">
        <v>308</v>
      </c>
      <c r="F86" s="37">
        <v>200000</v>
      </c>
      <c r="G86" s="183" t="s">
        <v>75</v>
      </c>
      <c r="H86" s="184"/>
      <c r="I86" s="36" t="s">
        <v>32</v>
      </c>
      <c r="J86" s="35">
        <v>0</v>
      </c>
      <c r="K86" s="35">
        <v>51</v>
      </c>
      <c r="L86" s="35">
        <v>0</v>
      </c>
      <c r="M86" s="35">
        <v>0</v>
      </c>
    </row>
    <row r="87" spans="1:13" ht="40.5" customHeight="1" x14ac:dyDescent="0.25">
      <c r="A87" s="35">
        <v>1</v>
      </c>
      <c r="B87" s="35">
        <v>52</v>
      </c>
      <c r="C87" s="35" t="s">
        <v>228</v>
      </c>
      <c r="D87" s="35" t="s">
        <v>286</v>
      </c>
      <c r="E87" s="36" t="s">
        <v>309</v>
      </c>
      <c r="F87" s="37">
        <v>200000</v>
      </c>
      <c r="G87" s="183" t="s">
        <v>75</v>
      </c>
      <c r="H87" s="184"/>
      <c r="I87" s="36" t="s">
        <v>70</v>
      </c>
      <c r="J87" s="35">
        <v>0</v>
      </c>
      <c r="K87" s="35">
        <v>52</v>
      </c>
      <c r="L87" s="35">
        <v>0</v>
      </c>
      <c r="M87" s="35">
        <v>0</v>
      </c>
    </row>
    <row r="88" spans="1:13" ht="40.5" customHeight="1" x14ac:dyDescent="0.25">
      <c r="A88" s="35">
        <v>1</v>
      </c>
      <c r="B88" s="35">
        <v>45</v>
      </c>
      <c r="C88" s="35" t="s">
        <v>228</v>
      </c>
      <c r="D88" s="35" t="s">
        <v>310</v>
      </c>
      <c r="E88" s="36" t="s">
        <v>311</v>
      </c>
      <c r="F88" s="37">
        <v>200000</v>
      </c>
      <c r="G88" s="183" t="s">
        <v>75</v>
      </c>
      <c r="H88" s="184"/>
      <c r="I88" s="36" t="s">
        <v>32</v>
      </c>
      <c r="J88" s="35">
        <v>0</v>
      </c>
      <c r="K88" s="35">
        <v>45</v>
      </c>
      <c r="L88" s="35">
        <v>0</v>
      </c>
      <c r="M88" s="35">
        <v>0</v>
      </c>
    </row>
    <row r="89" spans="1:13" ht="40.5" customHeight="1" x14ac:dyDescent="0.25">
      <c r="A89" s="35">
        <v>1</v>
      </c>
      <c r="B89" s="35">
        <v>2013</v>
      </c>
      <c r="C89" s="35" t="s">
        <v>228</v>
      </c>
      <c r="D89" s="35" t="s">
        <v>229</v>
      </c>
      <c r="E89" s="36" t="s">
        <v>230</v>
      </c>
      <c r="F89" s="37">
        <v>150000</v>
      </c>
      <c r="G89" s="183" t="s">
        <v>19</v>
      </c>
      <c r="H89" s="184"/>
      <c r="I89" s="36" t="s">
        <v>32</v>
      </c>
      <c r="J89" s="35">
        <v>0</v>
      </c>
      <c r="K89" s="35">
        <v>2013</v>
      </c>
      <c r="L89" s="35">
        <v>0</v>
      </c>
      <c r="M89" s="35">
        <v>0</v>
      </c>
    </row>
    <row r="90" spans="1:13" ht="40.5" customHeight="1" x14ac:dyDescent="0.25">
      <c r="A90" s="35">
        <v>1</v>
      </c>
      <c r="B90" s="35">
        <v>2014</v>
      </c>
      <c r="C90" s="35" t="s">
        <v>228</v>
      </c>
      <c r="D90" s="35" t="s">
        <v>229</v>
      </c>
      <c r="E90" s="36" t="s">
        <v>230</v>
      </c>
      <c r="F90" s="37">
        <v>150000</v>
      </c>
      <c r="G90" s="183" t="s">
        <v>19</v>
      </c>
      <c r="H90" s="184"/>
      <c r="I90" s="36" t="s">
        <v>32</v>
      </c>
      <c r="J90" s="35">
        <v>0</v>
      </c>
      <c r="K90" s="35">
        <v>2014</v>
      </c>
      <c r="L90" s="35">
        <v>0</v>
      </c>
      <c r="M90" s="35">
        <v>0</v>
      </c>
    </row>
    <row r="91" spans="1:13" ht="40.5" customHeight="1" x14ac:dyDescent="0.25">
      <c r="A91" s="35">
        <v>1</v>
      </c>
      <c r="B91" s="35">
        <v>2015</v>
      </c>
      <c r="C91" s="35" t="s">
        <v>228</v>
      </c>
      <c r="D91" s="35" t="s">
        <v>229</v>
      </c>
      <c r="E91" s="36" t="s">
        <v>230</v>
      </c>
      <c r="F91" s="37">
        <v>150000</v>
      </c>
      <c r="G91" s="183" t="s">
        <v>312</v>
      </c>
      <c r="H91" s="184"/>
      <c r="I91" s="36" t="s">
        <v>32</v>
      </c>
      <c r="J91" s="35">
        <v>0</v>
      </c>
      <c r="K91" s="35">
        <v>2015</v>
      </c>
      <c r="L91" s="35">
        <v>0</v>
      </c>
      <c r="M91" s="35">
        <v>0</v>
      </c>
    </row>
    <row r="92" spans="1:13" ht="40.5" customHeight="1" x14ac:dyDescent="0.25">
      <c r="A92" s="35">
        <v>1</v>
      </c>
      <c r="B92" s="35">
        <v>2016</v>
      </c>
      <c r="C92" s="35" t="s">
        <v>228</v>
      </c>
      <c r="D92" s="35" t="s">
        <v>229</v>
      </c>
      <c r="E92" s="36" t="s">
        <v>230</v>
      </c>
      <c r="F92" s="37">
        <v>150000</v>
      </c>
      <c r="G92" s="183" t="s">
        <v>312</v>
      </c>
      <c r="H92" s="184"/>
      <c r="I92" s="36" t="s">
        <v>32</v>
      </c>
      <c r="J92" s="35">
        <v>0</v>
      </c>
      <c r="K92" s="35">
        <v>2016</v>
      </c>
      <c r="L92" s="35">
        <v>0</v>
      </c>
      <c r="M92" s="35">
        <v>0</v>
      </c>
    </row>
    <row r="93" spans="1:13" ht="40.5" customHeight="1" x14ac:dyDescent="0.25">
      <c r="A93" s="35">
        <v>1</v>
      </c>
      <c r="B93" s="35">
        <v>2017</v>
      </c>
      <c r="C93" s="35" t="s">
        <v>228</v>
      </c>
      <c r="D93" s="35" t="s">
        <v>229</v>
      </c>
      <c r="E93" s="36" t="s">
        <v>230</v>
      </c>
      <c r="F93" s="37">
        <v>150000</v>
      </c>
      <c r="G93" s="183" t="s">
        <v>312</v>
      </c>
      <c r="H93" s="184"/>
      <c r="I93" s="36" t="s">
        <v>32</v>
      </c>
      <c r="J93" s="35">
        <v>0</v>
      </c>
      <c r="K93" s="35">
        <v>2017</v>
      </c>
      <c r="L93" s="35">
        <v>0</v>
      </c>
      <c r="M93" s="35">
        <v>0</v>
      </c>
    </row>
    <row r="94" spans="1:13" ht="40.5" customHeight="1" x14ac:dyDescent="0.25">
      <c r="A94" s="35">
        <v>1</v>
      </c>
      <c r="B94" s="35">
        <v>53</v>
      </c>
      <c r="C94" s="35" t="s">
        <v>228</v>
      </c>
      <c r="D94" s="35" t="s">
        <v>237</v>
      </c>
      <c r="E94" s="36" t="s">
        <v>313</v>
      </c>
      <c r="F94" s="37">
        <v>23300000</v>
      </c>
      <c r="G94" s="183" t="s">
        <v>75</v>
      </c>
      <c r="H94" s="184"/>
      <c r="I94" s="36" t="s">
        <v>32</v>
      </c>
      <c r="J94" s="35">
        <v>0</v>
      </c>
      <c r="K94" s="35">
        <v>0</v>
      </c>
      <c r="L94" s="35">
        <v>0</v>
      </c>
      <c r="M94" s="35">
        <v>53</v>
      </c>
    </row>
    <row r="95" spans="1:13" ht="40.5" customHeight="1" x14ac:dyDescent="0.25">
      <c r="A95" s="35">
        <v>1</v>
      </c>
      <c r="B95" s="35">
        <v>47</v>
      </c>
      <c r="C95" s="35" t="s">
        <v>228</v>
      </c>
      <c r="D95" s="35" t="s">
        <v>314</v>
      </c>
      <c r="E95" s="35" t="s">
        <v>314</v>
      </c>
      <c r="F95" s="37">
        <v>700000</v>
      </c>
      <c r="G95" s="183" t="s">
        <v>75</v>
      </c>
      <c r="H95" s="184"/>
      <c r="I95" s="36" t="s">
        <v>32</v>
      </c>
      <c r="J95" s="35">
        <v>47</v>
      </c>
      <c r="K95" s="35">
        <v>0</v>
      </c>
      <c r="L95" s="35">
        <v>0</v>
      </c>
      <c r="M95" s="35">
        <v>0</v>
      </c>
    </row>
    <row r="96" spans="1:13" ht="40.5" customHeight="1" x14ac:dyDescent="0.25">
      <c r="A96" s="35">
        <v>1</v>
      </c>
      <c r="B96" s="35">
        <v>18</v>
      </c>
      <c r="C96" s="35" t="s">
        <v>228</v>
      </c>
      <c r="D96" s="35" t="s">
        <v>264</v>
      </c>
      <c r="E96" s="36" t="s">
        <v>315</v>
      </c>
      <c r="F96" s="37">
        <v>550000</v>
      </c>
      <c r="G96" s="183" t="s">
        <v>75</v>
      </c>
      <c r="H96" s="184"/>
      <c r="I96" s="36" t="s">
        <v>32</v>
      </c>
      <c r="J96" s="35">
        <v>18</v>
      </c>
      <c r="K96" s="35">
        <v>0</v>
      </c>
      <c r="L96" s="35">
        <v>0</v>
      </c>
      <c r="M96" s="35">
        <v>0</v>
      </c>
    </row>
    <row r="97" spans="1:13" ht="40.5" customHeight="1" x14ac:dyDescent="0.25">
      <c r="A97" s="35">
        <v>1</v>
      </c>
      <c r="B97" s="35">
        <v>19</v>
      </c>
      <c r="C97" s="36" t="s">
        <v>228</v>
      </c>
      <c r="D97" s="35" t="s">
        <v>264</v>
      </c>
      <c r="E97" s="36" t="s">
        <v>315</v>
      </c>
      <c r="F97" s="37">
        <v>550000</v>
      </c>
      <c r="G97" s="183" t="s">
        <v>75</v>
      </c>
      <c r="H97" s="184"/>
      <c r="I97" s="36" t="s">
        <v>32</v>
      </c>
      <c r="J97" s="35">
        <v>19</v>
      </c>
      <c r="K97" s="35">
        <v>0</v>
      </c>
      <c r="L97" s="35">
        <v>0</v>
      </c>
      <c r="M97" s="35">
        <v>0</v>
      </c>
    </row>
    <row r="98" spans="1:13" ht="40.5" customHeight="1" x14ac:dyDescent="0.25">
      <c r="A98" s="35">
        <v>1</v>
      </c>
      <c r="B98" s="35">
        <v>1005</v>
      </c>
      <c r="C98" s="36" t="s">
        <v>228</v>
      </c>
      <c r="D98" s="35" t="s">
        <v>264</v>
      </c>
      <c r="E98" s="36" t="s">
        <v>315</v>
      </c>
      <c r="F98" s="37">
        <v>550000</v>
      </c>
      <c r="G98" s="183"/>
      <c r="H98" s="184"/>
      <c r="I98" s="36" t="s">
        <v>70</v>
      </c>
      <c r="J98" s="35">
        <v>1005</v>
      </c>
      <c r="K98" s="35">
        <v>0</v>
      </c>
      <c r="L98" s="35">
        <v>0</v>
      </c>
      <c r="M98" s="35">
        <v>0</v>
      </c>
    </row>
    <row r="99" spans="1:13" ht="40.5" customHeight="1" x14ac:dyDescent="0.25">
      <c r="A99" s="35">
        <v>1</v>
      </c>
      <c r="B99" s="35">
        <v>17</v>
      </c>
      <c r="C99" s="35" t="s">
        <v>228</v>
      </c>
      <c r="D99" s="35" t="s">
        <v>264</v>
      </c>
      <c r="E99" s="36" t="s">
        <v>265</v>
      </c>
      <c r="F99" s="37">
        <v>870000</v>
      </c>
      <c r="G99" s="183" t="s">
        <v>75</v>
      </c>
      <c r="H99" s="184"/>
      <c r="I99" s="36" t="s">
        <v>32</v>
      </c>
      <c r="J99" s="35">
        <v>17</v>
      </c>
      <c r="K99" s="35">
        <v>0</v>
      </c>
      <c r="L99" s="35">
        <v>0</v>
      </c>
      <c r="M99" s="35">
        <v>0</v>
      </c>
    </row>
    <row r="100" spans="1:13" ht="40.5" customHeight="1" x14ac:dyDescent="0.25">
      <c r="A100" s="35">
        <v>1</v>
      </c>
      <c r="B100" s="35">
        <v>294</v>
      </c>
      <c r="C100" s="35" t="s">
        <v>228</v>
      </c>
      <c r="D100" s="36" t="s">
        <v>316</v>
      </c>
      <c r="E100" s="36" t="s">
        <v>317</v>
      </c>
      <c r="F100" s="37">
        <v>250000</v>
      </c>
      <c r="G100" s="183" t="s">
        <v>75</v>
      </c>
      <c r="H100" s="184"/>
      <c r="I100" s="36" t="s">
        <v>32</v>
      </c>
      <c r="J100" s="35">
        <v>0</v>
      </c>
      <c r="K100" s="35">
        <v>294</v>
      </c>
      <c r="L100" s="35">
        <v>0</v>
      </c>
      <c r="M100" s="35">
        <v>0</v>
      </c>
    </row>
    <row r="101" spans="1:13" ht="40.5" customHeight="1" x14ac:dyDescent="0.25">
      <c r="A101" s="35">
        <v>1</v>
      </c>
      <c r="B101" s="35">
        <v>295</v>
      </c>
      <c r="C101" s="35" t="s">
        <v>228</v>
      </c>
      <c r="D101" s="36" t="s">
        <v>316</v>
      </c>
      <c r="E101" s="36" t="s">
        <v>318</v>
      </c>
      <c r="F101" s="37">
        <v>250000</v>
      </c>
      <c r="G101" s="183" t="s">
        <v>75</v>
      </c>
      <c r="H101" s="184"/>
      <c r="I101" s="36" t="s">
        <v>32</v>
      </c>
      <c r="J101" s="35">
        <v>0</v>
      </c>
      <c r="K101" s="35">
        <v>295</v>
      </c>
      <c r="L101" s="35">
        <v>0</v>
      </c>
      <c r="M101" s="35">
        <v>0</v>
      </c>
    </row>
    <row r="102" spans="1:13" ht="40.5" customHeight="1" x14ac:dyDescent="0.25">
      <c r="A102" s="35">
        <v>1</v>
      </c>
      <c r="B102" s="35">
        <v>296</v>
      </c>
      <c r="C102" s="35" t="s">
        <v>228</v>
      </c>
      <c r="D102" s="36" t="s">
        <v>316</v>
      </c>
      <c r="E102" s="36" t="s">
        <v>319</v>
      </c>
      <c r="F102" s="37">
        <v>250000</v>
      </c>
      <c r="G102" s="183" t="s">
        <v>75</v>
      </c>
      <c r="H102" s="184"/>
      <c r="I102" s="36" t="s">
        <v>32</v>
      </c>
      <c r="J102" s="35">
        <v>0</v>
      </c>
      <c r="K102" s="35">
        <v>296</v>
      </c>
      <c r="L102" s="35">
        <v>0</v>
      </c>
      <c r="M102" s="35">
        <v>0</v>
      </c>
    </row>
    <row r="103" spans="1:13" ht="40.5" customHeight="1" x14ac:dyDescent="0.25">
      <c r="A103" s="35">
        <v>1</v>
      </c>
      <c r="B103" s="35">
        <v>28</v>
      </c>
      <c r="C103" s="36" t="s">
        <v>376</v>
      </c>
      <c r="D103" s="36" t="s">
        <v>377</v>
      </c>
      <c r="E103" s="36" t="s">
        <v>378</v>
      </c>
      <c r="F103" s="37">
        <v>230000</v>
      </c>
      <c r="G103" s="183" t="s">
        <v>19</v>
      </c>
      <c r="H103" s="184"/>
      <c r="I103" s="36" t="s">
        <v>20</v>
      </c>
      <c r="J103" s="35">
        <v>0</v>
      </c>
      <c r="K103" s="35">
        <v>28</v>
      </c>
      <c r="L103" s="35">
        <v>0</v>
      </c>
      <c r="M103" s="35">
        <v>0</v>
      </c>
    </row>
    <row r="104" spans="1:13" ht="40.5" customHeight="1" x14ac:dyDescent="0.25">
      <c r="A104" s="35">
        <v>1</v>
      </c>
      <c r="B104" s="35">
        <v>1007</v>
      </c>
      <c r="C104" s="35" t="s">
        <v>228</v>
      </c>
      <c r="D104" s="35" t="s">
        <v>290</v>
      </c>
      <c r="E104" s="36" t="s">
        <v>291</v>
      </c>
      <c r="F104" s="37">
        <v>500000</v>
      </c>
      <c r="G104" s="183" t="s">
        <v>75</v>
      </c>
      <c r="H104" s="184"/>
      <c r="I104" s="36" t="s">
        <v>32</v>
      </c>
      <c r="J104" s="35">
        <v>1007</v>
      </c>
      <c r="K104" s="35">
        <v>0</v>
      </c>
      <c r="L104" s="35">
        <v>0</v>
      </c>
      <c r="M104" s="35">
        <v>0</v>
      </c>
    </row>
    <row r="105" spans="1:13" ht="40.5" customHeight="1" x14ac:dyDescent="0.25">
      <c r="A105" s="35">
        <v>1</v>
      </c>
      <c r="B105" s="35">
        <v>111</v>
      </c>
      <c r="C105" s="35" t="s">
        <v>228</v>
      </c>
      <c r="D105" s="35" t="s">
        <v>320</v>
      </c>
      <c r="E105" s="36" t="s">
        <v>321</v>
      </c>
      <c r="F105" s="37">
        <v>34000</v>
      </c>
      <c r="G105" s="183" t="s">
        <v>322</v>
      </c>
      <c r="H105" s="184"/>
      <c r="I105" s="36" t="s">
        <v>323</v>
      </c>
      <c r="J105" s="35">
        <v>0</v>
      </c>
      <c r="K105" s="35">
        <v>111</v>
      </c>
      <c r="L105" s="35">
        <v>0</v>
      </c>
      <c r="M105" s="35">
        <v>0</v>
      </c>
    </row>
    <row r="106" spans="1:13" ht="40.5" customHeight="1" x14ac:dyDescent="0.25">
      <c r="A106" s="35">
        <v>1</v>
      </c>
      <c r="B106" s="35">
        <v>112</v>
      </c>
      <c r="C106" s="35" t="s">
        <v>228</v>
      </c>
      <c r="D106" s="35" t="s">
        <v>320</v>
      </c>
      <c r="E106" s="36" t="s">
        <v>321</v>
      </c>
      <c r="F106" s="37">
        <v>34000</v>
      </c>
      <c r="G106" s="183" t="s">
        <v>324</v>
      </c>
      <c r="H106" s="184"/>
      <c r="I106" s="36" t="s">
        <v>70</v>
      </c>
      <c r="J106" s="35">
        <v>0</v>
      </c>
      <c r="K106" s="35">
        <v>112</v>
      </c>
      <c r="L106" s="35">
        <v>0</v>
      </c>
      <c r="M106" s="35">
        <v>0</v>
      </c>
    </row>
    <row r="107" spans="1:13" ht="40.5" customHeight="1" x14ac:dyDescent="0.25">
      <c r="A107" s="35">
        <v>1</v>
      </c>
      <c r="B107" s="35">
        <v>110</v>
      </c>
      <c r="C107" s="35" t="s">
        <v>228</v>
      </c>
      <c r="D107" s="35" t="s">
        <v>325</v>
      </c>
      <c r="E107" s="36" t="s">
        <v>326</v>
      </c>
      <c r="F107" s="37">
        <v>60000</v>
      </c>
      <c r="G107" s="183" t="s">
        <v>322</v>
      </c>
      <c r="H107" s="184"/>
      <c r="I107" s="36" t="s">
        <v>32</v>
      </c>
      <c r="J107" s="35">
        <v>0</v>
      </c>
      <c r="K107" s="35">
        <v>110</v>
      </c>
      <c r="L107" s="35">
        <v>0</v>
      </c>
      <c r="M107" s="35">
        <v>0</v>
      </c>
    </row>
    <row r="108" spans="1:13" ht="40.5" customHeight="1" x14ac:dyDescent="0.25">
      <c r="A108" s="35">
        <v>1</v>
      </c>
      <c r="B108" s="35">
        <v>137</v>
      </c>
      <c r="C108" s="35" t="s">
        <v>228</v>
      </c>
      <c r="D108" s="35" t="s">
        <v>325</v>
      </c>
      <c r="E108" s="36" t="s">
        <v>327</v>
      </c>
      <c r="F108" s="37">
        <v>60000</v>
      </c>
      <c r="G108" s="183" t="s">
        <v>19</v>
      </c>
      <c r="H108" s="184"/>
      <c r="I108" s="36" t="s">
        <v>20</v>
      </c>
      <c r="J108" s="35">
        <v>0</v>
      </c>
      <c r="K108" s="35">
        <v>137</v>
      </c>
      <c r="L108" s="35">
        <v>0</v>
      </c>
      <c r="M108" s="35">
        <v>0</v>
      </c>
    </row>
    <row r="109" spans="1:13" ht="40.5" customHeight="1" x14ac:dyDescent="0.25">
      <c r="A109" s="35">
        <v>1</v>
      </c>
      <c r="B109" s="35">
        <v>2018</v>
      </c>
      <c r="C109" s="35" t="s">
        <v>228</v>
      </c>
      <c r="D109" s="36" t="s">
        <v>328</v>
      </c>
      <c r="E109" s="36" t="s">
        <v>329</v>
      </c>
      <c r="F109" s="37">
        <v>130000</v>
      </c>
      <c r="G109" s="183" t="s">
        <v>322</v>
      </c>
      <c r="H109" s="184"/>
      <c r="I109" s="36" t="s">
        <v>32</v>
      </c>
      <c r="J109" s="35">
        <v>0</v>
      </c>
      <c r="K109" s="35">
        <v>2018</v>
      </c>
      <c r="L109" s="35">
        <v>0</v>
      </c>
      <c r="M109" s="35">
        <v>0</v>
      </c>
    </row>
    <row r="110" spans="1:13" ht="40.5" customHeight="1" x14ac:dyDescent="0.25">
      <c r="A110" s="35">
        <v>1</v>
      </c>
      <c r="B110" s="35">
        <v>139</v>
      </c>
      <c r="C110" s="35" t="s">
        <v>228</v>
      </c>
      <c r="D110" s="36" t="s">
        <v>330</v>
      </c>
      <c r="E110" s="36" t="s">
        <v>331</v>
      </c>
      <c r="F110" s="37">
        <v>3410400</v>
      </c>
      <c r="G110" s="183" t="s">
        <v>19</v>
      </c>
      <c r="H110" s="184"/>
      <c r="I110" s="36" t="s">
        <v>32</v>
      </c>
      <c r="J110" s="35">
        <v>139</v>
      </c>
      <c r="K110" s="35">
        <v>0</v>
      </c>
      <c r="L110" s="35">
        <v>0</v>
      </c>
      <c r="M110" s="35">
        <v>0</v>
      </c>
    </row>
    <row r="111" spans="1:13" ht="40.5" customHeight="1" x14ac:dyDescent="0.25">
      <c r="A111" s="35">
        <v>1</v>
      </c>
      <c r="B111" s="35">
        <v>140</v>
      </c>
      <c r="C111" s="35" t="s">
        <v>228</v>
      </c>
      <c r="D111" s="36" t="s">
        <v>332</v>
      </c>
      <c r="E111" s="36" t="s">
        <v>333</v>
      </c>
      <c r="F111" s="37">
        <v>7000000</v>
      </c>
      <c r="G111" s="183" t="s">
        <v>19</v>
      </c>
      <c r="H111" s="184"/>
      <c r="I111" s="36" t="s">
        <v>32</v>
      </c>
      <c r="J111" s="35">
        <v>140</v>
      </c>
      <c r="K111" s="35">
        <v>0</v>
      </c>
      <c r="L111" s="35">
        <v>0</v>
      </c>
      <c r="M111" s="35">
        <v>0</v>
      </c>
    </row>
    <row r="112" spans="1:13" ht="40.5" customHeight="1" x14ac:dyDescent="0.25">
      <c r="A112" s="35">
        <v>1</v>
      </c>
      <c r="B112" s="35">
        <v>162</v>
      </c>
      <c r="C112" s="35" t="s">
        <v>228</v>
      </c>
      <c r="D112" s="36" t="s">
        <v>334</v>
      </c>
      <c r="E112" s="36" t="s">
        <v>335</v>
      </c>
      <c r="F112" s="37">
        <v>15000</v>
      </c>
      <c r="G112" s="183" t="s">
        <v>31</v>
      </c>
      <c r="H112" s="184"/>
      <c r="I112" s="36" t="s">
        <v>32</v>
      </c>
      <c r="J112" s="35">
        <v>0</v>
      </c>
      <c r="K112" s="35">
        <v>162</v>
      </c>
      <c r="L112" s="35">
        <v>0</v>
      </c>
      <c r="M112" s="35">
        <v>0</v>
      </c>
    </row>
    <row r="113" spans="1:13" ht="40.5" customHeight="1" x14ac:dyDescent="0.25">
      <c r="A113" s="35">
        <v>1</v>
      </c>
      <c r="B113" s="35">
        <v>87</v>
      </c>
      <c r="C113" s="35" t="s">
        <v>228</v>
      </c>
      <c r="D113" s="36" t="s">
        <v>336</v>
      </c>
      <c r="E113" s="36" t="s">
        <v>337</v>
      </c>
      <c r="F113" s="37">
        <v>746250</v>
      </c>
      <c r="G113" s="183" t="s">
        <v>312</v>
      </c>
      <c r="H113" s="184"/>
      <c r="I113" s="36" t="s">
        <v>32</v>
      </c>
      <c r="J113" s="35">
        <v>87</v>
      </c>
      <c r="K113" s="35">
        <v>0</v>
      </c>
      <c r="L113" s="35">
        <v>0</v>
      </c>
      <c r="M113" s="35">
        <v>0</v>
      </c>
    </row>
    <row r="114" spans="1:13" ht="40.5" customHeight="1" x14ac:dyDescent="0.25">
      <c r="A114" s="35">
        <v>1</v>
      </c>
      <c r="B114" s="35">
        <v>2021</v>
      </c>
      <c r="C114" s="35" t="s">
        <v>228</v>
      </c>
      <c r="D114" s="36" t="s">
        <v>338</v>
      </c>
      <c r="E114" s="36" t="s">
        <v>339</v>
      </c>
      <c r="F114" s="37">
        <v>200000</v>
      </c>
      <c r="G114" s="183" t="s">
        <v>116</v>
      </c>
      <c r="H114" s="184"/>
      <c r="I114" s="36" t="s">
        <v>32</v>
      </c>
      <c r="J114" s="35">
        <v>0</v>
      </c>
      <c r="K114" s="35">
        <v>2021</v>
      </c>
      <c r="L114" s="35">
        <v>0</v>
      </c>
      <c r="M114" s="35">
        <v>0</v>
      </c>
    </row>
    <row r="115" spans="1:13" ht="40.5" customHeight="1" x14ac:dyDescent="0.25">
      <c r="A115" s="35">
        <v>1</v>
      </c>
      <c r="B115" s="35">
        <v>203</v>
      </c>
      <c r="C115" s="35" t="s">
        <v>228</v>
      </c>
      <c r="D115" s="36" t="s">
        <v>241</v>
      </c>
      <c r="E115" s="36" t="s">
        <v>242</v>
      </c>
      <c r="F115" s="37">
        <v>23500</v>
      </c>
      <c r="G115" s="190" t="s">
        <v>340</v>
      </c>
      <c r="H115" s="188"/>
      <c r="I115" s="36" t="s">
        <v>32</v>
      </c>
      <c r="J115" s="35">
        <v>0</v>
      </c>
      <c r="K115" s="35">
        <v>203</v>
      </c>
      <c r="L115" s="35">
        <v>0</v>
      </c>
      <c r="M115" s="35">
        <v>0</v>
      </c>
    </row>
    <row r="116" spans="1:13" ht="40.5" customHeight="1" x14ac:dyDescent="0.25">
      <c r="A116" s="35">
        <v>1</v>
      </c>
      <c r="B116" s="35">
        <v>214</v>
      </c>
      <c r="C116" s="35" t="s">
        <v>228</v>
      </c>
      <c r="D116" s="36" t="s">
        <v>197</v>
      </c>
      <c r="E116" s="36" t="s">
        <v>341</v>
      </c>
      <c r="F116" s="37">
        <v>180000</v>
      </c>
      <c r="G116" s="183" t="s">
        <v>19</v>
      </c>
      <c r="H116" s="184"/>
      <c r="I116" s="36" t="s">
        <v>20</v>
      </c>
      <c r="J116" s="35">
        <v>0</v>
      </c>
      <c r="K116" s="35">
        <v>214</v>
      </c>
      <c r="L116" s="35">
        <v>0</v>
      </c>
      <c r="M116" s="35">
        <v>0</v>
      </c>
    </row>
    <row r="117" spans="1:13" ht="40.5" customHeight="1" x14ac:dyDescent="0.25">
      <c r="A117" s="35">
        <v>70</v>
      </c>
      <c r="B117" s="35">
        <v>3010</v>
      </c>
      <c r="C117" s="35" t="s">
        <v>228</v>
      </c>
      <c r="D117" s="36" t="s">
        <v>342</v>
      </c>
      <c r="E117" s="36" t="s">
        <v>343</v>
      </c>
      <c r="F117" s="37">
        <v>5200000</v>
      </c>
      <c r="G117" s="183" t="s">
        <v>19</v>
      </c>
      <c r="H117" s="184"/>
      <c r="I117" s="36" t="s">
        <v>161</v>
      </c>
      <c r="J117" s="35">
        <v>0</v>
      </c>
      <c r="K117" s="35">
        <v>0</v>
      </c>
      <c r="L117" s="35">
        <v>0</v>
      </c>
      <c r="M117" s="35">
        <v>3010</v>
      </c>
    </row>
    <row r="118" spans="1:13" ht="40.5" customHeight="1" x14ac:dyDescent="0.25">
      <c r="A118" s="35">
        <v>73</v>
      </c>
      <c r="B118" s="35">
        <v>3011</v>
      </c>
      <c r="C118" s="35" t="s">
        <v>228</v>
      </c>
      <c r="D118" s="36" t="s">
        <v>342</v>
      </c>
      <c r="E118" s="36" t="s">
        <v>343</v>
      </c>
      <c r="F118" s="37">
        <v>6615000</v>
      </c>
      <c r="G118" s="183" t="s">
        <v>19</v>
      </c>
      <c r="H118" s="184"/>
      <c r="I118" s="36" t="s">
        <v>161</v>
      </c>
      <c r="J118" s="35">
        <v>0</v>
      </c>
      <c r="K118" s="35">
        <v>0</v>
      </c>
      <c r="L118" s="35">
        <v>0</v>
      </c>
      <c r="M118" s="35">
        <v>3011</v>
      </c>
    </row>
    <row r="119" spans="1:13" ht="40.5" customHeight="1" x14ac:dyDescent="0.25">
      <c r="A119" s="35">
        <v>1</v>
      </c>
      <c r="B119" s="35">
        <v>2022</v>
      </c>
      <c r="C119" s="35" t="s">
        <v>228</v>
      </c>
      <c r="D119" s="36" t="s">
        <v>316</v>
      </c>
      <c r="E119" s="36" t="s">
        <v>344</v>
      </c>
      <c r="F119" s="37">
        <v>80000</v>
      </c>
      <c r="G119" s="183" t="s">
        <v>19</v>
      </c>
      <c r="H119" s="184"/>
      <c r="I119" s="36" t="s">
        <v>32</v>
      </c>
      <c r="J119" s="35">
        <v>0</v>
      </c>
      <c r="K119" s="35">
        <v>2022</v>
      </c>
      <c r="L119" s="35">
        <v>0</v>
      </c>
      <c r="M119" s="35">
        <v>0</v>
      </c>
    </row>
    <row r="120" spans="1:13" ht="40.5" customHeight="1" x14ac:dyDescent="0.25">
      <c r="A120" s="35">
        <v>1</v>
      </c>
      <c r="B120" s="35">
        <v>99</v>
      </c>
      <c r="C120" s="35" t="s">
        <v>228</v>
      </c>
      <c r="D120" s="35" t="s">
        <v>264</v>
      </c>
      <c r="E120" s="36" t="s">
        <v>298</v>
      </c>
      <c r="F120" s="37">
        <v>340000</v>
      </c>
      <c r="G120" s="190" t="s">
        <v>289</v>
      </c>
      <c r="H120" s="188"/>
      <c r="I120" s="36" t="s">
        <v>32</v>
      </c>
      <c r="J120" s="35">
        <v>0</v>
      </c>
      <c r="K120" s="35">
        <v>99</v>
      </c>
      <c r="L120" s="35">
        <v>0</v>
      </c>
      <c r="M120" s="35">
        <v>0</v>
      </c>
    </row>
    <row r="121" spans="1:13" ht="40.5" customHeight="1" x14ac:dyDescent="0.25">
      <c r="A121" s="35">
        <v>1</v>
      </c>
      <c r="B121" s="35">
        <v>245</v>
      </c>
      <c r="C121" s="35" t="s">
        <v>228</v>
      </c>
      <c r="D121" s="36" t="s">
        <v>325</v>
      </c>
      <c r="E121" s="36" t="s">
        <v>345</v>
      </c>
      <c r="F121" s="37">
        <v>50000</v>
      </c>
      <c r="G121" s="183" t="s">
        <v>19</v>
      </c>
      <c r="H121" s="184"/>
      <c r="I121" s="36" t="s">
        <v>161</v>
      </c>
      <c r="J121" s="35">
        <v>0</v>
      </c>
      <c r="K121" s="35">
        <v>0</v>
      </c>
      <c r="L121" s="35">
        <v>0</v>
      </c>
      <c r="M121" s="35">
        <v>245</v>
      </c>
    </row>
    <row r="122" spans="1:13" ht="40.5" customHeight="1" x14ac:dyDescent="0.25">
      <c r="A122" s="35">
        <v>1</v>
      </c>
      <c r="B122" s="35">
        <v>246</v>
      </c>
      <c r="C122" s="35" t="s">
        <v>228</v>
      </c>
      <c r="D122" s="36" t="s">
        <v>325</v>
      </c>
      <c r="E122" s="36" t="s">
        <v>345</v>
      </c>
      <c r="F122" s="37">
        <v>50000</v>
      </c>
      <c r="G122" s="183" t="s">
        <v>19</v>
      </c>
      <c r="H122" s="184"/>
      <c r="I122" s="36" t="s">
        <v>161</v>
      </c>
      <c r="J122" s="35">
        <v>0</v>
      </c>
      <c r="K122" s="35">
        <v>0</v>
      </c>
      <c r="L122" s="35">
        <v>0</v>
      </c>
      <c r="M122" s="35">
        <v>246</v>
      </c>
    </row>
    <row r="123" spans="1:13" ht="40.5" customHeight="1" x14ac:dyDescent="0.25">
      <c r="A123" s="35">
        <v>1</v>
      </c>
      <c r="B123" s="35">
        <v>264</v>
      </c>
      <c r="C123" s="35" t="s">
        <v>228</v>
      </c>
      <c r="D123" s="36" t="s">
        <v>346</v>
      </c>
      <c r="E123" s="36" t="s">
        <v>347</v>
      </c>
      <c r="F123" s="37">
        <v>32000</v>
      </c>
      <c r="G123" s="183" t="s">
        <v>19</v>
      </c>
      <c r="H123" s="184"/>
      <c r="I123" s="36" t="s">
        <v>161</v>
      </c>
      <c r="J123" s="35">
        <v>0</v>
      </c>
      <c r="K123" s="35">
        <v>0</v>
      </c>
      <c r="L123" s="35">
        <v>0</v>
      </c>
      <c r="M123" s="35">
        <v>264</v>
      </c>
    </row>
    <row r="124" spans="1:13" ht="40.5" customHeight="1" x14ac:dyDescent="0.25">
      <c r="A124" s="35">
        <v>1</v>
      </c>
      <c r="B124" s="35">
        <v>265</v>
      </c>
      <c r="C124" s="35" t="s">
        <v>228</v>
      </c>
      <c r="D124" s="36" t="s">
        <v>346</v>
      </c>
      <c r="E124" s="36" t="s">
        <v>347</v>
      </c>
      <c r="F124" s="37">
        <v>32000</v>
      </c>
      <c r="G124" s="183" t="s">
        <v>19</v>
      </c>
      <c r="H124" s="184"/>
      <c r="I124" s="36" t="s">
        <v>161</v>
      </c>
      <c r="J124" s="35">
        <v>0</v>
      </c>
      <c r="K124" s="35">
        <v>0</v>
      </c>
      <c r="L124" s="35">
        <v>0</v>
      </c>
      <c r="M124" s="35">
        <v>265</v>
      </c>
    </row>
    <row r="125" spans="1:13" ht="40.5" customHeight="1" x14ac:dyDescent="0.25">
      <c r="A125" s="35">
        <v>1</v>
      </c>
      <c r="B125" s="35">
        <v>132</v>
      </c>
      <c r="C125" s="35" t="s">
        <v>228</v>
      </c>
      <c r="D125" s="35" t="s">
        <v>286</v>
      </c>
      <c r="E125" s="36" t="s">
        <v>348</v>
      </c>
      <c r="F125" s="37">
        <v>200000</v>
      </c>
      <c r="G125" s="183" t="s">
        <v>19</v>
      </c>
      <c r="H125" s="184"/>
      <c r="I125" s="36" t="s">
        <v>32</v>
      </c>
      <c r="J125" s="35">
        <v>0</v>
      </c>
      <c r="K125" s="35">
        <v>132</v>
      </c>
      <c r="L125" s="35">
        <v>0</v>
      </c>
      <c r="M125" s="35">
        <v>0</v>
      </c>
    </row>
    <row r="126" spans="1:13" ht="40.5" customHeight="1" x14ac:dyDescent="0.25">
      <c r="A126" s="35">
        <v>1</v>
      </c>
      <c r="B126" s="35">
        <v>134</v>
      </c>
      <c r="C126" s="35" t="s">
        <v>228</v>
      </c>
      <c r="D126" s="35" t="s">
        <v>310</v>
      </c>
      <c r="E126" s="36" t="s">
        <v>349</v>
      </c>
      <c r="F126" s="37">
        <v>150000</v>
      </c>
      <c r="G126" s="183" t="s">
        <v>19</v>
      </c>
      <c r="H126" s="184"/>
      <c r="I126" s="36" t="s">
        <v>32</v>
      </c>
      <c r="J126" s="35">
        <v>0</v>
      </c>
      <c r="K126" s="35">
        <v>134</v>
      </c>
      <c r="L126" s="35">
        <v>0</v>
      </c>
      <c r="M126" s="35">
        <v>0</v>
      </c>
    </row>
    <row r="127" spans="1:13" ht="40.5" customHeight="1" x14ac:dyDescent="0.25">
      <c r="A127" s="35">
        <v>1</v>
      </c>
      <c r="B127" s="35">
        <v>175</v>
      </c>
      <c r="C127" s="35" t="s">
        <v>228</v>
      </c>
      <c r="D127" s="36" t="s">
        <v>241</v>
      </c>
      <c r="E127" s="36" t="s">
        <v>242</v>
      </c>
      <c r="F127" s="37">
        <v>23500</v>
      </c>
      <c r="G127" s="190" t="s">
        <v>340</v>
      </c>
      <c r="H127" s="188"/>
      <c r="I127" s="36" t="s">
        <v>32</v>
      </c>
      <c r="J127" s="35">
        <v>0</v>
      </c>
      <c r="K127" s="35">
        <v>175</v>
      </c>
      <c r="L127" s="35">
        <v>0</v>
      </c>
      <c r="M127" s="35">
        <v>0</v>
      </c>
    </row>
    <row r="128" spans="1:13" ht="40.5" customHeight="1" x14ac:dyDescent="0.25">
      <c r="A128" s="35">
        <v>1</v>
      </c>
      <c r="B128" s="35">
        <v>185</v>
      </c>
      <c r="C128" s="35" t="s">
        <v>228</v>
      </c>
      <c r="D128" s="36" t="s">
        <v>241</v>
      </c>
      <c r="E128" s="36" t="s">
        <v>242</v>
      </c>
      <c r="F128" s="37">
        <v>23500</v>
      </c>
      <c r="G128" s="190" t="s">
        <v>350</v>
      </c>
      <c r="H128" s="188"/>
      <c r="I128" s="36" t="s">
        <v>32</v>
      </c>
      <c r="J128" s="35">
        <v>0</v>
      </c>
      <c r="K128" s="35">
        <v>185</v>
      </c>
      <c r="L128" s="35">
        <v>0</v>
      </c>
      <c r="M128" s="35">
        <v>0</v>
      </c>
    </row>
    <row r="129" spans="1:13" ht="40.5" customHeight="1" x14ac:dyDescent="0.25">
      <c r="A129" s="35">
        <v>1</v>
      </c>
      <c r="B129" s="35">
        <v>202</v>
      </c>
      <c r="C129" s="35" t="s">
        <v>228</v>
      </c>
      <c r="D129" s="36" t="s">
        <v>241</v>
      </c>
      <c r="E129" s="36" t="s">
        <v>242</v>
      </c>
      <c r="F129" s="37">
        <v>23500</v>
      </c>
      <c r="G129" s="190" t="s">
        <v>340</v>
      </c>
      <c r="H129" s="188"/>
      <c r="I129" s="36" t="s">
        <v>32</v>
      </c>
      <c r="J129" s="35">
        <v>0</v>
      </c>
      <c r="K129" s="35">
        <v>202</v>
      </c>
      <c r="L129" s="35">
        <v>0</v>
      </c>
      <c r="M129" s="35">
        <v>0</v>
      </c>
    </row>
    <row r="130" spans="1:13" ht="40.5" customHeight="1" x14ac:dyDescent="0.25">
      <c r="A130" s="35">
        <v>1</v>
      </c>
      <c r="B130" s="35">
        <v>173</v>
      </c>
      <c r="C130" s="35" t="s">
        <v>228</v>
      </c>
      <c r="D130" s="35" t="s">
        <v>351</v>
      </c>
      <c r="E130" s="36" t="s">
        <v>352</v>
      </c>
      <c r="F130" s="37">
        <v>80000</v>
      </c>
      <c r="G130" s="183" t="s">
        <v>19</v>
      </c>
      <c r="H130" s="184"/>
      <c r="I130" s="36" t="s">
        <v>20</v>
      </c>
      <c r="J130" s="35">
        <v>0</v>
      </c>
      <c r="K130" s="35">
        <v>0</v>
      </c>
      <c r="L130" s="35">
        <v>0</v>
      </c>
      <c r="M130" s="35">
        <v>173</v>
      </c>
    </row>
    <row r="131" spans="1:13" ht="40.5" customHeight="1" x14ac:dyDescent="0.25">
      <c r="A131" s="35">
        <v>3</v>
      </c>
      <c r="B131" s="35">
        <v>2023</v>
      </c>
      <c r="C131" s="35" t="s">
        <v>228</v>
      </c>
      <c r="D131" s="36" t="s">
        <v>316</v>
      </c>
      <c r="E131" s="36" t="s">
        <v>353</v>
      </c>
      <c r="F131" s="37">
        <v>300000</v>
      </c>
      <c r="G131" s="183" t="s">
        <v>19</v>
      </c>
      <c r="H131" s="184"/>
      <c r="I131" s="36" t="s">
        <v>32</v>
      </c>
      <c r="J131" s="35">
        <v>0</v>
      </c>
      <c r="K131" s="35">
        <v>2023</v>
      </c>
      <c r="L131" s="35">
        <v>0</v>
      </c>
      <c r="M131" s="35">
        <v>0</v>
      </c>
    </row>
    <row r="132" spans="1:13" ht="40.5" customHeight="1" x14ac:dyDescent="0.25">
      <c r="A132" s="35">
        <v>1</v>
      </c>
      <c r="B132" s="35">
        <v>2032</v>
      </c>
      <c r="C132" s="35" t="s">
        <v>228</v>
      </c>
      <c r="D132" s="36" t="s">
        <v>354</v>
      </c>
      <c r="E132" s="36" t="s">
        <v>355</v>
      </c>
      <c r="F132" s="37">
        <v>400000</v>
      </c>
      <c r="G132" s="183" t="s">
        <v>116</v>
      </c>
      <c r="H132" s="184"/>
      <c r="I132" s="36" t="s">
        <v>32</v>
      </c>
      <c r="J132" s="35">
        <v>0</v>
      </c>
      <c r="K132" s="35">
        <v>2032</v>
      </c>
      <c r="L132" s="35">
        <v>0</v>
      </c>
      <c r="M132" s="35">
        <v>0</v>
      </c>
    </row>
    <row r="133" spans="1:13" ht="40.5" customHeight="1" x14ac:dyDescent="0.25">
      <c r="A133" s="35">
        <v>1</v>
      </c>
      <c r="B133" s="35">
        <v>2033</v>
      </c>
      <c r="C133" s="35" t="s">
        <v>228</v>
      </c>
      <c r="D133" s="36" t="s">
        <v>354</v>
      </c>
      <c r="E133" s="36" t="s">
        <v>355</v>
      </c>
      <c r="F133" s="37">
        <v>400000</v>
      </c>
      <c r="G133" s="183" t="s">
        <v>116</v>
      </c>
      <c r="H133" s="184"/>
      <c r="I133" s="36" t="s">
        <v>32</v>
      </c>
      <c r="J133" s="35">
        <v>0</v>
      </c>
      <c r="K133" s="35">
        <v>2033</v>
      </c>
      <c r="L133" s="35">
        <v>0</v>
      </c>
      <c r="M133" s="35">
        <v>0</v>
      </c>
    </row>
    <row r="134" spans="1:13" ht="40.5" customHeight="1" x14ac:dyDescent="0.25">
      <c r="A134" s="35">
        <v>1</v>
      </c>
      <c r="B134" s="35">
        <v>92</v>
      </c>
      <c r="C134" s="35" t="s">
        <v>228</v>
      </c>
      <c r="D134" s="36" t="s">
        <v>286</v>
      </c>
      <c r="E134" s="36" t="s">
        <v>356</v>
      </c>
      <c r="F134" s="37">
        <v>200000</v>
      </c>
      <c r="G134" s="183" t="s">
        <v>116</v>
      </c>
      <c r="H134" s="184"/>
      <c r="I134" s="36" t="s">
        <v>32</v>
      </c>
      <c r="J134" s="35">
        <v>0</v>
      </c>
      <c r="K134" s="35">
        <v>92</v>
      </c>
      <c r="L134" s="35">
        <v>0</v>
      </c>
      <c r="M134" s="35">
        <v>0</v>
      </c>
    </row>
    <row r="135" spans="1:13" ht="40.5" customHeight="1" x14ac:dyDescent="0.25">
      <c r="A135" s="35">
        <v>1</v>
      </c>
      <c r="B135" s="35">
        <v>93</v>
      </c>
      <c r="C135" s="35" t="s">
        <v>228</v>
      </c>
      <c r="D135" s="36" t="s">
        <v>286</v>
      </c>
      <c r="E135" s="36" t="s">
        <v>357</v>
      </c>
      <c r="F135" s="37">
        <v>200000</v>
      </c>
      <c r="G135" s="183" t="s">
        <v>116</v>
      </c>
      <c r="H135" s="184"/>
      <c r="I135" s="36" t="s">
        <v>32</v>
      </c>
      <c r="J135" s="35">
        <v>0</v>
      </c>
      <c r="K135" s="35">
        <v>93</v>
      </c>
      <c r="L135" s="35">
        <v>0</v>
      </c>
      <c r="M135" s="35">
        <v>0</v>
      </c>
    </row>
    <row r="136" spans="1:13" ht="40.5" customHeight="1" x14ac:dyDescent="0.25">
      <c r="A136" s="35">
        <v>1</v>
      </c>
      <c r="B136" s="35">
        <v>30</v>
      </c>
      <c r="C136" s="36" t="s">
        <v>376</v>
      </c>
      <c r="D136" s="36" t="s">
        <v>379</v>
      </c>
      <c r="E136" s="36" t="s">
        <v>380</v>
      </c>
      <c r="F136" s="37">
        <v>240000</v>
      </c>
      <c r="G136" s="183" t="s">
        <v>116</v>
      </c>
      <c r="H136" s="184"/>
      <c r="I136" s="36" t="s">
        <v>32</v>
      </c>
      <c r="J136" s="35">
        <v>0</v>
      </c>
      <c r="K136" s="35">
        <v>30</v>
      </c>
      <c r="L136" s="35">
        <v>0</v>
      </c>
      <c r="M136" s="35">
        <v>0</v>
      </c>
    </row>
    <row r="137" spans="1:13" ht="40.5" customHeight="1" x14ac:dyDescent="0.25">
      <c r="A137" s="35">
        <v>1</v>
      </c>
      <c r="B137" s="35">
        <v>35</v>
      </c>
      <c r="C137" s="36" t="s">
        <v>376</v>
      </c>
      <c r="D137" s="36" t="s">
        <v>379</v>
      </c>
      <c r="E137" s="36" t="s">
        <v>381</v>
      </c>
      <c r="F137" s="37">
        <v>50000</v>
      </c>
      <c r="G137" s="183" t="s">
        <v>116</v>
      </c>
      <c r="H137" s="184"/>
      <c r="I137" s="36" t="s">
        <v>32</v>
      </c>
      <c r="J137" s="35">
        <v>0</v>
      </c>
      <c r="K137" s="35">
        <v>35</v>
      </c>
      <c r="L137" s="35">
        <v>0</v>
      </c>
      <c r="M137" s="35">
        <v>0</v>
      </c>
    </row>
    <row r="138" spans="1:13" ht="40.5" customHeight="1" x14ac:dyDescent="0.25">
      <c r="A138" s="35">
        <v>1</v>
      </c>
      <c r="B138" s="35">
        <v>36</v>
      </c>
      <c r="C138" s="36" t="s">
        <v>376</v>
      </c>
      <c r="D138" s="36" t="s">
        <v>382</v>
      </c>
      <c r="E138" s="36" t="s">
        <v>383</v>
      </c>
      <c r="F138" s="37">
        <v>34000</v>
      </c>
      <c r="G138" s="183" t="s">
        <v>116</v>
      </c>
      <c r="H138" s="184"/>
      <c r="I138" s="36" t="s">
        <v>32</v>
      </c>
      <c r="J138" s="35">
        <v>0</v>
      </c>
      <c r="K138" s="35">
        <v>36</v>
      </c>
      <c r="L138" s="35">
        <v>0</v>
      </c>
      <c r="M138" s="35">
        <v>0</v>
      </c>
    </row>
    <row r="139" spans="1:13" ht="40.5" customHeight="1" x14ac:dyDescent="0.25">
      <c r="A139" s="35">
        <v>2</v>
      </c>
      <c r="B139" s="35">
        <v>82</v>
      </c>
      <c r="C139" s="36" t="s">
        <v>376</v>
      </c>
      <c r="D139" s="36" t="s">
        <v>377</v>
      </c>
      <c r="E139" s="36" t="s">
        <v>384</v>
      </c>
      <c r="F139" s="37">
        <v>200000</v>
      </c>
      <c r="G139" s="183" t="s">
        <v>116</v>
      </c>
      <c r="H139" s="184"/>
      <c r="I139" s="36" t="s">
        <v>32</v>
      </c>
      <c r="J139" s="35">
        <v>0</v>
      </c>
      <c r="K139" s="35">
        <v>82</v>
      </c>
      <c r="L139" s="35">
        <v>0</v>
      </c>
      <c r="M139" s="35">
        <v>0</v>
      </c>
    </row>
    <row r="140" spans="1:13" ht="40.5" customHeight="1" x14ac:dyDescent="0.25">
      <c r="A140" s="35">
        <v>1</v>
      </c>
      <c r="B140" s="35">
        <v>90</v>
      </c>
      <c r="C140" s="36" t="s">
        <v>376</v>
      </c>
      <c r="D140" s="36" t="s">
        <v>385</v>
      </c>
      <c r="E140" s="36" t="s">
        <v>386</v>
      </c>
      <c r="F140" s="37">
        <v>300000</v>
      </c>
      <c r="G140" s="183" t="s">
        <v>19</v>
      </c>
      <c r="H140" s="184"/>
      <c r="I140" s="36" t="s">
        <v>20</v>
      </c>
      <c r="J140" s="35">
        <v>0</v>
      </c>
      <c r="K140" s="35">
        <v>90</v>
      </c>
      <c r="L140" s="35">
        <v>0</v>
      </c>
      <c r="M140" s="35">
        <v>0</v>
      </c>
    </row>
    <row r="141" spans="1:13" ht="40.5" customHeight="1" x14ac:dyDescent="0.25">
      <c r="A141" s="35">
        <v>1</v>
      </c>
      <c r="B141" s="35">
        <v>108</v>
      </c>
      <c r="C141" s="35" t="s">
        <v>228</v>
      </c>
      <c r="D141" s="35" t="s">
        <v>358</v>
      </c>
      <c r="E141" s="36" t="s">
        <v>359</v>
      </c>
      <c r="F141" s="37">
        <v>100000</v>
      </c>
      <c r="G141" s="183" t="s">
        <v>116</v>
      </c>
      <c r="H141" s="184"/>
      <c r="I141" s="36" t="s">
        <v>32</v>
      </c>
      <c r="J141" s="35">
        <v>0</v>
      </c>
      <c r="K141" s="35">
        <v>108</v>
      </c>
      <c r="L141" s="35">
        <v>0</v>
      </c>
      <c r="M141" s="35">
        <v>0</v>
      </c>
    </row>
    <row r="142" spans="1:13" ht="40.5" customHeight="1" x14ac:dyDescent="0.25">
      <c r="A142" s="35">
        <v>1</v>
      </c>
      <c r="B142" s="35">
        <v>21</v>
      </c>
      <c r="C142" s="35" t="s">
        <v>228</v>
      </c>
      <c r="D142" s="35" t="s">
        <v>264</v>
      </c>
      <c r="E142" s="36" t="s">
        <v>296</v>
      </c>
      <c r="F142" s="37">
        <v>70000</v>
      </c>
      <c r="G142" s="190" t="s">
        <v>360</v>
      </c>
      <c r="H142" s="188"/>
      <c r="I142" s="36" t="s">
        <v>32</v>
      </c>
      <c r="J142" s="35">
        <v>0</v>
      </c>
      <c r="K142" s="35">
        <v>21</v>
      </c>
      <c r="L142" s="35">
        <v>0</v>
      </c>
      <c r="M142" s="35">
        <v>0</v>
      </c>
    </row>
    <row r="143" spans="1:13" ht="40.5" customHeight="1" x14ac:dyDescent="0.25">
      <c r="A143" s="35">
        <v>1</v>
      </c>
      <c r="B143" s="35">
        <v>22</v>
      </c>
      <c r="C143" s="35" t="s">
        <v>228</v>
      </c>
      <c r="D143" s="35" t="s">
        <v>264</v>
      </c>
      <c r="E143" s="36" t="s">
        <v>296</v>
      </c>
      <c r="F143" s="37">
        <v>70000</v>
      </c>
      <c r="G143" s="190" t="s">
        <v>360</v>
      </c>
      <c r="H143" s="188"/>
      <c r="I143" s="36" t="s">
        <v>32</v>
      </c>
      <c r="J143" s="35">
        <v>0</v>
      </c>
      <c r="K143" s="35">
        <v>22</v>
      </c>
      <c r="L143" s="35">
        <v>0</v>
      </c>
      <c r="M143" s="35">
        <v>0</v>
      </c>
    </row>
    <row r="144" spans="1:13" ht="40.5" customHeight="1" x14ac:dyDescent="0.25">
      <c r="A144" s="35">
        <v>1</v>
      </c>
      <c r="B144" s="35">
        <v>198</v>
      </c>
      <c r="C144" s="35" t="s">
        <v>228</v>
      </c>
      <c r="D144" s="35" t="s">
        <v>277</v>
      </c>
      <c r="E144" s="36" t="s">
        <v>278</v>
      </c>
      <c r="F144" s="37">
        <v>52000</v>
      </c>
      <c r="G144" s="183" t="s">
        <v>116</v>
      </c>
      <c r="H144" s="184"/>
      <c r="I144" s="36" t="s">
        <v>32</v>
      </c>
      <c r="J144" s="35">
        <v>0</v>
      </c>
      <c r="K144" s="35">
        <v>198</v>
      </c>
      <c r="L144" s="35">
        <v>0</v>
      </c>
      <c r="M144" s="35">
        <v>0</v>
      </c>
    </row>
    <row r="145" spans="1:13" ht="40.5" customHeight="1" x14ac:dyDescent="0.25">
      <c r="A145" s="35">
        <v>1</v>
      </c>
      <c r="B145" s="35">
        <v>200</v>
      </c>
      <c r="C145" s="35" t="s">
        <v>228</v>
      </c>
      <c r="D145" s="36" t="s">
        <v>332</v>
      </c>
      <c r="E145" s="36" t="s">
        <v>361</v>
      </c>
      <c r="F145" s="37">
        <v>800000</v>
      </c>
      <c r="G145" s="183" t="s">
        <v>203</v>
      </c>
      <c r="H145" s="184"/>
      <c r="I145" s="36" t="s">
        <v>32</v>
      </c>
      <c r="J145" s="35">
        <v>200</v>
      </c>
      <c r="K145" s="35">
        <v>0</v>
      </c>
      <c r="L145" s="35">
        <v>0</v>
      </c>
      <c r="M145" s="35">
        <v>0</v>
      </c>
    </row>
    <row r="146" spans="1:13" ht="40.5" customHeight="1" x14ac:dyDescent="0.25">
      <c r="A146" s="35">
        <v>3</v>
      </c>
      <c r="B146" s="35" t="s">
        <v>254</v>
      </c>
      <c r="C146" s="35" t="s">
        <v>228</v>
      </c>
      <c r="D146" s="36" t="s">
        <v>362</v>
      </c>
      <c r="E146" s="36" t="s">
        <v>363</v>
      </c>
      <c r="F146" s="37">
        <v>54000</v>
      </c>
      <c r="G146" s="183" t="s">
        <v>23</v>
      </c>
      <c r="H146" s="184"/>
      <c r="I146" s="36"/>
      <c r="J146" s="35">
        <v>0</v>
      </c>
      <c r="K146" s="35">
        <v>0</v>
      </c>
      <c r="L146" s="35">
        <v>0</v>
      </c>
      <c r="M146" s="35" t="e">
        <v>#VALUE!</v>
      </c>
    </row>
    <row r="147" spans="1:13" ht="40.5" customHeight="1" x14ac:dyDescent="0.25">
      <c r="A147" s="35">
        <v>1</v>
      </c>
      <c r="B147" s="35">
        <v>3012</v>
      </c>
      <c r="C147" s="35" t="s">
        <v>228</v>
      </c>
      <c r="D147" s="36" t="s">
        <v>351</v>
      </c>
      <c r="E147" s="36" t="s">
        <v>364</v>
      </c>
      <c r="F147" s="37">
        <v>80000</v>
      </c>
      <c r="G147" s="183" t="s">
        <v>19</v>
      </c>
      <c r="H147" s="184"/>
      <c r="I147" s="36" t="s">
        <v>180</v>
      </c>
      <c r="J147" s="35">
        <v>0</v>
      </c>
      <c r="K147" s="35">
        <v>0</v>
      </c>
      <c r="L147" s="35">
        <v>0</v>
      </c>
      <c r="M147" s="35">
        <v>3012</v>
      </c>
    </row>
    <row r="148" spans="1:13" ht="40.5" customHeight="1" x14ac:dyDescent="0.25">
      <c r="A148" s="35">
        <v>1</v>
      </c>
      <c r="B148" s="35">
        <v>83</v>
      </c>
      <c r="C148" s="36" t="s">
        <v>376</v>
      </c>
      <c r="D148" s="36" t="s">
        <v>379</v>
      </c>
      <c r="E148" s="36" t="s">
        <v>387</v>
      </c>
      <c r="F148" s="37">
        <v>250000</v>
      </c>
      <c r="G148" s="183" t="s">
        <v>19</v>
      </c>
      <c r="H148" s="184"/>
      <c r="I148" s="36" t="s">
        <v>20</v>
      </c>
      <c r="J148" s="35">
        <v>0</v>
      </c>
      <c r="K148" s="35">
        <v>0</v>
      </c>
      <c r="L148" s="35">
        <v>0</v>
      </c>
      <c r="M148" s="35">
        <v>83</v>
      </c>
    </row>
    <row r="149" spans="1:13" ht="40.5" customHeight="1" x14ac:dyDescent="0.25">
      <c r="A149" s="35">
        <v>1</v>
      </c>
      <c r="B149" s="35">
        <v>113</v>
      </c>
      <c r="C149" s="35" t="s">
        <v>228</v>
      </c>
      <c r="D149" s="35" t="s">
        <v>325</v>
      </c>
      <c r="E149" s="36" t="s">
        <v>365</v>
      </c>
      <c r="F149" s="37">
        <v>65000</v>
      </c>
      <c r="G149" s="183" t="s">
        <v>324</v>
      </c>
      <c r="H149" s="184"/>
      <c r="I149" s="36" t="s">
        <v>32</v>
      </c>
      <c r="J149" s="35">
        <v>0</v>
      </c>
      <c r="K149" s="35">
        <v>113</v>
      </c>
      <c r="L149" s="35">
        <v>0</v>
      </c>
      <c r="M149" s="35">
        <v>0</v>
      </c>
    </row>
    <row r="150" spans="1:13" ht="40.5" customHeight="1" x14ac:dyDescent="0.25">
      <c r="A150" s="35">
        <v>1</v>
      </c>
      <c r="B150" s="35">
        <v>138</v>
      </c>
      <c r="C150" s="35" t="s">
        <v>228</v>
      </c>
      <c r="D150" s="35" t="s">
        <v>325</v>
      </c>
      <c r="E150" s="36" t="s">
        <v>365</v>
      </c>
      <c r="F150" s="37">
        <v>65000</v>
      </c>
      <c r="G150" s="183" t="s">
        <v>322</v>
      </c>
      <c r="H150" s="184"/>
      <c r="I150" s="36" t="s">
        <v>32</v>
      </c>
      <c r="J150" s="35">
        <v>0</v>
      </c>
      <c r="K150" s="35">
        <v>138</v>
      </c>
      <c r="L150" s="35">
        <v>0</v>
      </c>
      <c r="M150" s="35">
        <v>0</v>
      </c>
    </row>
    <row r="151" spans="1:13" ht="40.5" customHeight="1" x14ac:dyDescent="0.25">
      <c r="A151" s="35">
        <v>1</v>
      </c>
      <c r="B151" s="35">
        <v>91</v>
      </c>
      <c r="C151" s="35" t="s">
        <v>228</v>
      </c>
      <c r="D151" s="36" t="s">
        <v>366</v>
      </c>
      <c r="E151" s="36" t="s">
        <v>367</v>
      </c>
      <c r="F151" s="37">
        <v>340000</v>
      </c>
      <c r="G151" s="183" t="s">
        <v>19</v>
      </c>
      <c r="H151" s="184"/>
      <c r="I151" s="36" t="s">
        <v>20</v>
      </c>
      <c r="J151" s="35">
        <v>0</v>
      </c>
      <c r="K151" s="35">
        <v>91</v>
      </c>
      <c r="L151" s="35">
        <v>0</v>
      </c>
      <c r="M151" s="35">
        <v>0</v>
      </c>
    </row>
    <row r="152" spans="1:13" ht="40.5" customHeight="1" x14ac:dyDescent="0.25">
      <c r="A152" s="35">
        <v>1</v>
      </c>
      <c r="B152" s="35">
        <v>1001</v>
      </c>
      <c r="C152" s="35" t="s">
        <v>228</v>
      </c>
      <c r="D152" s="36" t="s">
        <v>332</v>
      </c>
      <c r="E152" s="36" t="s">
        <v>368</v>
      </c>
      <c r="F152" s="37">
        <v>2500000</v>
      </c>
      <c r="G152" s="183" t="s">
        <v>19</v>
      </c>
      <c r="H152" s="184"/>
      <c r="I152" s="36" t="s">
        <v>32</v>
      </c>
      <c r="J152" s="35">
        <v>1001</v>
      </c>
      <c r="K152" s="35">
        <v>0</v>
      </c>
      <c r="L152" s="35">
        <v>0</v>
      </c>
      <c r="M152" s="35">
        <v>0</v>
      </c>
    </row>
    <row r="153" spans="1:13" ht="40.5" customHeight="1" x14ac:dyDescent="0.25">
      <c r="A153" s="35">
        <v>1</v>
      </c>
      <c r="B153" s="35">
        <v>1002</v>
      </c>
      <c r="C153" s="35" t="s">
        <v>228</v>
      </c>
      <c r="D153" s="36" t="s">
        <v>332</v>
      </c>
      <c r="E153" s="36" t="s">
        <v>368</v>
      </c>
      <c r="F153" s="37">
        <v>2500000</v>
      </c>
      <c r="G153" s="183" t="s">
        <v>19</v>
      </c>
      <c r="H153" s="184"/>
      <c r="I153" s="36" t="s">
        <v>32</v>
      </c>
      <c r="J153" s="35">
        <v>1002</v>
      </c>
      <c r="K153" s="35">
        <v>0</v>
      </c>
      <c r="L153" s="35">
        <v>0</v>
      </c>
      <c r="M153" s="35">
        <v>0</v>
      </c>
    </row>
    <row r="154" spans="1:13" ht="40.5" customHeight="1" x14ac:dyDescent="0.25">
      <c r="A154" s="35">
        <v>1</v>
      </c>
      <c r="B154" s="35">
        <v>1003</v>
      </c>
      <c r="C154" s="35" t="s">
        <v>228</v>
      </c>
      <c r="D154" s="36" t="s">
        <v>237</v>
      </c>
      <c r="E154" s="36" t="s">
        <v>369</v>
      </c>
      <c r="F154" s="37">
        <v>1800000</v>
      </c>
      <c r="G154" s="183" t="s">
        <v>31</v>
      </c>
      <c r="H154" s="184"/>
      <c r="I154" s="36" t="s">
        <v>32</v>
      </c>
      <c r="J154" s="35">
        <v>1003</v>
      </c>
      <c r="K154" s="35">
        <v>0</v>
      </c>
      <c r="L154" s="35">
        <v>0</v>
      </c>
      <c r="M154" s="35">
        <v>0</v>
      </c>
    </row>
    <row r="155" spans="1:13" ht="40.5" customHeight="1" x14ac:dyDescent="0.25">
      <c r="A155" s="35">
        <v>1</v>
      </c>
      <c r="B155" s="35">
        <v>1004</v>
      </c>
      <c r="C155" s="35" t="s">
        <v>228</v>
      </c>
      <c r="D155" s="36" t="s">
        <v>237</v>
      </c>
      <c r="E155" s="36" t="s">
        <v>369</v>
      </c>
      <c r="F155" s="37">
        <v>2600000</v>
      </c>
      <c r="G155" s="183" t="s">
        <v>31</v>
      </c>
      <c r="H155" s="184"/>
      <c r="I155" s="36" t="s">
        <v>32</v>
      </c>
      <c r="J155" s="35">
        <v>1004</v>
      </c>
      <c r="K155" s="35">
        <v>0</v>
      </c>
      <c r="L155" s="35">
        <v>0</v>
      </c>
      <c r="M155" s="35">
        <v>0</v>
      </c>
    </row>
    <row r="156" spans="1:13" ht="40.5" customHeight="1" x14ac:dyDescent="0.25">
      <c r="A156" s="35">
        <v>1</v>
      </c>
      <c r="B156" s="36">
        <v>2030</v>
      </c>
      <c r="C156" s="36" t="s">
        <v>228</v>
      </c>
      <c r="D156" s="36" t="s">
        <v>370</v>
      </c>
      <c r="E156" s="36" t="s">
        <v>371</v>
      </c>
      <c r="F156" s="37">
        <v>510000</v>
      </c>
      <c r="G156" s="183" t="s">
        <v>31</v>
      </c>
      <c r="H156" s="184"/>
      <c r="I156" s="36" t="s">
        <v>32</v>
      </c>
      <c r="J156" s="35">
        <v>0</v>
      </c>
      <c r="K156" s="35">
        <v>2030</v>
      </c>
      <c r="L156" s="35">
        <v>0</v>
      </c>
      <c r="M156" s="35">
        <v>0</v>
      </c>
    </row>
    <row r="157" spans="1:13" ht="40.5" customHeight="1" x14ac:dyDescent="0.25">
      <c r="A157" s="35">
        <v>1</v>
      </c>
      <c r="B157" s="36">
        <v>2031</v>
      </c>
      <c r="C157" s="36" t="s">
        <v>228</v>
      </c>
      <c r="D157" s="35" t="s">
        <v>372</v>
      </c>
      <c r="E157" s="36" t="s">
        <v>373</v>
      </c>
      <c r="F157" s="37">
        <v>350000</v>
      </c>
      <c r="G157" s="191" t="s">
        <v>19</v>
      </c>
      <c r="H157" s="192"/>
      <c r="I157" s="44" t="s">
        <v>20</v>
      </c>
      <c r="J157" s="43">
        <v>0</v>
      </c>
      <c r="K157" s="43">
        <v>2031</v>
      </c>
      <c r="L157" s="43">
        <v>0</v>
      </c>
      <c r="M157" s="43">
        <v>0</v>
      </c>
    </row>
    <row r="158" spans="1:13" ht="40.5" customHeight="1" x14ac:dyDescent="0.25">
      <c r="A158" s="35">
        <v>1</v>
      </c>
      <c r="B158" s="35">
        <v>3005</v>
      </c>
      <c r="C158" s="35" t="s">
        <v>228</v>
      </c>
      <c r="D158" s="35" t="s">
        <v>374</v>
      </c>
      <c r="E158" s="36" t="s">
        <v>375</v>
      </c>
      <c r="F158" s="37">
        <v>1692160</v>
      </c>
      <c r="G158" s="191" t="s">
        <v>19</v>
      </c>
      <c r="H158" s="192"/>
      <c r="I158" s="44" t="s">
        <v>20</v>
      </c>
      <c r="J158" s="43">
        <v>0</v>
      </c>
      <c r="K158" s="43">
        <v>0</v>
      </c>
      <c r="L158" s="43">
        <v>0</v>
      </c>
      <c r="M158" s="43">
        <v>3005</v>
      </c>
    </row>
    <row r="159" spans="1:13" ht="40.5" customHeight="1" x14ac:dyDescent="0.25">
      <c r="A159" s="35">
        <v>1</v>
      </c>
      <c r="B159" s="35">
        <v>311</v>
      </c>
      <c r="C159" s="35" t="s">
        <v>264</v>
      </c>
      <c r="D159" s="35" t="s">
        <v>283</v>
      </c>
      <c r="E159" s="36" t="s">
        <v>388</v>
      </c>
      <c r="F159" s="37">
        <v>1140000</v>
      </c>
      <c r="G159" s="193" t="s">
        <v>75</v>
      </c>
      <c r="H159" s="183"/>
      <c r="I159" s="44" t="s">
        <v>32</v>
      </c>
      <c r="J159" s="43"/>
      <c r="K159" s="43"/>
      <c r="L159" s="43"/>
      <c r="M159" s="43"/>
    </row>
    <row r="160" spans="1:13" ht="40.5" customHeight="1" x14ac:dyDescent="0.25">
      <c r="A160" s="35">
        <v>1</v>
      </c>
      <c r="B160" s="35">
        <v>312</v>
      </c>
      <c r="C160" s="35" t="s">
        <v>264</v>
      </c>
      <c r="D160" s="35" t="s">
        <v>283</v>
      </c>
      <c r="E160" s="36" t="s">
        <v>388</v>
      </c>
      <c r="F160" s="37">
        <v>1140000</v>
      </c>
      <c r="G160" s="193" t="s">
        <v>75</v>
      </c>
      <c r="H160" s="183"/>
      <c r="I160" s="44" t="s">
        <v>32</v>
      </c>
      <c r="J160" s="43"/>
      <c r="K160" s="43"/>
      <c r="L160" s="43"/>
      <c r="M160" s="43"/>
    </row>
    <row r="161" spans="1:13" ht="40.5" customHeight="1" x14ac:dyDescent="0.25">
      <c r="A161" s="35">
        <v>1</v>
      </c>
      <c r="B161" s="35">
        <v>313</v>
      </c>
      <c r="C161" s="35" t="s">
        <v>264</v>
      </c>
      <c r="D161" s="35" t="s">
        <v>283</v>
      </c>
      <c r="E161" s="36" t="s">
        <v>388</v>
      </c>
      <c r="F161" s="37">
        <v>1140000</v>
      </c>
      <c r="G161" s="193" t="s">
        <v>75</v>
      </c>
      <c r="H161" s="183"/>
      <c r="I161" s="44" t="s">
        <v>32</v>
      </c>
      <c r="J161" s="43"/>
      <c r="K161" s="43"/>
      <c r="L161" s="43"/>
      <c r="M161" s="43"/>
    </row>
    <row r="162" spans="1:13" ht="40.5" customHeight="1" x14ac:dyDescent="0.25">
      <c r="A162" s="35">
        <v>1</v>
      </c>
      <c r="B162" s="35">
        <v>314</v>
      </c>
      <c r="C162" s="35" t="s">
        <v>264</v>
      </c>
      <c r="D162" s="35" t="s">
        <v>283</v>
      </c>
      <c r="E162" s="36" t="s">
        <v>388</v>
      </c>
      <c r="F162" s="37">
        <v>1140000</v>
      </c>
      <c r="G162" s="193" t="s">
        <v>75</v>
      </c>
      <c r="H162" s="183"/>
      <c r="I162" s="44" t="s">
        <v>32</v>
      </c>
      <c r="J162" s="43"/>
      <c r="K162" s="43"/>
      <c r="L162" s="43"/>
      <c r="M162" s="43"/>
    </row>
    <row r="163" spans="1:13" ht="40.5" customHeight="1" x14ac:dyDescent="0.25">
      <c r="A163" s="35">
        <v>1</v>
      </c>
      <c r="B163" s="35">
        <v>315</v>
      </c>
      <c r="C163" s="35" t="s">
        <v>264</v>
      </c>
      <c r="D163" s="35" t="s">
        <v>283</v>
      </c>
      <c r="E163" s="36" t="s">
        <v>388</v>
      </c>
      <c r="F163" s="37">
        <v>1140000</v>
      </c>
      <c r="G163" s="193" t="s">
        <v>75</v>
      </c>
      <c r="H163" s="183"/>
      <c r="I163" s="44" t="s">
        <v>32</v>
      </c>
      <c r="J163" s="43"/>
      <c r="K163" s="43"/>
      <c r="L163" s="43"/>
      <c r="M163" s="43"/>
    </row>
    <row r="164" spans="1:13" ht="40.5" customHeight="1" x14ac:dyDescent="0.25">
      <c r="A164" s="35">
        <v>1</v>
      </c>
      <c r="B164" s="35">
        <v>316</v>
      </c>
      <c r="C164" s="35" t="s">
        <v>264</v>
      </c>
      <c r="D164" s="35" t="s">
        <v>283</v>
      </c>
      <c r="E164" s="36" t="s">
        <v>388</v>
      </c>
      <c r="F164" s="37">
        <v>1140000</v>
      </c>
      <c r="G164" s="193" t="s">
        <v>75</v>
      </c>
      <c r="H164" s="183"/>
      <c r="I164" s="44" t="s">
        <v>32</v>
      </c>
      <c r="J164" s="43"/>
      <c r="K164" s="43"/>
      <c r="L164" s="43"/>
      <c r="M164" s="43"/>
    </row>
    <row r="165" spans="1:13" ht="40.5" customHeight="1" x14ac:dyDescent="0.25">
      <c r="A165" s="35">
        <v>1</v>
      </c>
      <c r="B165" s="35">
        <v>317</v>
      </c>
      <c r="C165" s="35" t="s">
        <v>264</v>
      </c>
      <c r="D165" s="35" t="s">
        <v>283</v>
      </c>
      <c r="E165" s="36" t="s">
        <v>388</v>
      </c>
      <c r="F165" s="37">
        <v>1140000</v>
      </c>
      <c r="G165" s="193" t="s">
        <v>75</v>
      </c>
      <c r="H165" s="183"/>
      <c r="I165" s="44" t="s">
        <v>32</v>
      </c>
      <c r="J165" s="43"/>
      <c r="K165" s="43"/>
      <c r="L165" s="43"/>
      <c r="M165" s="43"/>
    </row>
    <row r="166" spans="1:13" ht="40.5" customHeight="1" x14ac:dyDescent="0.25">
      <c r="A166" s="35">
        <v>1</v>
      </c>
      <c r="B166" s="35">
        <v>318</v>
      </c>
      <c r="C166" s="35" t="s">
        <v>264</v>
      </c>
      <c r="D166" s="35" t="s">
        <v>283</v>
      </c>
      <c r="E166" s="36" t="s">
        <v>388</v>
      </c>
      <c r="F166" s="37">
        <v>1140000</v>
      </c>
      <c r="G166" s="193" t="s">
        <v>75</v>
      </c>
      <c r="H166" s="183"/>
      <c r="I166" s="44" t="s">
        <v>32</v>
      </c>
      <c r="J166" s="43"/>
      <c r="K166" s="43"/>
      <c r="L166" s="43"/>
      <c r="M166" s="43"/>
    </row>
    <row r="167" spans="1:13" ht="40.5" customHeight="1" x14ac:dyDescent="0.25">
      <c r="A167" s="35">
        <v>1</v>
      </c>
      <c r="B167" s="35">
        <v>319</v>
      </c>
      <c r="C167" s="35" t="s">
        <v>264</v>
      </c>
      <c r="D167" s="35" t="s">
        <v>283</v>
      </c>
      <c r="E167" s="36" t="s">
        <v>388</v>
      </c>
      <c r="F167" s="37">
        <v>1140000</v>
      </c>
      <c r="G167" s="193" t="s">
        <v>75</v>
      </c>
      <c r="H167" s="183"/>
      <c r="I167" s="44" t="s">
        <v>32</v>
      </c>
      <c r="J167" s="43"/>
      <c r="K167" s="43"/>
      <c r="L167" s="43"/>
      <c r="M167" s="43"/>
    </row>
    <row r="168" spans="1:13" ht="40.5" customHeight="1" x14ac:dyDescent="0.25">
      <c r="A168" s="35">
        <v>1</v>
      </c>
      <c r="B168" s="35">
        <v>320</v>
      </c>
      <c r="C168" s="35" t="s">
        <v>264</v>
      </c>
      <c r="D168" s="35" t="s">
        <v>283</v>
      </c>
      <c r="E168" s="36" t="s">
        <v>388</v>
      </c>
      <c r="F168" s="37">
        <v>1140000</v>
      </c>
      <c r="G168" s="193" t="s">
        <v>75</v>
      </c>
      <c r="H168" s="183"/>
      <c r="I168" s="44" t="s">
        <v>32</v>
      </c>
      <c r="J168" s="43"/>
      <c r="K168" s="43"/>
      <c r="L168" s="43"/>
      <c r="M168" s="43"/>
    </row>
    <row r="169" spans="1:13" ht="40.5" customHeight="1" x14ac:dyDescent="0.25">
      <c r="A169" s="35">
        <v>1</v>
      </c>
      <c r="B169" s="35">
        <v>321</v>
      </c>
      <c r="C169" s="35" t="s">
        <v>264</v>
      </c>
      <c r="D169" s="35" t="s">
        <v>283</v>
      </c>
      <c r="E169" s="36" t="s">
        <v>388</v>
      </c>
      <c r="F169" s="37">
        <v>1140000</v>
      </c>
      <c r="G169" s="193" t="s">
        <v>75</v>
      </c>
      <c r="H169" s="183"/>
      <c r="I169" s="44" t="s">
        <v>32</v>
      </c>
      <c r="J169" s="43"/>
      <c r="K169" s="43"/>
      <c r="L169" s="43"/>
      <c r="M169" s="43"/>
    </row>
    <row r="170" spans="1:13" ht="40.5" customHeight="1" x14ac:dyDescent="0.25">
      <c r="A170" s="35">
        <v>1</v>
      </c>
      <c r="B170" s="35">
        <v>322</v>
      </c>
      <c r="C170" s="35" t="s">
        <v>264</v>
      </c>
      <c r="D170" s="35" t="s">
        <v>283</v>
      </c>
      <c r="E170" s="36" t="s">
        <v>388</v>
      </c>
      <c r="F170" s="37">
        <v>1140000</v>
      </c>
      <c r="G170" s="193" t="s">
        <v>75</v>
      </c>
      <c r="H170" s="183"/>
      <c r="I170" s="44" t="s">
        <v>32</v>
      </c>
      <c r="J170" s="43"/>
      <c r="K170" s="43"/>
      <c r="L170" s="43"/>
      <c r="M170" s="43"/>
    </row>
    <row r="171" spans="1:13" ht="40.5" customHeight="1" x14ac:dyDescent="0.25">
      <c r="A171" s="35">
        <v>1</v>
      </c>
      <c r="B171" s="35">
        <v>323</v>
      </c>
      <c r="C171" s="35" t="s">
        <v>264</v>
      </c>
      <c r="D171" s="35" t="s">
        <v>283</v>
      </c>
      <c r="E171" s="36" t="s">
        <v>388</v>
      </c>
      <c r="F171" s="37">
        <v>1140000</v>
      </c>
      <c r="G171" s="193" t="s">
        <v>75</v>
      </c>
      <c r="H171" s="183"/>
      <c r="I171" s="44" t="s">
        <v>32</v>
      </c>
      <c r="J171" s="43"/>
      <c r="K171" s="43"/>
      <c r="L171" s="43"/>
      <c r="M171" s="43"/>
    </row>
    <row r="172" spans="1:13" ht="40.5" customHeight="1" x14ac:dyDescent="0.25">
      <c r="A172" s="35">
        <v>1</v>
      </c>
      <c r="B172" s="35">
        <v>324</v>
      </c>
      <c r="C172" s="35" t="s">
        <v>264</v>
      </c>
      <c r="D172" s="35" t="s">
        <v>283</v>
      </c>
      <c r="E172" s="36" t="s">
        <v>388</v>
      </c>
      <c r="F172" s="37">
        <v>1140000</v>
      </c>
      <c r="G172" s="193" t="s">
        <v>75</v>
      </c>
      <c r="H172" s="183"/>
      <c r="I172" s="44" t="s">
        <v>32</v>
      </c>
      <c r="J172" s="43"/>
      <c r="K172" s="43"/>
      <c r="L172" s="43"/>
      <c r="M172" s="43"/>
    </row>
    <row r="173" spans="1:13" ht="40.5" customHeight="1" x14ac:dyDescent="0.25">
      <c r="A173" s="35">
        <v>1</v>
      </c>
      <c r="B173" s="35">
        <v>325</v>
      </c>
      <c r="C173" s="35" t="s">
        <v>264</v>
      </c>
      <c r="D173" s="35" t="s">
        <v>283</v>
      </c>
      <c r="E173" s="36" t="s">
        <v>388</v>
      </c>
      <c r="F173" s="37">
        <v>1140000</v>
      </c>
      <c r="G173" s="193" t="s">
        <v>75</v>
      </c>
      <c r="H173" s="183"/>
      <c r="I173" s="44" t="s">
        <v>32</v>
      </c>
      <c r="J173" s="43"/>
      <c r="K173" s="43"/>
      <c r="L173" s="43"/>
      <c r="M173" s="43"/>
    </row>
    <row r="174" spans="1:13" ht="40.5" customHeight="1" x14ac:dyDescent="0.25">
      <c r="A174" s="35">
        <v>1</v>
      </c>
      <c r="B174" s="35">
        <v>326</v>
      </c>
      <c r="C174" s="35" t="s">
        <v>264</v>
      </c>
      <c r="D174" s="35" t="s">
        <v>283</v>
      </c>
      <c r="E174" s="36" t="s">
        <v>388</v>
      </c>
      <c r="F174" s="37">
        <v>1140000</v>
      </c>
      <c r="G174" s="193" t="s">
        <v>75</v>
      </c>
      <c r="H174" s="183"/>
      <c r="I174" s="44" t="s">
        <v>32</v>
      </c>
      <c r="J174" s="43"/>
      <c r="K174" s="43"/>
      <c r="L174" s="43"/>
      <c r="M174" s="43"/>
    </row>
    <row r="175" spans="1:13" ht="40.5" customHeight="1" x14ac:dyDescent="0.25">
      <c r="A175" s="35">
        <v>1</v>
      </c>
      <c r="B175" s="35">
        <v>327</v>
      </c>
      <c r="C175" s="35" t="s">
        <v>264</v>
      </c>
      <c r="D175" s="35" t="s">
        <v>283</v>
      </c>
      <c r="E175" s="36" t="s">
        <v>388</v>
      </c>
      <c r="F175" s="37">
        <v>1140000</v>
      </c>
      <c r="G175" s="193" t="s">
        <v>75</v>
      </c>
      <c r="H175" s="183"/>
      <c r="I175" s="44" t="s">
        <v>32</v>
      </c>
      <c r="J175" s="43"/>
      <c r="K175" s="43"/>
      <c r="L175" s="43"/>
      <c r="M175" s="43"/>
    </row>
    <row r="176" spans="1:13" ht="40.5" customHeight="1" x14ac:dyDescent="0.25">
      <c r="A176" s="178" t="s">
        <v>486</v>
      </c>
      <c r="B176" s="178"/>
      <c r="C176" s="178"/>
      <c r="D176" s="178"/>
      <c r="E176" s="178"/>
      <c r="F176" s="46">
        <f>SUM(F2:F175)</f>
        <v>118356083</v>
      </c>
    </row>
  </sheetData>
  <mergeCells count="176">
    <mergeCell ref="G175:H175"/>
    <mergeCell ref="A176:E176"/>
    <mergeCell ref="G169:H169"/>
    <mergeCell ref="G170:H170"/>
    <mergeCell ref="G171:H171"/>
    <mergeCell ref="G172:H172"/>
    <mergeCell ref="G173:H173"/>
    <mergeCell ref="G174:H174"/>
    <mergeCell ref="G163:H163"/>
    <mergeCell ref="G164:H164"/>
    <mergeCell ref="G165:H165"/>
    <mergeCell ref="G166:H166"/>
    <mergeCell ref="G167:H167"/>
    <mergeCell ref="G168:H168"/>
    <mergeCell ref="G157:H157"/>
    <mergeCell ref="G158:H158"/>
    <mergeCell ref="G159:H159"/>
    <mergeCell ref="G160:H160"/>
    <mergeCell ref="G161:H161"/>
    <mergeCell ref="G162:H162"/>
    <mergeCell ref="G151:H151"/>
    <mergeCell ref="G152:H152"/>
    <mergeCell ref="G153:H153"/>
    <mergeCell ref="G154:H154"/>
    <mergeCell ref="G155:H155"/>
    <mergeCell ref="G156:H156"/>
    <mergeCell ref="G145:H145"/>
    <mergeCell ref="G146:H146"/>
    <mergeCell ref="G147:H147"/>
    <mergeCell ref="G148:H148"/>
    <mergeCell ref="G149:H149"/>
    <mergeCell ref="G150:H150"/>
    <mergeCell ref="G139:H139"/>
    <mergeCell ref="G140:H140"/>
    <mergeCell ref="G141:H141"/>
    <mergeCell ref="G142:H142"/>
    <mergeCell ref="G143:H143"/>
    <mergeCell ref="G144:H144"/>
    <mergeCell ref="G133:H133"/>
    <mergeCell ref="G134:H134"/>
    <mergeCell ref="G135:H135"/>
    <mergeCell ref="G136:H136"/>
    <mergeCell ref="G137:H137"/>
    <mergeCell ref="G138:H138"/>
    <mergeCell ref="G127:H127"/>
    <mergeCell ref="G128:H128"/>
    <mergeCell ref="G129:H129"/>
    <mergeCell ref="G130:H130"/>
    <mergeCell ref="G131:H131"/>
    <mergeCell ref="G132:H132"/>
    <mergeCell ref="G121:H121"/>
    <mergeCell ref="G122:H122"/>
    <mergeCell ref="G123:H123"/>
    <mergeCell ref="G124:H124"/>
    <mergeCell ref="G125:H125"/>
    <mergeCell ref="G126:H126"/>
    <mergeCell ref="G115:H115"/>
    <mergeCell ref="G116:H116"/>
    <mergeCell ref="G117:H117"/>
    <mergeCell ref="G118:H118"/>
    <mergeCell ref="G119:H119"/>
    <mergeCell ref="G120:H120"/>
    <mergeCell ref="G109:H109"/>
    <mergeCell ref="G110:H110"/>
    <mergeCell ref="G111:H111"/>
    <mergeCell ref="G112:H112"/>
    <mergeCell ref="G113:H113"/>
    <mergeCell ref="G114:H114"/>
    <mergeCell ref="G103:H103"/>
    <mergeCell ref="G104:H104"/>
    <mergeCell ref="G105:H105"/>
    <mergeCell ref="G106:H106"/>
    <mergeCell ref="G107:H107"/>
    <mergeCell ref="G108:H108"/>
    <mergeCell ref="G97:H97"/>
    <mergeCell ref="G98:H98"/>
    <mergeCell ref="G99:H99"/>
    <mergeCell ref="G100:H100"/>
    <mergeCell ref="G101:H101"/>
    <mergeCell ref="G102:H102"/>
    <mergeCell ref="G91:H91"/>
    <mergeCell ref="G92:H92"/>
    <mergeCell ref="G93:H93"/>
    <mergeCell ref="G94:H94"/>
    <mergeCell ref="G95:H95"/>
    <mergeCell ref="G96:H96"/>
    <mergeCell ref="G85:H85"/>
    <mergeCell ref="G86:H86"/>
    <mergeCell ref="G87:H87"/>
    <mergeCell ref="G88:H88"/>
    <mergeCell ref="G89:H89"/>
    <mergeCell ref="G90:H90"/>
    <mergeCell ref="G79:H79"/>
    <mergeCell ref="G80:H80"/>
    <mergeCell ref="G81:H81"/>
    <mergeCell ref="G82:H82"/>
    <mergeCell ref="G83:H83"/>
    <mergeCell ref="G84:H84"/>
    <mergeCell ref="G73:H73"/>
    <mergeCell ref="G74:H74"/>
    <mergeCell ref="G75:H75"/>
    <mergeCell ref="G76:H76"/>
    <mergeCell ref="G77:H77"/>
    <mergeCell ref="G78:H78"/>
    <mergeCell ref="G67:H67"/>
    <mergeCell ref="G68:H68"/>
    <mergeCell ref="G69:H69"/>
    <mergeCell ref="G70:H70"/>
    <mergeCell ref="G71:H71"/>
    <mergeCell ref="G72:H72"/>
    <mergeCell ref="G61:H61"/>
    <mergeCell ref="G62:H62"/>
    <mergeCell ref="G63:H63"/>
    <mergeCell ref="G64:H64"/>
    <mergeCell ref="G65:H65"/>
    <mergeCell ref="G66:H66"/>
    <mergeCell ref="G55:H55"/>
    <mergeCell ref="G56:H56"/>
    <mergeCell ref="G57:H57"/>
    <mergeCell ref="G58:H58"/>
    <mergeCell ref="G59:H59"/>
    <mergeCell ref="G60:H60"/>
    <mergeCell ref="G49:H49"/>
    <mergeCell ref="G50:H50"/>
    <mergeCell ref="G51:H51"/>
    <mergeCell ref="G52:H52"/>
    <mergeCell ref="G53:H53"/>
    <mergeCell ref="G54:H54"/>
    <mergeCell ref="G43:H43"/>
    <mergeCell ref="G44:H44"/>
    <mergeCell ref="G45:H45"/>
    <mergeCell ref="G46:H46"/>
    <mergeCell ref="G47:H47"/>
    <mergeCell ref="G48:H48"/>
    <mergeCell ref="G37:H37"/>
    <mergeCell ref="G38:H38"/>
    <mergeCell ref="G39:H39"/>
    <mergeCell ref="G40:H40"/>
    <mergeCell ref="G41:H41"/>
    <mergeCell ref="G42:H42"/>
    <mergeCell ref="G31:H31"/>
    <mergeCell ref="G32:H32"/>
    <mergeCell ref="G33:H33"/>
    <mergeCell ref="G34:H34"/>
    <mergeCell ref="G35:H35"/>
    <mergeCell ref="G36:H36"/>
    <mergeCell ref="G25:H25"/>
    <mergeCell ref="G26:H26"/>
    <mergeCell ref="G27:H27"/>
    <mergeCell ref="G28:H28"/>
    <mergeCell ref="G29:H29"/>
    <mergeCell ref="G30:H30"/>
    <mergeCell ref="G19:H19"/>
    <mergeCell ref="G20:H20"/>
    <mergeCell ref="G21:H21"/>
    <mergeCell ref="G22:H22"/>
    <mergeCell ref="G23:H23"/>
    <mergeCell ref="G24:H24"/>
    <mergeCell ref="G16:H16"/>
    <mergeCell ref="G17:H17"/>
    <mergeCell ref="G18:H18"/>
    <mergeCell ref="G7:H7"/>
    <mergeCell ref="G8:H8"/>
    <mergeCell ref="G9:H9"/>
    <mergeCell ref="G10:H10"/>
    <mergeCell ref="G11:H11"/>
    <mergeCell ref="G12:H12"/>
    <mergeCell ref="G1:H1"/>
    <mergeCell ref="G2:H2"/>
    <mergeCell ref="G3:H3"/>
    <mergeCell ref="G4:H4"/>
    <mergeCell ref="G5:H5"/>
    <mergeCell ref="G6:H6"/>
    <mergeCell ref="G13:H13"/>
    <mergeCell ref="G14:H14"/>
    <mergeCell ref="G15:H15"/>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D945E-85E9-4D1D-85BC-F600F0DE7E7A}">
  <dimension ref="A1:F20"/>
  <sheetViews>
    <sheetView workbookViewId="0">
      <selection activeCell="A2" sqref="A2:F2"/>
    </sheetView>
  </sheetViews>
  <sheetFormatPr baseColWidth="10" defaultColWidth="35" defaultRowHeight="21.75" customHeight="1" x14ac:dyDescent="0.25"/>
  <cols>
    <col min="1" max="1" width="49.85546875" style="12" customWidth="1"/>
    <col min="2" max="2" width="19.28515625" style="12" bestFit="1" customWidth="1"/>
    <col min="3" max="3" width="20.5703125" style="12" bestFit="1" customWidth="1"/>
    <col min="4" max="4" width="23.7109375" style="12" bestFit="1" customWidth="1"/>
    <col min="5" max="5" width="49.42578125" style="12" bestFit="1" customWidth="1"/>
    <col min="6" max="6" width="24.42578125" style="12" bestFit="1" customWidth="1"/>
    <col min="7" max="16384" width="35" style="12"/>
  </cols>
  <sheetData>
    <row r="1" spans="1:6" ht="21.75" customHeight="1" thickBot="1" x14ac:dyDescent="0.3">
      <c r="A1" s="194" t="s">
        <v>447</v>
      </c>
      <c r="B1" s="195"/>
      <c r="C1" s="195"/>
      <c r="D1" s="195"/>
      <c r="E1" s="195"/>
      <c r="F1" s="196"/>
    </row>
    <row r="2" spans="1:6" ht="21.75" customHeight="1" thickBot="1" x14ac:dyDescent="0.3">
      <c r="A2" s="123" t="s">
        <v>467</v>
      </c>
      <c r="B2" s="124" t="s">
        <v>482</v>
      </c>
      <c r="C2" s="141" t="s">
        <v>483</v>
      </c>
      <c r="D2" s="124" t="s">
        <v>484</v>
      </c>
      <c r="E2" s="124" t="s">
        <v>461</v>
      </c>
      <c r="F2" s="125" t="s">
        <v>428</v>
      </c>
    </row>
    <row r="3" spans="1:6" ht="21.75" customHeight="1" x14ac:dyDescent="0.25">
      <c r="A3" s="137" t="s">
        <v>469</v>
      </c>
      <c r="B3" s="138">
        <v>1075874413</v>
      </c>
      <c r="C3" s="122" t="s">
        <v>448</v>
      </c>
      <c r="D3" s="139">
        <v>34273</v>
      </c>
      <c r="E3" s="122" t="s">
        <v>462</v>
      </c>
      <c r="F3" s="140">
        <v>250602000</v>
      </c>
    </row>
    <row r="4" spans="1:6" ht="21.75" customHeight="1" x14ac:dyDescent="0.25">
      <c r="A4" s="49" t="s">
        <v>470</v>
      </c>
      <c r="B4" s="9">
        <v>1075874782</v>
      </c>
      <c r="C4" s="10" t="s">
        <v>449</v>
      </c>
      <c r="D4" s="11">
        <v>34474</v>
      </c>
      <c r="E4" s="10" t="s">
        <v>462</v>
      </c>
      <c r="F4" s="108">
        <v>250602000</v>
      </c>
    </row>
    <row r="5" spans="1:6" ht="21.75" customHeight="1" x14ac:dyDescent="0.25">
      <c r="A5" s="49" t="s">
        <v>471</v>
      </c>
      <c r="B5" s="9">
        <v>80432644</v>
      </c>
      <c r="C5" s="10" t="s">
        <v>450</v>
      </c>
      <c r="D5" s="11">
        <v>29673</v>
      </c>
      <c r="E5" s="10" t="s">
        <v>462</v>
      </c>
      <c r="F5" s="108">
        <v>250602000</v>
      </c>
    </row>
    <row r="6" spans="1:6" ht="21.75" customHeight="1" x14ac:dyDescent="0.25">
      <c r="A6" s="49" t="s">
        <v>472</v>
      </c>
      <c r="B6" s="9">
        <v>3210684</v>
      </c>
      <c r="C6" s="10" t="s">
        <v>451</v>
      </c>
      <c r="D6" s="11">
        <v>27783</v>
      </c>
      <c r="E6" s="10" t="s">
        <v>462</v>
      </c>
      <c r="F6" s="108">
        <v>250602000</v>
      </c>
    </row>
    <row r="7" spans="1:6" ht="21.75" customHeight="1" x14ac:dyDescent="0.25">
      <c r="A7" s="49" t="s">
        <v>473</v>
      </c>
      <c r="B7" s="9">
        <v>1075870905</v>
      </c>
      <c r="C7" s="10" t="s">
        <v>452</v>
      </c>
      <c r="D7" s="11">
        <v>31841</v>
      </c>
      <c r="E7" s="10" t="s">
        <v>464</v>
      </c>
      <c r="F7" s="108">
        <v>250602000</v>
      </c>
    </row>
    <row r="8" spans="1:6" ht="21.75" customHeight="1" x14ac:dyDescent="0.25">
      <c r="A8" s="49" t="s">
        <v>474</v>
      </c>
      <c r="B8" s="9">
        <v>1075872562</v>
      </c>
      <c r="C8" s="10" t="s">
        <v>453</v>
      </c>
      <c r="D8" s="11">
        <v>33118</v>
      </c>
      <c r="E8" s="10" t="s">
        <v>465</v>
      </c>
      <c r="F8" s="108">
        <v>250602000</v>
      </c>
    </row>
    <row r="9" spans="1:6" ht="21.75" customHeight="1" x14ac:dyDescent="0.25">
      <c r="A9" s="49" t="s">
        <v>475</v>
      </c>
      <c r="B9" s="9">
        <v>1075871910</v>
      </c>
      <c r="C9" s="10" t="s">
        <v>454</v>
      </c>
      <c r="D9" s="11">
        <v>32689</v>
      </c>
      <c r="E9" s="10" t="s">
        <v>462</v>
      </c>
      <c r="F9" s="108">
        <v>250602000</v>
      </c>
    </row>
    <row r="10" spans="1:6" ht="21.75" customHeight="1" x14ac:dyDescent="0.25">
      <c r="A10" s="49" t="s">
        <v>476</v>
      </c>
      <c r="B10" s="9">
        <v>1075871234</v>
      </c>
      <c r="C10" s="10" t="s">
        <v>455</v>
      </c>
      <c r="D10" s="11">
        <v>32180</v>
      </c>
      <c r="E10" s="10" t="s">
        <v>462</v>
      </c>
      <c r="F10" s="108">
        <v>250602000</v>
      </c>
    </row>
    <row r="11" spans="1:6" ht="21.75" customHeight="1" x14ac:dyDescent="0.25">
      <c r="A11" s="49" t="s">
        <v>477</v>
      </c>
      <c r="B11" s="9">
        <v>1018450367</v>
      </c>
      <c r="C11" s="10" t="s">
        <v>456</v>
      </c>
      <c r="D11" s="11">
        <v>33655</v>
      </c>
      <c r="E11" s="10" t="s">
        <v>462</v>
      </c>
      <c r="F11" s="108">
        <v>250602000</v>
      </c>
    </row>
    <row r="12" spans="1:6" ht="21.75" customHeight="1" x14ac:dyDescent="0.25">
      <c r="A12" s="49" t="s">
        <v>478</v>
      </c>
      <c r="B12" s="9">
        <v>1032448014</v>
      </c>
      <c r="C12" s="10" t="s">
        <v>457</v>
      </c>
      <c r="D12" s="11">
        <v>33622</v>
      </c>
      <c r="E12" s="10" t="s">
        <v>462</v>
      </c>
      <c r="F12" s="108">
        <v>250602000</v>
      </c>
    </row>
    <row r="13" spans="1:6" ht="21.75" customHeight="1" x14ac:dyDescent="0.25">
      <c r="A13" s="49" t="s">
        <v>479</v>
      </c>
      <c r="B13" s="9">
        <v>20948514</v>
      </c>
      <c r="C13" s="10" t="s">
        <v>458</v>
      </c>
      <c r="D13" s="11">
        <v>24781</v>
      </c>
      <c r="E13" s="10" t="s">
        <v>462</v>
      </c>
      <c r="F13" s="108">
        <v>250602000</v>
      </c>
    </row>
    <row r="14" spans="1:6" ht="21.75" customHeight="1" x14ac:dyDescent="0.25">
      <c r="A14" s="49" t="s">
        <v>480</v>
      </c>
      <c r="B14" s="9">
        <v>23554437</v>
      </c>
      <c r="C14" s="10" t="s">
        <v>459</v>
      </c>
      <c r="D14" s="11">
        <v>22823</v>
      </c>
      <c r="E14" s="10" t="s">
        <v>463</v>
      </c>
      <c r="F14" s="108">
        <v>250602000</v>
      </c>
    </row>
    <row r="15" spans="1:6" ht="21.75" customHeight="1" thickBot="1" x14ac:dyDescent="0.3">
      <c r="A15" s="109" t="s">
        <v>481</v>
      </c>
      <c r="B15" s="110">
        <v>24218287</v>
      </c>
      <c r="C15" s="111" t="s">
        <v>460</v>
      </c>
      <c r="D15" s="112">
        <v>26334</v>
      </c>
      <c r="E15" s="111" t="s">
        <v>462</v>
      </c>
      <c r="F15" s="113">
        <v>250602000</v>
      </c>
    </row>
    <row r="16" spans="1:6" ht="21.75" customHeight="1" thickBot="1" x14ac:dyDescent="0.3">
      <c r="A16" s="197" t="s">
        <v>3</v>
      </c>
      <c r="B16" s="198"/>
      <c r="C16" s="198"/>
      <c r="D16" s="198"/>
      <c r="E16" s="199"/>
      <c r="F16" s="114">
        <f>SUM(F3:F15)</f>
        <v>3257826000</v>
      </c>
    </row>
    <row r="18" spans="1:6" ht="21.75" customHeight="1" x14ac:dyDescent="0.25">
      <c r="F18" s="115"/>
    </row>
    <row r="19" spans="1:6" ht="21.75" customHeight="1" x14ac:dyDescent="0.25">
      <c r="A19" s="48" t="s">
        <v>485</v>
      </c>
      <c r="B19" s="47">
        <v>12530100</v>
      </c>
      <c r="C19" s="47">
        <f>+B19*20</f>
        <v>250602000</v>
      </c>
    </row>
    <row r="20" spans="1:6" ht="21.75" customHeight="1" x14ac:dyDescent="0.25">
      <c r="A20" s="1" t="s">
        <v>531</v>
      </c>
    </row>
  </sheetData>
  <mergeCells count="2">
    <mergeCell ref="A1:F1"/>
    <mergeCell ref="A16:E1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CDE0F-312A-4B3F-A7D8-662275C0CC0B}">
  <dimension ref="A1:E13"/>
  <sheetViews>
    <sheetView topLeftCell="A6" workbookViewId="0">
      <selection activeCell="F14" sqref="F14"/>
    </sheetView>
  </sheetViews>
  <sheetFormatPr baseColWidth="10" defaultColWidth="19.5703125" defaultRowHeight="25.5" customHeight="1" x14ac:dyDescent="0.2"/>
  <cols>
    <col min="1" max="1" width="19.5703125" style="1"/>
    <col min="2" max="2" width="23.42578125" style="1" customWidth="1"/>
    <col min="3" max="16384" width="19.5703125" style="1"/>
  </cols>
  <sheetData>
    <row r="1" spans="1:5" ht="25.5" customHeight="1" x14ac:dyDescent="0.25">
      <c r="A1" s="200" t="s">
        <v>438</v>
      </c>
      <c r="B1" s="200"/>
      <c r="C1" s="200"/>
      <c r="D1" s="200"/>
      <c r="E1" s="200"/>
    </row>
    <row r="2" spans="1:5" ht="25.5" customHeight="1" x14ac:dyDescent="0.25">
      <c r="A2" s="200" t="s">
        <v>445</v>
      </c>
      <c r="B2" s="200"/>
      <c r="C2" s="200"/>
      <c r="D2" s="200"/>
      <c r="E2" s="200"/>
    </row>
    <row r="3" spans="1:5" ht="25.5" customHeight="1" x14ac:dyDescent="0.25">
      <c r="A3" s="13"/>
      <c r="B3" s="13"/>
      <c r="C3" s="13"/>
      <c r="D3" s="13"/>
      <c r="E3" s="13"/>
    </row>
    <row r="4" spans="1:5" ht="33.75" customHeight="1" x14ac:dyDescent="0.25">
      <c r="A4" s="201" t="s">
        <v>446</v>
      </c>
      <c r="B4" s="201"/>
      <c r="C4" s="201"/>
      <c r="D4" s="201"/>
      <c r="E4" s="201"/>
    </row>
    <row r="5" spans="1:5" ht="25.5" customHeight="1" x14ac:dyDescent="0.2">
      <c r="A5" s="14"/>
      <c r="B5" s="14"/>
      <c r="C5" s="14"/>
      <c r="D5" s="14"/>
      <c r="E5" s="14"/>
    </row>
    <row r="6" spans="1:5" ht="25.5" customHeight="1" x14ac:dyDescent="0.2">
      <c r="A6" s="14"/>
      <c r="B6" s="14"/>
      <c r="C6" s="14"/>
      <c r="D6" s="14"/>
      <c r="E6" s="14"/>
    </row>
    <row r="7" spans="1:5" ht="25.5" customHeight="1" thickBot="1" x14ac:dyDescent="0.25">
      <c r="A7" s="14"/>
      <c r="B7" s="14"/>
      <c r="C7" s="14"/>
      <c r="D7" s="14"/>
      <c r="E7" s="14"/>
    </row>
    <row r="8" spans="1:5" ht="27.75" customHeight="1" x14ac:dyDescent="0.2">
      <c r="A8" s="15" t="s">
        <v>439</v>
      </c>
      <c r="B8" s="16" t="s">
        <v>440</v>
      </c>
      <c r="C8" s="17" t="s">
        <v>441</v>
      </c>
      <c r="D8" s="16" t="s">
        <v>442</v>
      </c>
      <c r="E8" s="18" t="s">
        <v>443</v>
      </c>
    </row>
    <row r="9" spans="1:5" ht="25.5" customHeight="1" x14ac:dyDescent="0.2">
      <c r="A9" s="19"/>
      <c r="B9" s="20" t="s">
        <v>444</v>
      </c>
      <c r="C9" s="21"/>
      <c r="D9" s="21"/>
      <c r="E9" s="22"/>
    </row>
    <row r="10" spans="1:5" ht="25.5" customHeight="1" x14ac:dyDescent="0.2">
      <c r="A10" s="19"/>
      <c r="B10" s="20"/>
      <c r="C10" s="21"/>
      <c r="D10" s="21"/>
      <c r="E10" s="22"/>
    </row>
    <row r="11" spans="1:5" ht="25.5" customHeight="1" x14ac:dyDescent="0.2">
      <c r="A11" s="19"/>
      <c r="B11" s="20"/>
      <c r="C11" s="21"/>
      <c r="D11" s="21"/>
      <c r="E11" s="22"/>
    </row>
    <row r="12" spans="1:5" ht="25.5" customHeight="1" x14ac:dyDescent="0.2">
      <c r="A12" s="19"/>
      <c r="B12" s="20"/>
      <c r="C12" s="21"/>
      <c r="D12" s="21"/>
      <c r="E12" s="22"/>
    </row>
    <row r="13" spans="1:5" ht="25.5" customHeight="1" thickBot="1" x14ac:dyDescent="0.3">
      <c r="A13" s="23"/>
      <c r="B13" s="24" t="s">
        <v>3</v>
      </c>
      <c r="C13" s="25">
        <f>SUM(C9:C12)</f>
        <v>0</v>
      </c>
      <c r="D13" s="25"/>
      <c r="E13" s="26"/>
    </row>
  </sheetData>
  <mergeCells count="3">
    <mergeCell ref="A1:E1"/>
    <mergeCell ref="A2:E2"/>
    <mergeCell ref="A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ESTUDIO ECONOMICO</vt:lpstr>
      <vt:lpstr>RESUMEN</vt:lpstr>
      <vt:lpstr>RC SERVIDORES</vt:lpstr>
      <vt:lpstr>RCE</vt:lpstr>
      <vt:lpstr>GLOBAL</vt:lpstr>
      <vt:lpstr>LICENCIAS</vt:lpstr>
      <vt:lpstr>EQUIPO ELECTRONICO Y TECNOLO</vt:lpstr>
      <vt:lpstr>MUEBLES</vt:lpstr>
      <vt:lpstr>VIDA</vt:lpstr>
      <vt:lpstr>SINIESTRALIDAD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2026-03-02T18:13:01Z</cp:lastPrinted>
  <dcterms:created xsi:type="dcterms:W3CDTF">2026-02-25T14:51:57Z</dcterms:created>
  <dcterms:modified xsi:type="dcterms:W3CDTF">2026-03-10T14:55:21Z</dcterms:modified>
</cp:coreProperties>
</file>