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odo del 19\MATERIALES FIC\"/>
    </mc:Choice>
  </mc:AlternateContent>
  <bookViews>
    <workbookView xWindow="0" yWindow="0" windowWidth="28800" windowHeight="12435"/>
  </bookViews>
  <sheets>
    <sheet name="Estudio de Mercado FIC-SENNOVA" sheetId="7" r:id="rId1"/>
  </sheets>
  <definedNames>
    <definedName name="_xlnm._FilterDatabase" localSheetId="0" hidden="1">'Estudio de Mercado FIC-SENNOVA'!$B$5:$I$131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40" i="7" l="1"/>
  <c r="I140" i="7" s="1"/>
  <c r="H144" i="7"/>
  <c r="I144" i="7" s="1"/>
  <c r="H143" i="7"/>
  <c r="I143" i="7" s="1"/>
  <c r="H142" i="7"/>
  <c r="I142" i="7" s="1"/>
  <c r="H141" i="7"/>
  <c r="I141" i="7" s="1"/>
  <c r="H139" i="7"/>
  <c r="I139" i="7" s="1"/>
  <c r="H138" i="7"/>
  <c r="I138" i="7" s="1"/>
  <c r="H137" i="7"/>
  <c r="I137" i="7" s="1"/>
  <c r="I145" i="7" l="1"/>
  <c r="H129" i="7"/>
  <c r="H128" i="7"/>
  <c r="H127" i="7"/>
  <c r="H126" i="7"/>
  <c r="H125" i="7"/>
  <c r="H124" i="7"/>
  <c r="H123" i="7"/>
  <c r="H122" i="7"/>
  <c r="H121" i="7"/>
  <c r="H120" i="7"/>
  <c r="H119" i="7"/>
  <c r="H118" i="7"/>
  <c r="H117" i="7"/>
  <c r="H116" i="7"/>
  <c r="H115" i="7"/>
  <c r="H114" i="7"/>
  <c r="H113" i="7"/>
  <c r="H112" i="7"/>
  <c r="H111" i="7"/>
  <c r="H110" i="7"/>
  <c r="H109" i="7"/>
  <c r="H108" i="7"/>
  <c r="H107" i="7"/>
  <c r="H106" i="7"/>
  <c r="H105" i="7"/>
  <c r="H104" i="7"/>
  <c r="H103" i="7"/>
  <c r="H102" i="7"/>
  <c r="H101" i="7"/>
  <c r="H100" i="7"/>
  <c r="H99" i="7"/>
  <c r="H98" i="7"/>
  <c r="H97" i="7"/>
  <c r="H96" i="7"/>
  <c r="H95" i="7"/>
  <c r="H94" i="7"/>
  <c r="H93" i="7"/>
  <c r="H92" i="7"/>
  <c r="H91" i="7"/>
  <c r="H90" i="7"/>
  <c r="H89" i="7"/>
  <c r="H88" i="7"/>
  <c r="H87" i="7"/>
  <c r="H86" i="7"/>
  <c r="H80" i="7"/>
  <c r="H79" i="7"/>
  <c r="H78" i="7"/>
  <c r="H77" i="7"/>
  <c r="H76" i="7"/>
  <c r="H75" i="7"/>
  <c r="H74" i="7"/>
  <c r="H73" i="7"/>
  <c r="H72" i="7"/>
  <c r="H71" i="7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I41" i="7" l="1"/>
  <c r="I129" i="7" l="1"/>
  <c r="I128" i="7"/>
  <c r="I127" i="7"/>
  <c r="I126" i="7"/>
  <c r="I125" i="7"/>
  <c r="I124" i="7"/>
  <c r="I123" i="7"/>
  <c r="I122" i="7"/>
  <c r="I121" i="7"/>
  <c r="I120" i="7"/>
  <c r="I119" i="7"/>
  <c r="I118" i="7"/>
  <c r="I117" i="7"/>
  <c r="I116" i="7"/>
  <c r="I115" i="7"/>
  <c r="I114" i="7"/>
  <c r="I113" i="7"/>
  <c r="I112" i="7"/>
  <c r="I111" i="7"/>
  <c r="I110" i="7"/>
  <c r="I109" i="7"/>
  <c r="I108" i="7"/>
  <c r="I107" i="7"/>
  <c r="I106" i="7"/>
  <c r="I105" i="7"/>
  <c r="I104" i="7"/>
  <c r="I103" i="7"/>
  <c r="I102" i="7"/>
  <c r="I101" i="7"/>
  <c r="I100" i="7"/>
  <c r="I99" i="7"/>
  <c r="I98" i="7"/>
  <c r="I97" i="7"/>
  <c r="I96" i="7"/>
  <c r="I95" i="7"/>
  <c r="I94" i="7"/>
  <c r="I93" i="7"/>
  <c r="I92" i="7"/>
  <c r="I91" i="7"/>
  <c r="I90" i="7"/>
  <c r="I89" i="7"/>
  <c r="I88" i="7"/>
  <c r="I87" i="7"/>
  <c r="I86" i="7" l="1"/>
  <c r="I130" i="7" s="1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6" i="7"/>
  <c r="I81" i="7" l="1"/>
  <c r="I131" i="7" l="1"/>
  <c r="I146" i="7" s="1"/>
</calcChain>
</file>

<file path=xl/sharedStrings.xml><?xml version="1.0" encoding="utf-8"?>
<sst xmlns="http://schemas.openxmlformats.org/spreadsheetml/2006/main" count="296" uniqueCount="160">
  <si>
    <t>Totalizador breaker tripolar trifásico 70A</t>
  </si>
  <si>
    <t xml:space="preserve">Totalizador trifasico para tablero 50A </t>
  </si>
  <si>
    <t xml:space="preserve">Terminales tipo ojo para conductor en cobre AWG # 4 </t>
  </si>
  <si>
    <t>Tubo Conduit 3/4" EMT x3m</t>
  </si>
  <si>
    <t>Curvas para tubería EMT conduit  3/4”</t>
  </si>
  <si>
    <t>Terminales EMT de 3/4".</t>
  </si>
  <si>
    <t>Tubo Conduit  PVC 3/4"</t>
  </si>
  <si>
    <t>Interruptor termomagnético 20A</t>
  </si>
  <si>
    <t>Interruptor termomagnético 30 A</t>
  </si>
  <si>
    <t xml:space="preserve">Varilla de puesta a tierra cobre 2,4 m </t>
  </si>
  <si>
    <t>Dobladora de tubo concuit EMT 1"</t>
  </si>
  <si>
    <t>m2</t>
  </si>
  <si>
    <t xml:space="preserve">Sonda Eléctrica metálica 30 metros. </t>
  </si>
  <si>
    <t xml:space="preserve">Cinta Aislante  Eléctrica, Color Blanca. Presentación: Rollo de 15 a 18 Metros Apróx. </t>
  </si>
  <si>
    <t xml:space="preserve">Cinta Aislante  Eléctrica, Color Roja. Presentación: Rollo de 15 a 18 Metros Apróx. </t>
  </si>
  <si>
    <t xml:space="preserve">Cinta Aislante  Eléctrica, Color Azul. Presentación: Rollo de 15 a 18 Metros Apróx. </t>
  </si>
  <si>
    <t xml:space="preserve">Cinta Aislante  Eléctrica, Color Verde. Presentación: Rollo de 15 a 18 Metros Apróx. </t>
  </si>
  <si>
    <t xml:space="preserve">Reflector Solar 100W con fotocelda </t>
  </si>
  <si>
    <t>Luminarias para alumbrado público exterior con panel solar incorporado y fotocelda 100W</t>
  </si>
  <si>
    <t>Rollo</t>
  </si>
  <si>
    <t>Unidad</t>
  </si>
  <si>
    <t xml:space="preserve">Zunchadora manual para cinta bandit  </t>
  </si>
  <si>
    <t>Dobladora de tubo concuit EMT 3/4"</t>
  </si>
  <si>
    <t>Bombillo Led rosca E27 12 W, Luz Blanca</t>
  </si>
  <si>
    <t>Bombillo Led rosca E27 50 W, Luz Blanca</t>
  </si>
  <si>
    <t>Bombillo Led rosca E27 20 W, Luz Blanca</t>
  </si>
  <si>
    <t xml:space="preserve">Tomacorriente con Polo GFCI </t>
  </si>
  <si>
    <t xml:space="preserve">Tomacorriente trifásica tres patas industial </t>
  </si>
  <si>
    <t xml:space="preserve">Clavija Industrial 32AMP 3P+N+T </t>
  </si>
  <si>
    <t>Toma Industrial de Incrustar 32AMP 3P+N+T</t>
  </si>
  <si>
    <t>Interruptor Conmutable sencillo</t>
  </si>
  <si>
    <t xml:space="preserve">Interruptor Doble 110V </t>
  </si>
  <si>
    <t>Interruptor Sencillo 110 V</t>
  </si>
  <si>
    <t>Tomacorriente 110V</t>
  </si>
  <si>
    <t xml:space="preserve">Roseta 110V  Rosca E27 </t>
  </si>
  <si>
    <t xml:space="preserve">Interruptor Termomagnético Bifásico 20A </t>
  </si>
  <si>
    <t xml:space="preserve">Interruptor Termomagnético Bifásico 30A </t>
  </si>
  <si>
    <t xml:space="preserve">Interruptor Termomagnético Trifásico 40A </t>
  </si>
  <si>
    <t xml:space="preserve">Interruptor Termomagnético Trifásico 30A </t>
  </si>
  <si>
    <t xml:space="preserve">Disparo de soldadura exotérmica con iniciador </t>
  </si>
  <si>
    <t xml:space="preserve">Chispero para soldadura exotérmica </t>
  </si>
  <si>
    <t xml:space="preserve">Tenaza para molde de soldadura exotérmica </t>
  </si>
  <si>
    <t>Molde para soldadura exotérmica sistema a tierra calibre #4 tipo X</t>
  </si>
  <si>
    <t>Molde para soldadura exotérmica sistema a tierra calibre #4 tipo T</t>
  </si>
  <si>
    <t>Caja de Inspeccion Sistema Puesta a Tierra 30X30</t>
  </si>
  <si>
    <t>Caja PVC 2400 con suplemento</t>
  </si>
  <si>
    <t>Caja PVC 5800</t>
  </si>
  <si>
    <t>Grapa Abrazadera para tubo EMT de 3/4".</t>
  </si>
  <si>
    <t xml:space="preserve">Pegamento pvc para tubería. Presentación: Tarro por 500 ML Apróx. </t>
  </si>
  <si>
    <t xml:space="preserve">curvas PVC de 3/4" Conduit </t>
  </si>
  <si>
    <t>Terminales PVC 3/4" Conduit</t>
  </si>
  <si>
    <t xml:space="preserve">Unión EMT 3/4" </t>
  </si>
  <si>
    <t>Adaptador Terminal 2" Conduit PVC</t>
  </si>
  <si>
    <t>Curvas para tubería PVC conduit  2”</t>
  </si>
  <si>
    <t>Tubo PVC Conduit 2"  (60 mm) ducto eléctrico tipo pesado.</t>
  </si>
  <si>
    <t>Cinta o funda termoencogible para cable #4 color Verde</t>
  </si>
  <si>
    <t xml:space="preserve">Cinta o funda termoencogible para cable #4 color Amarillo </t>
  </si>
  <si>
    <t xml:space="preserve">Cinta o funda termoencogible para cable #4 color Azul </t>
  </si>
  <si>
    <t>Cinta o funda termoencogible para cable #4 color Rojo</t>
  </si>
  <si>
    <t xml:space="preserve">Cinta o funda termoencogible para cable #4 color Blanco </t>
  </si>
  <si>
    <t xml:space="preserve">Carrete x 1000m de cable #4 Cobre </t>
  </si>
  <si>
    <t>Carreta</t>
  </si>
  <si>
    <t>Metro</t>
  </si>
  <si>
    <t xml:space="preserve">Tablero trifásico con espacio para totalizador de 6 Circuitos   </t>
  </si>
  <si>
    <t>Tablero trifásico con espacio para totalizador de 12 circuitos</t>
  </si>
  <si>
    <t xml:space="preserve">Tablero trifásico con espacio para totalizador de 18 circuitos </t>
  </si>
  <si>
    <t>Rollo Alambre por 100 Mts #12 AWG Color Negro Cu</t>
  </si>
  <si>
    <t>Rollo Alambre por 100 Mts #12  AWG Color Blanco Cu</t>
  </si>
  <si>
    <t>Rollo Alambre por 100 Mts #12  AWG Color Verde Cu</t>
  </si>
  <si>
    <t>Rollo alambre  por 100 Mts #10  AWG Color Rojo Cu</t>
  </si>
  <si>
    <t>Rollo alambre por 100 Mts #10  AWG Color Negro Cu</t>
  </si>
  <si>
    <t>Rollo alambre por 100 Mts #10  AWG Color Blanco Cu</t>
  </si>
  <si>
    <t>Rollo Alambre por 100 Mts #10  AWG Color Verde Cu</t>
  </si>
  <si>
    <t>Rollo Alambre por 100 Mts #8  AWG Color Negro Cu</t>
  </si>
  <si>
    <t xml:space="preserve">Caja Eléctrica OVAL Metálica  para Tubo EMT Tipo LL </t>
  </si>
  <si>
    <t>Cinta de Señalización para Tubería Eléctrica color naranja. Presentación: Rollo por 50 metros</t>
  </si>
  <si>
    <t>Palustre No. 06, mango de madera</t>
  </si>
  <si>
    <t>Balde plástico para mezcla (Construcción) de 8 litros</t>
  </si>
  <si>
    <t>Puntero demoledor de 30 cm</t>
  </si>
  <si>
    <t>Maceta de 4 libras con mango de caucho</t>
  </si>
  <si>
    <t>Barra de acero 16 "</t>
  </si>
  <si>
    <t>Tornillo Autoperforante (Goloso) de 1"</t>
  </si>
  <si>
    <t>Decámetro (Cinta métrica) de 50 m en ibra de vidrio</t>
  </si>
  <si>
    <t>Set brocas para metal x 10 unidades</t>
  </si>
  <si>
    <t>Juego</t>
  </si>
  <si>
    <t>Set brocas para madera x 18 unidades</t>
  </si>
  <si>
    <t>Disco abrasivo corte metal de 7 "</t>
  </si>
  <si>
    <t>Bulto</t>
  </si>
  <si>
    <t>Hidrogel para puesta a tierra. Bulto por 25 Kl.</t>
  </si>
  <si>
    <t>Perfil cerrado de 15x15 calibre 16</t>
  </si>
  <si>
    <t>Cercha en perfil de 4 x 1 1/2" calibre 16</t>
  </si>
  <si>
    <t>Canal metálico lámina galvanizada calibre 18,  20 x 20</t>
  </si>
  <si>
    <t>Bajante  tipo amazonas 3" incluye accesorios</t>
  </si>
  <si>
    <t>COLUMNA 15 X 15 CALIBRE 16, h: 2,5 m. Incluye base de platina 3/16 de  25x25cm</t>
  </si>
  <si>
    <t>Perfil de 4 x 1 1/2" calibre 18</t>
  </si>
  <si>
    <t xml:space="preserve">Teja arquitectonica 2,14 m </t>
  </si>
  <si>
    <t>Tornillo arquitectonico 2" con capuchón</t>
  </si>
  <si>
    <t xml:space="preserve">Perfil cerrado 8 x 20 calibre 16 </t>
  </si>
  <si>
    <t>Caballete 0.6 m  x 2 m calibre 26  arquitectónico</t>
  </si>
  <si>
    <t xml:space="preserve">Soldadura 60-13 de 1/8 </t>
  </si>
  <si>
    <t>Metro Líneal</t>
  </si>
  <si>
    <t>Kilo</t>
  </si>
  <si>
    <t>Enchape antideslizante color beigue</t>
  </si>
  <si>
    <t xml:space="preserve">Platina de 2" x 1/8 </t>
  </si>
  <si>
    <t xml:space="preserve">Persiana en aluminio </t>
  </si>
  <si>
    <t>Lámina de superboard 2.44x1.2 m</t>
  </si>
  <si>
    <t>Cinta malla para junta de lamina de superborad por 50 mt</t>
  </si>
  <si>
    <t>Cuñete</t>
  </si>
  <si>
    <t xml:space="preserve">Combo sanitario con accesorios </t>
  </si>
  <si>
    <t>Enchape pared color blanco</t>
  </si>
  <si>
    <t>Porcelanato color negro</t>
  </si>
  <si>
    <t xml:space="preserve">Ventana en aluminio corrediza con alfajia incluye vidrio 5 mm </t>
  </si>
  <si>
    <t>Galón</t>
  </si>
  <si>
    <t>Boquilla blanca, presentación: Caja de 1 kilo</t>
  </si>
  <si>
    <t>Caja</t>
  </si>
  <si>
    <t>Páneles Led Cuadrados 60X60 - 40W</t>
  </si>
  <si>
    <t>Puntura de Esmalte Color Negro</t>
  </si>
  <si>
    <t>Estufa de empotrar a gas, cuatro puestos. Medias: 60*43 Apróx. En Acero Inoxidable</t>
  </si>
  <si>
    <t>Puerta para baño en aluminio de 0.80 x 2.10 m</t>
  </si>
  <si>
    <t xml:space="preserve">Masilla para juntas </t>
  </si>
  <si>
    <t>Lavaplatos de submontar, con escurridor y accesorios en acero inoxidable de 55x43 cm apróx.</t>
  </si>
  <si>
    <t xml:space="preserve">Escalera metálica ancho 1.20 m longitud de 5.75 m inclye baranda </t>
  </si>
  <si>
    <t>Discos para pulir metal de 4"</t>
  </si>
  <si>
    <t>Cant.</t>
  </si>
  <si>
    <t>PARALES para drywall y superboard  Base 6, de acero galvanizado, 2.44 metros de altura y calibre 26</t>
  </si>
  <si>
    <t>Reja portón de seguridad corrediza,  en lámina cold roled calibre 18</t>
  </si>
  <si>
    <t>Tornillo Placa Fibrocemento Pta Broca 8X1-3/4</t>
  </si>
  <si>
    <t>Vigueta 1-1/2 x 3/4-pulg x 0.38mm x 2.44m</t>
  </si>
  <si>
    <t>Cotizción No. 1</t>
  </si>
  <si>
    <t>Cotización No. 2</t>
  </si>
  <si>
    <t>Valor Unitario Promedio</t>
  </si>
  <si>
    <t>Valor total promedio</t>
  </si>
  <si>
    <t>-</t>
  </si>
  <si>
    <t xml:space="preserve">Cofre galvanizado de 40cmX40cm con puerta para disponer 4 barrajes aislados y separados simétricamente e identificados (fase amarilla, fase azul, fase roja, neutro blanco, tierra verde) barrajes en lamina de cobre roscada 12mmx2mm para derivación de circuitos y protección completa de cofre barraje con lamina acrílico transparente. </t>
  </si>
  <si>
    <t>Unidad de Medida</t>
  </si>
  <si>
    <t>Descripción de los Elementos</t>
  </si>
  <si>
    <t>Ítem</t>
  </si>
  <si>
    <t>Caja Eléctrica Metálica 4x4 (2400) con tapa,  a prueba de Intemperie Nema para tuberia EMT</t>
  </si>
  <si>
    <t>Caja Eléctrica Metálica 2x4 (5800), a prueba de Intemperie Nema para tuberia EMT</t>
  </si>
  <si>
    <t>Caja Eléctrica Octogonal (redonda)  a prueba de Intemperie Nema para tuberia EMT</t>
  </si>
  <si>
    <t>San José del Guaviare, 10 de diciembre de 2020</t>
  </si>
  <si>
    <t>TUBO GALVANIZADO; DIAMETRO 3" CALIBRE 5MM Y 4 METROS DE LONGITUD</t>
  </si>
  <si>
    <t>UNION UNIVERSAL DE 3" PARA ROSCAR METALICA</t>
  </si>
  <si>
    <t>REDUCTOR DE 3 A 2" METALICO</t>
  </si>
  <si>
    <t>ABRAZADERA METALICA PARA TUBO DE 3 "</t>
  </si>
  <si>
    <t>CANAL EN PVC PARA CABLEADO DE 15 X 15 CM</t>
  </si>
  <si>
    <t>ANTICORROSIVO; COLOR GRIS</t>
  </si>
  <si>
    <t>PINTURA EN ACEITE: GRIS</t>
  </si>
  <si>
    <t>VIDRIO DE SEGURIDAD 19MM</t>
  </si>
  <si>
    <t>RESPALDO CDP 6620 953318 C-3603-1300-14-0-3603025-02 FONDO INDUSTRIA Y DE LA CONSTR FIC</t>
  </si>
  <si>
    <t>RESPALDO CDP 6620 953323 C-3605-1300-2-0-3605007-02 SENNOVA</t>
  </si>
  <si>
    <t>Valor Total (FIC)</t>
  </si>
  <si>
    <t>TOTAL SENNOVA</t>
  </si>
  <si>
    <t>Total Proceso</t>
  </si>
  <si>
    <t>Subtotal 
(Electricidad)</t>
  </si>
  <si>
    <t>* MATERIALES DE FORMACIÓN ELECTRICIDAD</t>
  </si>
  <si>
    <r>
      <rPr>
        <b/>
        <sz val="11"/>
        <color theme="1"/>
        <rFont val="Arial"/>
        <family val="2"/>
      </rPr>
      <t xml:space="preserve">OBJETO: </t>
    </r>
    <r>
      <rPr>
        <sz val="11"/>
        <color theme="1"/>
        <rFont val="Arial"/>
        <family val="2"/>
      </rPr>
      <t>ADQUIRIR A TÍTULO DE COMPRAVENTA MATERIALES PARA LOS PROGRAMAS DE ELECTRICIDAD, CONSTRUCCIÓN Y SENNOVA DEL CENTRO DE DESARROLLO AGROINDUSTRIAL, TURÍSTICO Y TECNOLÓGICO DEL GUAVIARE.</t>
    </r>
  </si>
  <si>
    <t>* MATERIALES DE FORMACIÓN CONSTRUCCIÓN</t>
  </si>
  <si>
    <t>* MATERIALES DE FORMACIÓN SENNOVA</t>
  </si>
  <si>
    <t>SubTotal 
(Construcción)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</si>
</sst>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;###0"/>
    <numFmt numFmtId="165" formatCode="&quot;$&quot;#,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justify" vertical="center"/>
    </xf>
    <xf numFmtId="0" fontId="4" fillId="0" borderId="0" xfId="0" applyFont="1" applyFill="1"/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/>
    <xf numFmtId="0" fontId="4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65" fontId="4" fillId="0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165" fontId="5" fillId="3" borderId="1" xfId="0" applyNumberFormat="1" applyFont="1" applyFill="1" applyBorder="1" applyAlignment="1">
      <alignment horizontal="right" vertical="center"/>
    </xf>
    <xf numFmtId="165" fontId="5" fillId="3" borderId="0" xfId="0" applyNumberFormat="1" applyFont="1" applyFill="1" applyAlignment="1">
      <alignment horizontal="right" vertical="center"/>
    </xf>
    <xf numFmtId="0" fontId="4" fillId="0" borderId="1" xfId="0" applyFont="1" applyFill="1" applyBorder="1" applyAlignment="1">
      <alignment horizontal="justify" wrapText="1"/>
    </xf>
    <xf numFmtId="0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right" vertical="center"/>
    </xf>
    <xf numFmtId="165" fontId="4" fillId="4" borderId="1" xfId="0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justify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vertical="center"/>
    </xf>
    <xf numFmtId="165" fontId="5" fillId="0" borderId="0" xfId="0" applyNumberFormat="1" applyFont="1" applyFill="1" applyBorder="1" applyAlignment="1">
      <alignment horizontal="right" vertical="center"/>
    </xf>
    <xf numFmtId="165" fontId="4" fillId="0" borderId="0" xfId="0" applyNumberFormat="1" applyFont="1" applyFill="1" applyBorder="1" applyAlignment="1">
      <alignment horizontal="right" vertical="center"/>
    </xf>
    <xf numFmtId="165" fontId="5" fillId="0" borderId="0" xfId="0" applyNumberFormat="1" applyFont="1" applyFill="1" applyBorder="1" applyAlignment="1">
      <alignment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>
      <alignment vertical="center" wrapText="1"/>
    </xf>
    <xf numFmtId="165" fontId="4" fillId="0" borderId="3" xfId="0" applyNumberFormat="1" applyFont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165" fontId="5" fillId="2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justify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165" fontId="5" fillId="0" borderId="0" xfId="0" applyNumberFormat="1" applyFont="1" applyFill="1" applyAlignment="1">
      <alignment horizontal="right" vertical="center"/>
    </xf>
    <xf numFmtId="0" fontId="8" fillId="3" borderId="0" xfId="0" applyFont="1" applyFill="1"/>
    <xf numFmtId="165" fontId="5" fillId="3" borderId="1" xfId="0" applyNumberFormat="1" applyFont="1" applyFill="1" applyBorder="1" applyAlignment="1">
      <alignment vertical="center" wrapText="1"/>
    </xf>
    <xf numFmtId="0" fontId="5" fillId="3" borderId="0" xfId="0" applyFont="1" applyFill="1" applyAlignment="1">
      <alignment wrapText="1"/>
    </xf>
    <xf numFmtId="0" fontId="7" fillId="0" borderId="0" xfId="0" applyFont="1" applyFill="1"/>
    <xf numFmtId="165" fontId="7" fillId="2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justify" vertical="center"/>
    </xf>
    <xf numFmtId="0" fontId="7" fillId="5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</cellXfs>
  <cellStyles count="2">
    <cellStyle name="Normal" xfId="0" builtinId="0"/>
    <cellStyle name="Normal 5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61"/>
  <sheetViews>
    <sheetView showGridLines="0" tabSelected="1" view="pageLayout" topLeftCell="A145" zoomScaleNormal="120" workbookViewId="0">
      <selection activeCell="C156" sqref="C156"/>
    </sheetView>
  </sheetViews>
  <sheetFormatPr baseColWidth="10" defaultRowHeight="12.75" x14ac:dyDescent="0.2"/>
  <cols>
    <col min="1" max="1" width="1.85546875" style="8" customWidth="1"/>
    <col min="2" max="2" width="6.42578125" style="12" customWidth="1"/>
    <col min="3" max="3" width="49.140625" style="12" customWidth="1"/>
    <col min="4" max="4" width="10.28515625" style="11" customWidth="1"/>
    <col min="5" max="5" width="5.5703125" style="11" customWidth="1"/>
    <col min="6" max="6" width="11.85546875" style="12" customWidth="1"/>
    <col min="7" max="7" width="12.42578125" style="12" customWidth="1"/>
    <col min="8" max="8" width="15.140625" style="8" customWidth="1"/>
    <col min="9" max="9" width="15" style="16" customWidth="1"/>
    <col min="10" max="16384" width="11.42578125" style="8"/>
  </cols>
  <sheetData>
    <row r="1" spans="2:9" ht="30" customHeight="1" x14ac:dyDescent="0.2">
      <c r="B1" s="57" t="s">
        <v>156</v>
      </c>
      <c r="C1" s="57"/>
      <c r="D1" s="57"/>
      <c r="E1" s="57"/>
      <c r="F1" s="57"/>
      <c r="G1" s="57"/>
      <c r="H1" s="57"/>
      <c r="I1" s="57"/>
    </row>
    <row r="2" spans="2:9" ht="8.25" customHeight="1" x14ac:dyDescent="0.2">
      <c r="B2" s="47"/>
      <c r="C2" s="47"/>
      <c r="D2" s="47"/>
      <c r="E2" s="47"/>
      <c r="F2" s="47"/>
      <c r="G2" s="47"/>
      <c r="H2" s="47"/>
      <c r="I2" s="47"/>
    </row>
    <row r="3" spans="2:9" ht="18" customHeight="1" x14ac:dyDescent="0.2">
      <c r="B3" s="58" t="s">
        <v>155</v>
      </c>
      <c r="C3" s="58"/>
      <c r="D3" s="47"/>
      <c r="E3" s="47"/>
      <c r="F3" s="47"/>
      <c r="G3" s="47"/>
      <c r="H3" s="47"/>
      <c r="I3" s="47"/>
    </row>
    <row r="4" spans="2:9" ht="15" customHeight="1" x14ac:dyDescent="0.2">
      <c r="D4" s="12"/>
      <c r="E4" s="12"/>
      <c r="H4" s="12"/>
    </row>
    <row r="5" spans="2:9" ht="25.5" x14ac:dyDescent="0.2">
      <c r="B5" s="19" t="s">
        <v>136</v>
      </c>
      <c r="C5" s="19" t="s">
        <v>135</v>
      </c>
      <c r="D5" s="19" t="s">
        <v>134</v>
      </c>
      <c r="E5" s="20" t="s">
        <v>123</v>
      </c>
      <c r="F5" s="21" t="s">
        <v>128</v>
      </c>
      <c r="G5" s="21" t="s">
        <v>129</v>
      </c>
      <c r="H5" s="21" t="s">
        <v>130</v>
      </c>
      <c r="I5" s="21" t="s">
        <v>131</v>
      </c>
    </row>
    <row r="6" spans="2:9" ht="89.25" x14ac:dyDescent="0.2">
      <c r="B6" s="1">
        <v>1</v>
      </c>
      <c r="C6" s="9" t="s">
        <v>133</v>
      </c>
      <c r="D6" s="29" t="s">
        <v>20</v>
      </c>
      <c r="E6" s="30">
        <v>6</v>
      </c>
      <c r="F6" s="31">
        <v>160000</v>
      </c>
      <c r="G6" s="32">
        <v>165000</v>
      </c>
      <c r="H6" s="32">
        <f>SUM(F6:G6)/2</f>
        <v>162500</v>
      </c>
      <c r="I6" s="32">
        <f>+H6*E6</f>
        <v>975000</v>
      </c>
    </row>
    <row r="7" spans="2:9" x14ac:dyDescent="0.2">
      <c r="B7" s="1">
        <v>2</v>
      </c>
      <c r="C7" s="9" t="s">
        <v>0</v>
      </c>
      <c r="D7" s="29" t="s">
        <v>20</v>
      </c>
      <c r="E7" s="30">
        <v>8</v>
      </c>
      <c r="F7" s="31">
        <v>160000</v>
      </c>
      <c r="G7" s="32">
        <v>165000</v>
      </c>
      <c r="H7" s="32">
        <f t="shared" ref="H7:H70" si="0">SUM(F7:G7)/2</f>
        <v>162500</v>
      </c>
      <c r="I7" s="32">
        <f t="shared" ref="I7:I69" si="1">+H7*E7</f>
        <v>1300000</v>
      </c>
    </row>
    <row r="8" spans="2:9" ht="27.75" customHeight="1" x14ac:dyDescent="0.2">
      <c r="B8" s="1">
        <v>3</v>
      </c>
      <c r="C8" s="9" t="s">
        <v>65</v>
      </c>
      <c r="D8" s="29" t="s">
        <v>20</v>
      </c>
      <c r="E8" s="30">
        <v>2</v>
      </c>
      <c r="F8" s="31">
        <v>390000</v>
      </c>
      <c r="G8" s="32">
        <v>385000</v>
      </c>
      <c r="H8" s="32">
        <f t="shared" si="0"/>
        <v>387500</v>
      </c>
      <c r="I8" s="32">
        <f t="shared" si="1"/>
        <v>775000</v>
      </c>
    </row>
    <row r="9" spans="2:9" ht="27.75" customHeight="1" x14ac:dyDescent="0.2">
      <c r="B9" s="1">
        <v>4</v>
      </c>
      <c r="C9" s="9" t="s">
        <v>64</v>
      </c>
      <c r="D9" s="29" t="s">
        <v>20</v>
      </c>
      <c r="E9" s="30">
        <v>3</v>
      </c>
      <c r="F9" s="31">
        <v>310000</v>
      </c>
      <c r="G9" s="32">
        <v>315000</v>
      </c>
      <c r="H9" s="32">
        <f t="shared" si="0"/>
        <v>312500</v>
      </c>
      <c r="I9" s="32">
        <f t="shared" si="1"/>
        <v>937500</v>
      </c>
    </row>
    <row r="10" spans="2:9" ht="29.25" customHeight="1" x14ac:dyDescent="0.2">
      <c r="B10" s="1">
        <v>5</v>
      </c>
      <c r="C10" s="9" t="s">
        <v>63</v>
      </c>
      <c r="D10" s="29" t="s">
        <v>20</v>
      </c>
      <c r="E10" s="30">
        <v>2</v>
      </c>
      <c r="F10" s="31">
        <v>290000</v>
      </c>
      <c r="G10" s="32">
        <v>295000</v>
      </c>
      <c r="H10" s="32">
        <f t="shared" si="0"/>
        <v>292500</v>
      </c>
      <c r="I10" s="32">
        <f t="shared" si="1"/>
        <v>585000</v>
      </c>
    </row>
    <row r="11" spans="2:9" x14ac:dyDescent="0.2">
      <c r="B11" s="1">
        <v>6</v>
      </c>
      <c r="C11" s="6" t="s">
        <v>1</v>
      </c>
      <c r="D11" s="29" t="s">
        <v>20</v>
      </c>
      <c r="E11" s="30">
        <v>5</v>
      </c>
      <c r="F11" s="31">
        <v>150000</v>
      </c>
      <c r="G11" s="32">
        <v>155000</v>
      </c>
      <c r="H11" s="32">
        <f t="shared" si="0"/>
        <v>152500</v>
      </c>
      <c r="I11" s="32">
        <f t="shared" si="1"/>
        <v>762500</v>
      </c>
    </row>
    <row r="12" spans="2:9" x14ac:dyDescent="0.2">
      <c r="B12" s="1">
        <v>7</v>
      </c>
      <c r="C12" s="6" t="s">
        <v>60</v>
      </c>
      <c r="D12" s="29" t="s">
        <v>61</v>
      </c>
      <c r="E12" s="30">
        <v>2</v>
      </c>
      <c r="F12" s="31">
        <v>8500000</v>
      </c>
      <c r="G12" s="32">
        <v>9000000</v>
      </c>
      <c r="H12" s="32">
        <f t="shared" si="0"/>
        <v>8750000</v>
      </c>
      <c r="I12" s="32">
        <f t="shared" si="1"/>
        <v>17500000</v>
      </c>
    </row>
    <row r="13" spans="2:9" x14ac:dyDescent="0.2">
      <c r="B13" s="1">
        <v>8</v>
      </c>
      <c r="C13" s="33" t="s">
        <v>66</v>
      </c>
      <c r="D13" s="29" t="s">
        <v>19</v>
      </c>
      <c r="E13" s="30">
        <v>6</v>
      </c>
      <c r="F13" s="31">
        <v>150000</v>
      </c>
      <c r="G13" s="32">
        <v>152000</v>
      </c>
      <c r="H13" s="32">
        <f t="shared" si="0"/>
        <v>151000</v>
      </c>
      <c r="I13" s="32">
        <f t="shared" si="1"/>
        <v>906000</v>
      </c>
    </row>
    <row r="14" spans="2:9" x14ac:dyDescent="0.2">
      <c r="B14" s="1">
        <v>9</v>
      </c>
      <c r="C14" s="33" t="s">
        <v>67</v>
      </c>
      <c r="D14" s="29" t="s">
        <v>19</v>
      </c>
      <c r="E14" s="30">
        <v>6</v>
      </c>
      <c r="F14" s="31">
        <v>150000</v>
      </c>
      <c r="G14" s="32">
        <v>152000</v>
      </c>
      <c r="H14" s="32">
        <f t="shared" si="0"/>
        <v>151000</v>
      </c>
      <c r="I14" s="32">
        <f t="shared" si="1"/>
        <v>906000</v>
      </c>
    </row>
    <row r="15" spans="2:9" x14ac:dyDescent="0.2">
      <c r="B15" s="1">
        <v>10</v>
      </c>
      <c r="C15" s="33" t="s">
        <v>68</v>
      </c>
      <c r="D15" s="29" t="s">
        <v>19</v>
      </c>
      <c r="E15" s="30">
        <v>6</v>
      </c>
      <c r="F15" s="31">
        <v>150000</v>
      </c>
      <c r="G15" s="32">
        <v>152000</v>
      </c>
      <c r="H15" s="32">
        <f t="shared" si="0"/>
        <v>151000</v>
      </c>
      <c r="I15" s="32">
        <f t="shared" si="1"/>
        <v>906000</v>
      </c>
    </row>
    <row r="16" spans="2:9" x14ac:dyDescent="0.2">
      <c r="B16" s="1">
        <v>11</v>
      </c>
      <c r="C16" s="33" t="s">
        <v>69</v>
      </c>
      <c r="D16" s="29" t="s">
        <v>19</v>
      </c>
      <c r="E16" s="30">
        <v>1</v>
      </c>
      <c r="F16" s="31">
        <v>250000</v>
      </c>
      <c r="G16" s="32">
        <v>251000</v>
      </c>
      <c r="H16" s="32">
        <f t="shared" si="0"/>
        <v>250500</v>
      </c>
      <c r="I16" s="32">
        <f t="shared" si="1"/>
        <v>250500</v>
      </c>
    </row>
    <row r="17" spans="2:9" x14ac:dyDescent="0.2">
      <c r="B17" s="1">
        <v>12</v>
      </c>
      <c r="C17" s="33" t="s">
        <v>70</v>
      </c>
      <c r="D17" s="29" t="s">
        <v>19</v>
      </c>
      <c r="E17" s="30">
        <v>1</v>
      </c>
      <c r="F17" s="31">
        <v>250000</v>
      </c>
      <c r="G17" s="32">
        <v>251000</v>
      </c>
      <c r="H17" s="32">
        <f t="shared" si="0"/>
        <v>250500</v>
      </c>
      <c r="I17" s="32">
        <f t="shared" si="1"/>
        <v>250500</v>
      </c>
    </row>
    <row r="18" spans="2:9" x14ac:dyDescent="0.2">
      <c r="B18" s="1">
        <v>13</v>
      </c>
      <c r="C18" s="33" t="s">
        <v>71</v>
      </c>
      <c r="D18" s="29" t="s">
        <v>19</v>
      </c>
      <c r="E18" s="30">
        <v>1</v>
      </c>
      <c r="F18" s="31">
        <v>250000</v>
      </c>
      <c r="G18" s="32">
        <v>251000</v>
      </c>
      <c r="H18" s="32">
        <f t="shared" si="0"/>
        <v>250500</v>
      </c>
      <c r="I18" s="32">
        <f t="shared" si="1"/>
        <v>250500</v>
      </c>
    </row>
    <row r="19" spans="2:9" x14ac:dyDescent="0.2">
      <c r="B19" s="1">
        <v>14</v>
      </c>
      <c r="C19" s="6" t="s">
        <v>72</v>
      </c>
      <c r="D19" s="29" t="s">
        <v>19</v>
      </c>
      <c r="E19" s="30">
        <v>1</v>
      </c>
      <c r="F19" s="31">
        <v>250000</v>
      </c>
      <c r="G19" s="32">
        <v>251000</v>
      </c>
      <c r="H19" s="32">
        <f t="shared" si="0"/>
        <v>250500</v>
      </c>
      <c r="I19" s="32">
        <f t="shared" si="1"/>
        <v>250500</v>
      </c>
    </row>
    <row r="20" spans="2:9" x14ac:dyDescent="0.2">
      <c r="B20" s="1">
        <v>15</v>
      </c>
      <c r="C20" s="6" t="s">
        <v>73</v>
      </c>
      <c r="D20" s="29" t="s">
        <v>19</v>
      </c>
      <c r="E20" s="30">
        <v>3</v>
      </c>
      <c r="F20" s="31">
        <v>330000</v>
      </c>
      <c r="G20" s="32">
        <v>335000</v>
      </c>
      <c r="H20" s="32">
        <f t="shared" si="0"/>
        <v>332500</v>
      </c>
      <c r="I20" s="32">
        <f t="shared" si="1"/>
        <v>997500</v>
      </c>
    </row>
    <row r="21" spans="2:9" x14ac:dyDescent="0.2">
      <c r="B21" s="1">
        <v>16</v>
      </c>
      <c r="C21" s="6" t="s">
        <v>2</v>
      </c>
      <c r="D21" s="29" t="s">
        <v>20</v>
      </c>
      <c r="E21" s="30">
        <v>100</v>
      </c>
      <c r="F21" s="31">
        <v>2500</v>
      </c>
      <c r="G21" s="32">
        <v>2600</v>
      </c>
      <c r="H21" s="32">
        <f t="shared" si="0"/>
        <v>2550</v>
      </c>
      <c r="I21" s="32">
        <f t="shared" si="1"/>
        <v>255000</v>
      </c>
    </row>
    <row r="22" spans="2:9" ht="14.25" customHeight="1" x14ac:dyDescent="0.2">
      <c r="B22" s="1">
        <v>17</v>
      </c>
      <c r="C22" s="9" t="s">
        <v>56</v>
      </c>
      <c r="D22" s="29" t="s">
        <v>62</v>
      </c>
      <c r="E22" s="30">
        <v>4</v>
      </c>
      <c r="F22" s="31">
        <v>6000</v>
      </c>
      <c r="G22" s="32">
        <v>5500</v>
      </c>
      <c r="H22" s="32">
        <f t="shared" si="0"/>
        <v>5750</v>
      </c>
      <c r="I22" s="32">
        <f t="shared" si="1"/>
        <v>23000</v>
      </c>
    </row>
    <row r="23" spans="2:9" x14ac:dyDescent="0.2">
      <c r="B23" s="1">
        <v>18</v>
      </c>
      <c r="C23" s="9" t="s">
        <v>57</v>
      </c>
      <c r="D23" s="29" t="s">
        <v>62</v>
      </c>
      <c r="E23" s="30">
        <v>4</v>
      </c>
      <c r="F23" s="31">
        <v>6000</v>
      </c>
      <c r="G23" s="32">
        <v>5500</v>
      </c>
      <c r="H23" s="32">
        <f t="shared" si="0"/>
        <v>5750</v>
      </c>
      <c r="I23" s="32">
        <f t="shared" si="1"/>
        <v>23000</v>
      </c>
    </row>
    <row r="24" spans="2:9" x14ac:dyDescent="0.2">
      <c r="B24" s="1">
        <v>19</v>
      </c>
      <c r="C24" s="9" t="s">
        <v>58</v>
      </c>
      <c r="D24" s="29" t="s">
        <v>62</v>
      </c>
      <c r="E24" s="30">
        <v>4</v>
      </c>
      <c r="F24" s="31">
        <v>6000</v>
      </c>
      <c r="G24" s="32">
        <v>5500</v>
      </c>
      <c r="H24" s="32">
        <f t="shared" si="0"/>
        <v>5750</v>
      </c>
      <c r="I24" s="32">
        <f t="shared" si="1"/>
        <v>23000</v>
      </c>
    </row>
    <row r="25" spans="2:9" x14ac:dyDescent="0.2">
      <c r="B25" s="1">
        <v>20</v>
      </c>
      <c r="C25" s="9" t="s">
        <v>59</v>
      </c>
      <c r="D25" s="29" t="s">
        <v>62</v>
      </c>
      <c r="E25" s="30">
        <v>4</v>
      </c>
      <c r="F25" s="31">
        <v>6000</v>
      </c>
      <c r="G25" s="32">
        <v>5500</v>
      </c>
      <c r="H25" s="32">
        <f t="shared" si="0"/>
        <v>5750</v>
      </c>
      <c r="I25" s="32">
        <f t="shared" si="1"/>
        <v>23000</v>
      </c>
    </row>
    <row r="26" spans="2:9" ht="18.75" customHeight="1" x14ac:dyDescent="0.2">
      <c r="B26" s="1">
        <v>21</v>
      </c>
      <c r="C26" s="9" t="s">
        <v>55</v>
      </c>
      <c r="D26" s="29" t="s">
        <v>62</v>
      </c>
      <c r="E26" s="30">
        <v>4</v>
      </c>
      <c r="F26" s="31">
        <v>6000</v>
      </c>
      <c r="G26" s="32">
        <v>5500</v>
      </c>
      <c r="H26" s="32">
        <f t="shared" si="0"/>
        <v>5750</v>
      </c>
      <c r="I26" s="32">
        <f t="shared" si="1"/>
        <v>23000</v>
      </c>
    </row>
    <row r="27" spans="2:9" ht="28.5" customHeight="1" x14ac:dyDescent="0.2">
      <c r="B27" s="1">
        <v>22</v>
      </c>
      <c r="C27" s="9" t="s">
        <v>54</v>
      </c>
      <c r="D27" s="29" t="s">
        <v>20</v>
      </c>
      <c r="E27" s="30">
        <v>146</v>
      </c>
      <c r="F27" s="31">
        <v>22000</v>
      </c>
      <c r="G27" s="32">
        <v>21000</v>
      </c>
      <c r="H27" s="32">
        <f t="shared" si="0"/>
        <v>21500</v>
      </c>
      <c r="I27" s="32">
        <f t="shared" si="1"/>
        <v>3139000</v>
      </c>
    </row>
    <row r="28" spans="2:9" ht="15.75" customHeight="1" x14ac:dyDescent="0.2">
      <c r="B28" s="1">
        <v>23</v>
      </c>
      <c r="C28" s="6" t="s">
        <v>53</v>
      </c>
      <c r="D28" s="29" t="s">
        <v>20</v>
      </c>
      <c r="E28" s="30">
        <v>30</v>
      </c>
      <c r="F28" s="31">
        <v>5000</v>
      </c>
      <c r="G28" s="32">
        <v>4500</v>
      </c>
      <c r="H28" s="32">
        <f t="shared" si="0"/>
        <v>4750</v>
      </c>
      <c r="I28" s="32">
        <f t="shared" si="1"/>
        <v>142500</v>
      </c>
    </row>
    <row r="29" spans="2:9" x14ac:dyDescent="0.2">
      <c r="B29" s="1">
        <v>24</v>
      </c>
      <c r="C29" s="6" t="s">
        <v>52</v>
      </c>
      <c r="D29" s="29" t="s">
        <v>20</v>
      </c>
      <c r="E29" s="30">
        <v>20</v>
      </c>
      <c r="F29" s="31">
        <v>3000</v>
      </c>
      <c r="G29" s="32">
        <v>2500</v>
      </c>
      <c r="H29" s="32">
        <f t="shared" si="0"/>
        <v>2750</v>
      </c>
      <c r="I29" s="32">
        <f t="shared" si="1"/>
        <v>55000</v>
      </c>
    </row>
    <row r="30" spans="2:9" x14ac:dyDescent="0.2">
      <c r="B30" s="1">
        <v>25</v>
      </c>
      <c r="C30" s="6" t="s">
        <v>51</v>
      </c>
      <c r="D30" s="29" t="s">
        <v>20</v>
      </c>
      <c r="E30" s="30">
        <v>70</v>
      </c>
      <c r="F30" s="31">
        <v>3000</v>
      </c>
      <c r="G30" s="32">
        <v>2500</v>
      </c>
      <c r="H30" s="32">
        <f t="shared" si="0"/>
        <v>2750</v>
      </c>
      <c r="I30" s="32">
        <f t="shared" si="1"/>
        <v>192500</v>
      </c>
    </row>
    <row r="31" spans="2:9" x14ac:dyDescent="0.2">
      <c r="B31" s="1">
        <v>26</v>
      </c>
      <c r="C31" s="6" t="s">
        <v>3</v>
      </c>
      <c r="D31" s="29" t="s">
        <v>20</v>
      </c>
      <c r="E31" s="30">
        <v>50</v>
      </c>
      <c r="F31" s="31">
        <v>19000</v>
      </c>
      <c r="G31" s="32">
        <v>19000</v>
      </c>
      <c r="H31" s="32">
        <f t="shared" si="0"/>
        <v>19000</v>
      </c>
      <c r="I31" s="32">
        <f t="shared" si="1"/>
        <v>950000</v>
      </c>
    </row>
    <row r="32" spans="2:9" x14ac:dyDescent="0.2">
      <c r="B32" s="1">
        <v>27</v>
      </c>
      <c r="C32" s="6" t="s">
        <v>4</v>
      </c>
      <c r="D32" s="29" t="s">
        <v>20</v>
      </c>
      <c r="E32" s="30">
        <v>60</v>
      </c>
      <c r="F32" s="31">
        <v>4000</v>
      </c>
      <c r="G32" s="32">
        <v>4500</v>
      </c>
      <c r="H32" s="32">
        <f t="shared" si="0"/>
        <v>4250</v>
      </c>
      <c r="I32" s="32">
        <f t="shared" si="1"/>
        <v>255000</v>
      </c>
    </row>
    <row r="33" spans="2:9" x14ac:dyDescent="0.2">
      <c r="B33" s="1">
        <v>28</v>
      </c>
      <c r="C33" s="6" t="s">
        <v>5</v>
      </c>
      <c r="D33" s="29" t="s">
        <v>20</v>
      </c>
      <c r="E33" s="30">
        <v>100</v>
      </c>
      <c r="F33" s="31">
        <v>2500</v>
      </c>
      <c r="G33" s="32">
        <v>2600</v>
      </c>
      <c r="H33" s="32">
        <f t="shared" si="0"/>
        <v>2550</v>
      </c>
      <c r="I33" s="32">
        <f t="shared" si="1"/>
        <v>255000</v>
      </c>
    </row>
    <row r="34" spans="2:9" x14ac:dyDescent="0.2">
      <c r="B34" s="1">
        <v>29</v>
      </c>
      <c r="C34" s="6" t="s">
        <v>6</v>
      </c>
      <c r="D34" s="29" t="s">
        <v>20</v>
      </c>
      <c r="E34" s="30">
        <v>40</v>
      </c>
      <c r="F34" s="31">
        <v>5000</v>
      </c>
      <c r="G34" s="32">
        <v>5500</v>
      </c>
      <c r="H34" s="32">
        <f t="shared" si="0"/>
        <v>5250</v>
      </c>
      <c r="I34" s="32">
        <f t="shared" si="1"/>
        <v>210000</v>
      </c>
    </row>
    <row r="35" spans="2:9" x14ac:dyDescent="0.2">
      <c r="B35" s="1">
        <v>30</v>
      </c>
      <c r="C35" s="6" t="s">
        <v>49</v>
      </c>
      <c r="D35" s="29" t="s">
        <v>20</v>
      </c>
      <c r="E35" s="30">
        <v>30</v>
      </c>
      <c r="F35" s="31">
        <v>600</v>
      </c>
      <c r="G35" s="32">
        <v>600</v>
      </c>
      <c r="H35" s="32">
        <f t="shared" si="0"/>
        <v>600</v>
      </c>
      <c r="I35" s="32">
        <f t="shared" si="1"/>
        <v>18000</v>
      </c>
    </row>
    <row r="36" spans="2:9" x14ac:dyDescent="0.2">
      <c r="B36" s="1">
        <v>31</v>
      </c>
      <c r="C36" s="6" t="s">
        <v>50</v>
      </c>
      <c r="D36" s="29" t="s">
        <v>20</v>
      </c>
      <c r="E36" s="30">
        <v>40</v>
      </c>
      <c r="F36" s="31">
        <v>400</v>
      </c>
      <c r="G36" s="32">
        <v>500</v>
      </c>
      <c r="H36" s="32">
        <f t="shared" si="0"/>
        <v>450</v>
      </c>
      <c r="I36" s="32">
        <f t="shared" si="1"/>
        <v>18000</v>
      </c>
    </row>
    <row r="37" spans="2:9" ht="25.5" x14ac:dyDescent="0.2">
      <c r="B37" s="1">
        <v>32</v>
      </c>
      <c r="C37" s="34" t="s">
        <v>48</v>
      </c>
      <c r="D37" s="29" t="s">
        <v>20</v>
      </c>
      <c r="E37" s="30">
        <v>2</v>
      </c>
      <c r="F37" s="31">
        <v>30000</v>
      </c>
      <c r="G37" s="32">
        <v>31000</v>
      </c>
      <c r="H37" s="32">
        <f t="shared" si="0"/>
        <v>30500</v>
      </c>
      <c r="I37" s="32">
        <f t="shared" si="1"/>
        <v>61000</v>
      </c>
    </row>
    <row r="38" spans="2:9" x14ac:dyDescent="0.2">
      <c r="B38" s="1">
        <v>33</v>
      </c>
      <c r="C38" s="33" t="s">
        <v>47</v>
      </c>
      <c r="D38" s="29" t="s">
        <v>20</v>
      </c>
      <c r="E38" s="30">
        <v>200</v>
      </c>
      <c r="F38" s="31">
        <v>600</v>
      </c>
      <c r="G38" s="32">
        <v>600</v>
      </c>
      <c r="H38" s="32">
        <f t="shared" si="0"/>
        <v>600</v>
      </c>
      <c r="I38" s="32">
        <f t="shared" si="1"/>
        <v>120000</v>
      </c>
    </row>
    <row r="39" spans="2:9" ht="30.75" customHeight="1" x14ac:dyDescent="0.2">
      <c r="B39" s="1">
        <v>34</v>
      </c>
      <c r="C39" s="43" t="s">
        <v>139</v>
      </c>
      <c r="D39" s="29" t="s">
        <v>20</v>
      </c>
      <c r="E39" s="30">
        <v>50</v>
      </c>
      <c r="F39" s="31">
        <v>10000</v>
      </c>
      <c r="G39" s="32">
        <v>12000</v>
      </c>
      <c r="H39" s="32">
        <f t="shared" si="0"/>
        <v>11000</v>
      </c>
      <c r="I39" s="32">
        <f t="shared" si="1"/>
        <v>550000</v>
      </c>
    </row>
    <row r="40" spans="2:9" ht="32.25" customHeight="1" x14ac:dyDescent="0.2">
      <c r="B40" s="1">
        <v>35</v>
      </c>
      <c r="C40" s="34" t="s">
        <v>138</v>
      </c>
      <c r="D40" s="29" t="s">
        <v>20</v>
      </c>
      <c r="E40" s="30">
        <v>40</v>
      </c>
      <c r="F40" s="31">
        <v>10000</v>
      </c>
      <c r="G40" s="32">
        <v>12000</v>
      </c>
      <c r="H40" s="32">
        <f t="shared" si="0"/>
        <v>11000</v>
      </c>
      <c r="I40" s="32">
        <f t="shared" si="1"/>
        <v>440000</v>
      </c>
    </row>
    <row r="41" spans="2:9" ht="25.5" x14ac:dyDescent="0.2">
      <c r="B41" s="1">
        <v>36</v>
      </c>
      <c r="C41" s="34" t="s">
        <v>137</v>
      </c>
      <c r="D41" s="29" t="s">
        <v>20</v>
      </c>
      <c r="E41" s="30">
        <v>40</v>
      </c>
      <c r="F41" s="31">
        <v>10000</v>
      </c>
      <c r="G41" s="32">
        <v>12000</v>
      </c>
      <c r="H41" s="32">
        <f t="shared" si="0"/>
        <v>11000</v>
      </c>
      <c r="I41" s="32">
        <f t="shared" si="1"/>
        <v>440000</v>
      </c>
    </row>
    <row r="42" spans="2:9" ht="18" customHeight="1" x14ac:dyDescent="0.2">
      <c r="B42" s="1">
        <v>37</v>
      </c>
      <c r="C42" s="33" t="s">
        <v>74</v>
      </c>
      <c r="D42" s="29" t="s">
        <v>20</v>
      </c>
      <c r="E42" s="30">
        <v>20</v>
      </c>
      <c r="F42" s="31">
        <v>5000</v>
      </c>
      <c r="G42" s="32">
        <v>6000</v>
      </c>
      <c r="H42" s="32">
        <f t="shared" si="0"/>
        <v>5500</v>
      </c>
      <c r="I42" s="32">
        <f t="shared" si="1"/>
        <v>110000</v>
      </c>
    </row>
    <row r="43" spans="2:9" ht="15.75" customHeight="1" x14ac:dyDescent="0.2">
      <c r="B43" s="1">
        <v>38</v>
      </c>
      <c r="C43" s="6" t="s">
        <v>46</v>
      </c>
      <c r="D43" s="29" t="s">
        <v>20</v>
      </c>
      <c r="E43" s="30">
        <v>5</v>
      </c>
      <c r="F43" s="31">
        <v>1000</v>
      </c>
      <c r="G43" s="32">
        <v>1200</v>
      </c>
      <c r="H43" s="32">
        <f t="shared" si="0"/>
        <v>1100</v>
      </c>
      <c r="I43" s="32">
        <f t="shared" si="1"/>
        <v>5500</v>
      </c>
    </row>
    <row r="44" spans="2:9" ht="15.75" customHeight="1" x14ac:dyDescent="0.2">
      <c r="B44" s="1">
        <v>39</v>
      </c>
      <c r="C44" s="6" t="s">
        <v>45</v>
      </c>
      <c r="D44" s="29" t="s">
        <v>20</v>
      </c>
      <c r="E44" s="30">
        <v>5</v>
      </c>
      <c r="F44" s="31">
        <v>2500</v>
      </c>
      <c r="G44" s="32">
        <v>2600</v>
      </c>
      <c r="H44" s="32">
        <f t="shared" si="0"/>
        <v>2550</v>
      </c>
      <c r="I44" s="32">
        <f t="shared" si="1"/>
        <v>12750</v>
      </c>
    </row>
    <row r="45" spans="2:9" ht="25.5" x14ac:dyDescent="0.2">
      <c r="B45" s="1">
        <v>40</v>
      </c>
      <c r="C45" s="9" t="s">
        <v>75</v>
      </c>
      <c r="D45" s="29" t="s">
        <v>19</v>
      </c>
      <c r="E45" s="30">
        <v>3</v>
      </c>
      <c r="F45" s="31">
        <v>20000</v>
      </c>
      <c r="G45" s="32">
        <v>21000</v>
      </c>
      <c r="H45" s="32">
        <f t="shared" si="0"/>
        <v>20500</v>
      </c>
      <c r="I45" s="32">
        <f t="shared" si="1"/>
        <v>61500</v>
      </c>
    </row>
    <row r="46" spans="2:9" x14ac:dyDescent="0.2">
      <c r="B46" s="1">
        <v>41</v>
      </c>
      <c r="C46" s="6" t="s">
        <v>44</v>
      </c>
      <c r="D46" s="29" t="s">
        <v>20</v>
      </c>
      <c r="E46" s="30">
        <v>5</v>
      </c>
      <c r="F46" s="31">
        <v>110000</v>
      </c>
      <c r="G46" s="32">
        <v>112000</v>
      </c>
      <c r="H46" s="32">
        <f t="shared" si="0"/>
        <v>111000</v>
      </c>
      <c r="I46" s="32">
        <f t="shared" si="1"/>
        <v>555000</v>
      </c>
    </row>
    <row r="47" spans="2:9" ht="25.5" x14ac:dyDescent="0.2">
      <c r="B47" s="1">
        <v>42</v>
      </c>
      <c r="C47" s="9" t="s">
        <v>43</v>
      </c>
      <c r="D47" s="29" t="s">
        <v>20</v>
      </c>
      <c r="E47" s="30">
        <v>1</v>
      </c>
      <c r="F47" s="31">
        <v>250000</v>
      </c>
      <c r="G47" s="32">
        <v>252000</v>
      </c>
      <c r="H47" s="32">
        <f t="shared" si="0"/>
        <v>251000</v>
      </c>
      <c r="I47" s="32">
        <f t="shared" si="1"/>
        <v>251000</v>
      </c>
    </row>
    <row r="48" spans="2:9" ht="25.5" x14ac:dyDescent="0.2">
      <c r="B48" s="1">
        <v>43</v>
      </c>
      <c r="C48" s="9" t="s">
        <v>42</v>
      </c>
      <c r="D48" s="29" t="s">
        <v>20</v>
      </c>
      <c r="E48" s="30">
        <v>1</v>
      </c>
      <c r="F48" s="31">
        <v>220000</v>
      </c>
      <c r="G48" s="32">
        <v>225000</v>
      </c>
      <c r="H48" s="32">
        <f t="shared" si="0"/>
        <v>222500</v>
      </c>
      <c r="I48" s="32">
        <f t="shared" si="1"/>
        <v>222500</v>
      </c>
    </row>
    <row r="49" spans="2:9" x14ac:dyDescent="0.2">
      <c r="B49" s="1">
        <v>44</v>
      </c>
      <c r="C49" s="6" t="s">
        <v>41</v>
      </c>
      <c r="D49" s="29" t="s">
        <v>20</v>
      </c>
      <c r="E49" s="30">
        <v>1</v>
      </c>
      <c r="F49" s="31">
        <v>350000</v>
      </c>
      <c r="G49" s="32">
        <v>352000</v>
      </c>
      <c r="H49" s="32">
        <f t="shared" si="0"/>
        <v>351000</v>
      </c>
      <c r="I49" s="32">
        <f t="shared" si="1"/>
        <v>351000</v>
      </c>
    </row>
    <row r="50" spans="2:9" x14ac:dyDescent="0.2">
      <c r="B50" s="1">
        <v>45</v>
      </c>
      <c r="C50" s="6" t="s">
        <v>40</v>
      </c>
      <c r="D50" s="29" t="s">
        <v>20</v>
      </c>
      <c r="E50" s="30">
        <v>1</v>
      </c>
      <c r="F50" s="31">
        <v>80000</v>
      </c>
      <c r="G50" s="32">
        <v>81000</v>
      </c>
      <c r="H50" s="32">
        <f t="shared" si="0"/>
        <v>80500</v>
      </c>
      <c r="I50" s="32">
        <f t="shared" si="1"/>
        <v>80500</v>
      </c>
    </row>
    <row r="51" spans="2:9" x14ac:dyDescent="0.2">
      <c r="B51" s="1">
        <v>46</v>
      </c>
      <c r="C51" s="6" t="s">
        <v>39</v>
      </c>
      <c r="D51" s="29" t="s">
        <v>20</v>
      </c>
      <c r="E51" s="30">
        <v>15</v>
      </c>
      <c r="F51" s="31">
        <v>20000</v>
      </c>
      <c r="G51" s="32">
        <v>21000</v>
      </c>
      <c r="H51" s="32">
        <f t="shared" si="0"/>
        <v>20500</v>
      </c>
      <c r="I51" s="32">
        <f t="shared" si="1"/>
        <v>307500</v>
      </c>
    </row>
    <row r="52" spans="2:9" x14ac:dyDescent="0.2">
      <c r="B52" s="1">
        <v>47</v>
      </c>
      <c r="C52" s="6" t="s">
        <v>7</v>
      </c>
      <c r="D52" s="13" t="s">
        <v>20</v>
      </c>
      <c r="E52" s="30">
        <v>20</v>
      </c>
      <c r="F52" s="44">
        <v>12000</v>
      </c>
      <c r="G52" s="45">
        <v>12000</v>
      </c>
      <c r="H52" s="32">
        <f t="shared" si="0"/>
        <v>12000</v>
      </c>
      <c r="I52" s="18">
        <f t="shared" si="1"/>
        <v>240000</v>
      </c>
    </row>
    <row r="53" spans="2:9" x14ac:dyDescent="0.2">
      <c r="B53" s="1">
        <v>48</v>
      </c>
      <c r="C53" s="6" t="s">
        <v>8</v>
      </c>
      <c r="D53" s="13" t="s">
        <v>20</v>
      </c>
      <c r="E53" s="30">
        <v>10</v>
      </c>
      <c r="F53" s="44">
        <v>12000</v>
      </c>
      <c r="G53" s="45">
        <v>12000</v>
      </c>
      <c r="H53" s="32">
        <f t="shared" si="0"/>
        <v>12000</v>
      </c>
      <c r="I53" s="18">
        <f t="shared" si="1"/>
        <v>120000</v>
      </c>
    </row>
    <row r="54" spans="2:9" x14ac:dyDescent="0.2">
      <c r="B54" s="1">
        <v>49</v>
      </c>
      <c r="C54" s="6" t="s">
        <v>35</v>
      </c>
      <c r="D54" s="13" t="s">
        <v>20</v>
      </c>
      <c r="E54" s="30">
        <v>20</v>
      </c>
      <c r="F54" s="44">
        <v>25000</v>
      </c>
      <c r="G54" s="45">
        <v>26000</v>
      </c>
      <c r="H54" s="32">
        <f t="shared" si="0"/>
        <v>25500</v>
      </c>
      <c r="I54" s="18">
        <f t="shared" si="1"/>
        <v>510000</v>
      </c>
    </row>
    <row r="55" spans="2:9" x14ac:dyDescent="0.2">
      <c r="B55" s="1">
        <v>50</v>
      </c>
      <c r="C55" s="6" t="s">
        <v>36</v>
      </c>
      <c r="D55" s="13" t="s">
        <v>20</v>
      </c>
      <c r="E55" s="30">
        <v>5</v>
      </c>
      <c r="F55" s="44">
        <v>25000</v>
      </c>
      <c r="G55" s="45">
        <v>26000</v>
      </c>
      <c r="H55" s="32">
        <f t="shared" si="0"/>
        <v>25500</v>
      </c>
      <c r="I55" s="18">
        <f t="shared" si="1"/>
        <v>127500</v>
      </c>
    </row>
    <row r="56" spans="2:9" x14ac:dyDescent="0.2">
      <c r="B56" s="1">
        <v>51</v>
      </c>
      <c r="C56" s="6" t="s">
        <v>37</v>
      </c>
      <c r="D56" s="13" t="s">
        <v>20</v>
      </c>
      <c r="E56" s="30">
        <v>5</v>
      </c>
      <c r="F56" s="44">
        <v>30000</v>
      </c>
      <c r="G56" s="45">
        <v>31000</v>
      </c>
      <c r="H56" s="32">
        <f t="shared" si="0"/>
        <v>30500</v>
      </c>
      <c r="I56" s="18">
        <f t="shared" si="1"/>
        <v>152500</v>
      </c>
    </row>
    <row r="57" spans="2:9" x14ac:dyDescent="0.2">
      <c r="B57" s="1">
        <v>52</v>
      </c>
      <c r="C57" s="6" t="s">
        <v>38</v>
      </c>
      <c r="D57" s="13" t="s">
        <v>20</v>
      </c>
      <c r="E57" s="30">
        <v>5</v>
      </c>
      <c r="F57" s="44">
        <v>30000</v>
      </c>
      <c r="G57" s="45">
        <v>31000</v>
      </c>
      <c r="H57" s="32">
        <f t="shared" si="0"/>
        <v>30500</v>
      </c>
      <c r="I57" s="18">
        <f t="shared" si="1"/>
        <v>152500</v>
      </c>
    </row>
    <row r="58" spans="2:9" x14ac:dyDescent="0.2">
      <c r="B58" s="1">
        <v>53</v>
      </c>
      <c r="C58" s="6" t="s">
        <v>34</v>
      </c>
      <c r="D58" s="13" t="s">
        <v>20</v>
      </c>
      <c r="E58" s="30">
        <v>40</v>
      </c>
      <c r="F58" s="44">
        <v>3000</v>
      </c>
      <c r="G58" s="45">
        <v>3200</v>
      </c>
      <c r="H58" s="32">
        <f t="shared" si="0"/>
        <v>3100</v>
      </c>
      <c r="I58" s="18">
        <f t="shared" si="1"/>
        <v>124000</v>
      </c>
    </row>
    <row r="59" spans="2:9" x14ac:dyDescent="0.2">
      <c r="B59" s="1">
        <v>54</v>
      </c>
      <c r="C59" s="6" t="s">
        <v>33</v>
      </c>
      <c r="D59" s="13" t="s">
        <v>20</v>
      </c>
      <c r="E59" s="30">
        <v>50</v>
      </c>
      <c r="F59" s="44">
        <v>6000</v>
      </c>
      <c r="G59" s="45">
        <v>6500</v>
      </c>
      <c r="H59" s="32">
        <f t="shared" si="0"/>
        <v>6250</v>
      </c>
      <c r="I59" s="18">
        <f t="shared" si="1"/>
        <v>312500</v>
      </c>
    </row>
    <row r="60" spans="2:9" x14ac:dyDescent="0.2">
      <c r="B60" s="1">
        <v>55</v>
      </c>
      <c r="C60" s="6" t="s">
        <v>32</v>
      </c>
      <c r="D60" s="13" t="s">
        <v>20</v>
      </c>
      <c r="E60" s="30">
        <v>31</v>
      </c>
      <c r="F60" s="44">
        <v>5000</v>
      </c>
      <c r="G60" s="45">
        <v>5000</v>
      </c>
      <c r="H60" s="32">
        <f t="shared" si="0"/>
        <v>5000</v>
      </c>
      <c r="I60" s="18">
        <f t="shared" si="1"/>
        <v>155000</v>
      </c>
    </row>
    <row r="61" spans="2:9" x14ac:dyDescent="0.2">
      <c r="B61" s="1">
        <v>56</v>
      </c>
      <c r="C61" s="6" t="s">
        <v>31</v>
      </c>
      <c r="D61" s="13" t="s">
        <v>20</v>
      </c>
      <c r="E61" s="30">
        <v>8</v>
      </c>
      <c r="F61" s="44">
        <v>7000</v>
      </c>
      <c r="G61" s="45">
        <v>7000</v>
      </c>
      <c r="H61" s="32">
        <f t="shared" si="0"/>
        <v>7000</v>
      </c>
      <c r="I61" s="18">
        <f t="shared" si="1"/>
        <v>56000</v>
      </c>
    </row>
    <row r="62" spans="2:9" x14ac:dyDescent="0.2">
      <c r="B62" s="1">
        <v>57</v>
      </c>
      <c r="C62" s="6" t="s">
        <v>30</v>
      </c>
      <c r="D62" s="13" t="s">
        <v>20</v>
      </c>
      <c r="E62" s="30">
        <v>10</v>
      </c>
      <c r="F62" s="44">
        <v>7000</v>
      </c>
      <c r="G62" s="45">
        <v>7000</v>
      </c>
      <c r="H62" s="32">
        <f t="shared" si="0"/>
        <v>7000</v>
      </c>
      <c r="I62" s="18">
        <f t="shared" si="1"/>
        <v>70000</v>
      </c>
    </row>
    <row r="63" spans="2:9" x14ac:dyDescent="0.2">
      <c r="B63" s="1">
        <v>58</v>
      </c>
      <c r="C63" s="6" t="s">
        <v>29</v>
      </c>
      <c r="D63" s="13" t="s">
        <v>20</v>
      </c>
      <c r="E63" s="30">
        <v>4</v>
      </c>
      <c r="F63" s="44">
        <v>100000</v>
      </c>
      <c r="G63" s="45">
        <v>102000</v>
      </c>
      <c r="H63" s="32">
        <f t="shared" si="0"/>
        <v>101000</v>
      </c>
      <c r="I63" s="18">
        <f t="shared" si="1"/>
        <v>404000</v>
      </c>
    </row>
    <row r="64" spans="2:9" x14ac:dyDescent="0.2">
      <c r="B64" s="1">
        <v>59</v>
      </c>
      <c r="C64" s="10" t="s">
        <v>28</v>
      </c>
      <c r="D64" s="13" t="s">
        <v>20</v>
      </c>
      <c r="E64" s="30">
        <v>7</v>
      </c>
      <c r="F64" s="44">
        <v>85000</v>
      </c>
      <c r="G64" s="45">
        <v>86000</v>
      </c>
      <c r="H64" s="32">
        <f t="shared" si="0"/>
        <v>85500</v>
      </c>
      <c r="I64" s="18">
        <f t="shared" si="1"/>
        <v>598500</v>
      </c>
    </row>
    <row r="65" spans="2:9" ht="17.25" customHeight="1" x14ac:dyDescent="0.2">
      <c r="B65" s="1">
        <v>60</v>
      </c>
      <c r="C65" s="6" t="s">
        <v>27</v>
      </c>
      <c r="D65" s="13" t="s">
        <v>20</v>
      </c>
      <c r="E65" s="30">
        <v>8</v>
      </c>
      <c r="F65" s="44">
        <v>20000</v>
      </c>
      <c r="G65" s="45">
        <v>21000</v>
      </c>
      <c r="H65" s="32">
        <f t="shared" si="0"/>
        <v>20500</v>
      </c>
      <c r="I65" s="18">
        <f t="shared" si="1"/>
        <v>164000</v>
      </c>
    </row>
    <row r="66" spans="2:9" x14ac:dyDescent="0.2">
      <c r="B66" s="1">
        <v>61</v>
      </c>
      <c r="C66" s="6" t="s">
        <v>26</v>
      </c>
      <c r="D66" s="13" t="s">
        <v>20</v>
      </c>
      <c r="E66" s="28">
        <v>3</v>
      </c>
      <c r="F66" s="44">
        <v>35000</v>
      </c>
      <c r="G66" s="45">
        <v>36000</v>
      </c>
      <c r="H66" s="32">
        <f t="shared" si="0"/>
        <v>35500</v>
      </c>
      <c r="I66" s="18">
        <f t="shared" si="1"/>
        <v>106500</v>
      </c>
    </row>
    <row r="67" spans="2:9" x14ac:dyDescent="0.2">
      <c r="B67" s="1">
        <v>62</v>
      </c>
      <c r="C67" s="6" t="s">
        <v>9</v>
      </c>
      <c r="D67" s="13" t="s">
        <v>20</v>
      </c>
      <c r="E67" s="30">
        <v>4</v>
      </c>
      <c r="F67" s="44">
        <v>190000</v>
      </c>
      <c r="G67" s="45">
        <v>191000</v>
      </c>
      <c r="H67" s="32">
        <f t="shared" si="0"/>
        <v>190500</v>
      </c>
      <c r="I67" s="18">
        <f t="shared" si="1"/>
        <v>762000</v>
      </c>
    </row>
    <row r="68" spans="2:9" x14ac:dyDescent="0.2">
      <c r="B68" s="1">
        <v>63</v>
      </c>
      <c r="C68" s="6" t="s">
        <v>25</v>
      </c>
      <c r="D68" s="13" t="s">
        <v>20</v>
      </c>
      <c r="E68" s="30">
        <v>12</v>
      </c>
      <c r="F68" s="44">
        <v>12000</v>
      </c>
      <c r="G68" s="45">
        <v>12000</v>
      </c>
      <c r="H68" s="32">
        <f t="shared" si="0"/>
        <v>12000</v>
      </c>
      <c r="I68" s="18">
        <f t="shared" si="1"/>
        <v>144000</v>
      </c>
    </row>
    <row r="69" spans="2:9" x14ac:dyDescent="0.2">
      <c r="B69" s="1">
        <v>64</v>
      </c>
      <c r="C69" s="6" t="s">
        <v>24</v>
      </c>
      <c r="D69" s="13" t="s">
        <v>20</v>
      </c>
      <c r="E69" s="30">
        <v>8</v>
      </c>
      <c r="F69" s="44">
        <v>40000</v>
      </c>
      <c r="G69" s="45">
        <v>45000</v>
      </c>
      <c r="H69" s="32">
        <f t="shared" si="0"/>
        <v>42500</v>
      </c>
      <c r="I69" s="18">
        <f t="shared" si="1"/>
        <v>340000</v>
      </c>
    </row>
    <row r="70" spans="2:9" x14ac:dyDescent="0.2">
      <c r="B70" s="1">
        <v>65</v>
      </c>
      <c r="C70" s="6" t="s">
        <v>23</v>
      </c>
      <c r="D70" s="13" t="s">
        <v>20</v>
      </c>
      <c r="E70" s="30">
        <v>10</v>
      </c>
      <c r="F70" s="44">
        <v>8000</v>
      </c>
      <c r="G70" s="45">
        <v>12000</v>
      </c>
      <c r="H70" s="32">
        <f t="shared" si="0"/>
        <v>10000</v>
      </c>
      <c r="I70" s="18">
        <f t="shared" ref="I70:I80" si="2">+H70*E70</f>
        <v>100000</v>
      </c>
    </row>
    <row r="71" spans="2:9" x14ac:dyDescent="0.2">
      <c r="B71" s="1">
        <v>66</v>
      </c>
      <c r="C71" s="6" t="s">
        <v>10</v>
      </c>
      <c r="D71" s="13" t="s">
        <v>20</v>
      </c>
      <c r="E71" s="30">
        <v>1</v>
      </c>
      <c r="F71" s="44">
        <v>90000</v>
      </c>
      <c r="G71" s="45">
        <v>95000</v>
      </c>
      <c r="H71" s="32">
        <f t="shared" ref="H71:H80" si="3">SUM(F71:G71)/2</f>
        <v>92500</v>
      </c>
      <c r="I71" s="18">
        <f t="shared" si="2"/>
        <v>92500</v>
      </c>
    </row>
    <row r="72" spans="2:9" x14ac:dyDescent="0.2">
      <c r="B72" s="1">
        <v>67</v>
      </c>
      <c r="C72" s="6" t="s">
        <v>22</v>
      </c>
      <c r="D72" s="13" t="s">
        <v>20</v>
      </c>
      <c r="E72" s="30">
        <v>1</v>
      </c>
      <c r="F72" s="44">
        <v>70000</v>
      </c>
      <c r="G72" s="45">
        <v>65000</v>
      </c>
      <c r="H72" s="32">
        <f t="shared" si="3"/>
        <v>67500</v>
      </c>
      <c r="I72" s="18">
        <f t="shared" si="2"/>
        <v>67500</v>
      </c>
    </row>
    <row r="73" spans="2:9" x14ac:dyDescent="0.2">
      <c r="B73" s="1">
        <v>68</v>
      </c>
      <c r="C73" s="6" t="s">
        <v>21</v>
      </c>
      <c r="D73" s="13" t="s">
        <v>20</v>
      </c>
      <c r="E73" s="30">
        <v>1</v>
      </c>
      <c r="F73" s="44">
        <v>245000</v>
      </c>
      <c r="G73" s="45">
        <v>246000</v>
      </c>
      <c r="H73" s="32">
        <f t="shared" si="3"/>
        <v>245500</v>
      </c>
      <c r="I73" s="18">
        <f t="shared" si="2"/>
        <v>245500</v>
      </c>
    </row>
    <row r="74" spans="2:9" ht="25.5" x14ac:dyDescent="0.2">
      <c r="B74" s="1">
        <v>69</v>
      </c>
      <c r="C74" s="9" t="s">
        <v>18</v>
      </c>
      <c r="D74" s="13" t="s">
        <v>20</v>
      </c>
      <c r="E74" s="30">
        <v>6</v>
      </c>
      <c r="F74" s="44">
        <v>220000</v>
      </c>
      <c r="G74" s="45">
        <v>225000</v>
      </c>
      <c r="H74" s="32">
        <f t="shared" si="3"/>
        <v>222500</v>
      </c>
      <c r="I74" s="18">
        <f t="shared" si="2"/>
        <v>1335000</v>
      </c>
    </row>
    <row r="75" spans="2:9" x14ac:dyDescent="0.2">
      <c r="B75" s="1">
        <v>70</v>
      </c>
      <c r="C75" s="6" t="s">
        <v>17</v>
      </c>
      <c r="D75" s="13" t="s">
        <v>20</v>
      </c>
      <c r="E75" s="30">
        <v>4</v>
      </c>
      <c r="F75" s="44">
        <v>400000</v>
      </c>
      <c r="G75" s="45">
        <v>405000</v>
      </c>
      <c r="H75" s="32">
        <f t="shared" si="3"/>
        <v>402500</v>
      </c>
      <c r="I75" s="18">
        <f t="shared" si="2"/>
        <v>1610000</v>
      </c>
    </row>
    <row r="76" spans="2:9" ht="25.5" x14ac:dyDescent="0.2">
      <c r="B76" s="1">
        <v>71</v>
      </c>
      <c r="C76" s="9" t="s">
        <v>14</v>
      </c>
      <c r="D76" s="13" t="s">
        <v>19</v>
      </c>
      <c r="E76" s="28">
        <v>4</v>
      </c>
      <c r="F76" s="44">
        <v>6000</v>
      </c>
      <c r="G76" s="45">
        <v>6500</v>
      </c>
      <c r="H76" s="32">
        <f t="shared" si="3"/>
        <v>6250</v>
      </c>
      <c r="I76" s="18">
        <f t="shared" si="2"/>
        <v>25000</v>
      </c>
    </row>
    <row r="77" spans="2:9" ht="25.5" x14ac:dyDescent="0.2">
      <c r="B77" s="1">
        <v>72</v>
      </c>
      <c r="C77" s="9" t="s">
        <v>13</v>
      </c>
      <c r="D77" s="5" t="s">
        <v>19</v>
      </c>
      <c r="E77" s="28">
        <v>4</v>
      </c>
      <c r="F77" s="45">
        <v>6000</v>
      </c>
      <c r="G77" s="45">
        <v>6500</v>
      </c>
      <c r="H77" s="32">
        <f t="shared" si="3"/>
        <v>6250</v>
      </c>
      <c r="I77" s="18">
        <f t="shared" si="2"/>
        <v>25000</v>
      </c>
    </row>
    <row r="78" spans="2:9" ht="25.5" x14ac:dyDescent="0.2">
      <c r="B78" s="1">
        <v>73</v>
      </c>
      <c r="C78" s="9" t="s">
        <v>15</v>
      </c>
      <c r="D78" s="5" t="s">
        <v>19</v>
      </c>
      <c r="E78" s="28">
        <v>4</v>
      </c>
      <c r="F78" s="45">
        <v>6000</v>
      </c>
      <c r="G78" s="45">
        <v>6500</v>
      </c>
      <c r="H78" s="32">
        <f t="shared" si="3"/>
        <v>6250</v>
      </c>
      <c r="I78" s="18">
        <f t="shared" si="2"/>
        <v>25000</v>
      </c>
    </row>
    <row r="79" spans="2:9" ht="25.5" x14ac:dyDescent="0.2">
      <c r="B79" s="1">
        <v>74</v>
      </c>
      <c r="C79" s="9" t="s">
        <v>16</v>
      </c>
      <c r="D79" s="5" t="s">
        <v>19</v>
      </c>
      <c r="E79" s="28">
        <v>4</v>
      </c>
      <c r="F79" s="45">
        <v>6000</v>
      </c>
      <c r="G79" s="45">
        <v>6500</v>
      </c>
      <c r="H79" s="32">
        <f t="shared" si="3"/>
        <v>6250</v>
      </c>
      <c r="I79" s="18">
        <f t="shared" si="2"/>
        <v>25000</v>
      </c>
    </row>
    <row r="80" spans="2:9" x14ac:dyDescent="0.2">
      <c r="B80" s="1">
        <v>75</v>
      </c>
      <c r="C80" s="6" t="s">
        <v>12</v>
      </c>
      <c r="D80" s="5" t="s">
        <v>20</v>
      </c>
      <c r="E80" s="30">
        <v>2</v>
      </c>
      <c r="F80" s="45">
        <v>49500</v>
      </c>
      <c r="G80" s="45">
        <v>52000</v>
      </c>
      <c r="H80" s="32">
        <f t="shared" si="3"/>
        <v>50750</v>
      </c>
      <c r="I80" s="18">
        <f t="shared" si="2"/>
        <v>101500</v>
      </c>
    </row>
    <row r="81" spans="2:9" ht="30" customHeight="1" x14ac:dyDescent="0.2">
      <c r="B81" s="35"/>
      <c r="C81" s="36"/>
      <c r="D81" s="37"/>
      <c r="E81" s="37"/>
      <c r="F81" s="40"/>
      <c r="G81" s="38"/>
      <c r="H81" s="53" t="s">
        <v>154</v>
      </c>
      <c r="I81" s="24">
        <f>SUM(I6:I80)</f>
        <v>44916750</v>
      </c>
    </row>
    <row r="82" spans="2:9" ht="19.5" customHeight="1" x14ac:dyDescent="0.2">
      <c r="B82" s="35"/>
      <c r="C82" s="36"/>
      <c r="D82" s="37"/>
      <c r="E82" s="37"/>
      <c r="F82" s="40"/>
      <c r="G82" s="38"/>
      <c r="H82" s="41"/>
      <c r="I82" s="39"/>
    </row>
    <row r="83" spans="2:9" ht="19.5" customHeight="1" x14ac:dyDescent="0.2">
      <c r="B83" s="59" t="s">
        <v>157</v>
      </c>
      <c r="C83" s="59"/>
      <c r="D83" s="47"/>
      <c r="E83" s="47"/>
      <c r="F83" s="47"/>
      <c r="G83" s="47"/>
      <c r="H83" s="47"/>
      <c r="I83" s="47"/>
    </row>
    <row r="84" spans="2:9" ht="19.5" customHeight="1" x14ac:dyDescent="0.2">
      <c r="B84" s="35"/>
      <c r="C84" s="36"/>
      <c r="D84" s="37"/>
      <c r="E84" s="37"/>
      <c r="F84" s="40"/>
      <c r="G84" s="38"/>
      <c r="H84" s="41"/>
      <c r="I84" s="39"/>
    </row>
    <row r="85" spans="2:9" ht="32.25" customHeight="1" x14ac:dyDescent="0.2">
      <c r="B85" s="19" t="s">
        <v>136</v>
      </c>
      <c r="C85" s="19" t="s">
        <v>135</v>
      </c>
      <c r="D85" s="19" t="s">
        <v>134</v>
      </c>
      <c r="E85" s="42" t="s">
        <v>123</v>
      </c>
      <c r="F85" s="21" t="s">
        <v>128</v>
      </c>
      <c r="G85" s="21" t="s">
        <v>129</v>
      </c>
      <c r="H85" s="21" t="s">
        <v>130</v>
      </c>
      <c r="I85" s="21" t="s">
        <v>131</v>
      </c>
    </row>
    <row r="86" spans="2:9" x14ac:dyDescent="0.2">
      <c r="B86" s="22">
        <v>1</v>
      </c>
      <c r="C86" s="3" t="s">
        <v>76</v>
      </c>
      <c r="D86" s="4" t="s">
        <v>20</v>
      </c>
      <c r="E86" s="13">
        <v>1</v>
      </c>
      <c r="F86" s="18">
        <v>12000</v>
      </c>
      <c r="G86" s="18">
        <v>11000</v>
      </c>
      <c r="H86" s="18">
        <f>SUM(F86:G86)/2</f>
        <v>11500</v>
      </c>
      <c r="I86" s="18">
        <f>+H86*E86</f>
        <v>11500</v>
      </c>
    </row>
    <row r="87" spans="2:9" x14ac:dyDescent="0.2">
      <c r="B87" s="22">
        <v>2</v>
      </c>
      <c r="C87" s="3" t="s">
        <v>77</v>
      </c>
      <c r="D87" s="4" t="s">
        <v>20</v>
      </c>
      <c r="E87" s="13">
        <v>1</v>
      </c>
      <c r="F87" s="18">
        <v>4000</v>
      </c>
      <c r="G87" s="18">
        <v>5000</v>
      </c>
      <c r="H87" s="18">
        <f t="shared" ref="H87:H129" si="4">SUM(F87:G87)/2</f>
        <v>4500</v>
      </c>
      <c r="I87" s="18">
        <f t="shared" ref="I87:I129" si="5">+H87*E87</f>
        <v>4500</v>
      </c>
    </row>
    <row r="88" spans="2:9" x14ac:dyDescent="0.2">
      <c r="B88" s="22">
        <v>3</v>
      </c>
      <c r="C88" s="3" t="s">
        <v>78</v>
      </c>
      <c r="D88" s="4" t="s">
        <v>20</v>
      </c>
      <c r="E88" s="13">
        <v>1</v>
      </c>
      <c r="F88" s="18">
        <v>10000</v>
      </c>
      <c r="G88" s="18">
        <v>12000</v>
      </c>
      <c r="H88" s="18">
        <f t="shared" si="4"/>
        <v>11000</v>
      </c>
      <c r="I88" s="18">
        <f t="shared" si="5"/>
        <v>11000</v>
      </c>
    </row>
    <row r="89" spans="2:9" x14ac:dyDescent="0.2">
      <c r="B89" s="22">
        <v>4</v>
      </c>
      <c r="C89" s="3" t="s">
        <v>79</v>
      </c>
      <c r="D89" s="4" t="s">
        <v>20</v>
      </c>
      <c r="E89" s="13">
        <v>1</v>
      </c>
      <c r="F89" s="18">
        <v>25000</v>
      </c>
      <c r="G89" s="18">
        <v>26000</v>
      </c>
      <c r="H89" s="18">
        <f t="shared" si="4"/>
        <v>25500</v>
      </c>
      <c r="I89" s="18">
        <f t="shared" si="5"/>
        <v>25500</v>
      </c>
    </row>
    <row r="90" spans="2:9" x14ac:dyDescent="0.2">
      <c r="B90" s="22">
        <v>5</v>
      </c>
      <c r="C90" s="3" t="s">
        <v>80</v>
      </c>
      <c r="D90" s="4" t="s">
        <v>20</v>
      </c>
      <c r="E90" s="13">
        <v>1</v>
      </c>
      <c r="F90" s="18">
        <v>60000</v>
      </c>
      <c r="G90" s="18">
        <v>65000</v>
      </c>
      <c r="H90" s="18">
        <f t="shared" si="4"/>
        <v>62500</v>
      </c>
      <c r="I90" s="18">
        <f t="shared" si="5"/>
        <v>62500</v>
      </c>
    </row>
    <row r="91" spans="2:9" x14ac:dyDescent="0.2">
      <c r="B91" s="22">
        <v>6</v>
      </c>
      <c r="C91" s="3" t="s">
        <v>81</v>
      </c>
      <c r="D91" s="4" t="s">
        <v>20</v>
      </c>
      <c r="E91" s="13">
        <v>500</v>
      </c>
      <c r="F91" s="18">
        <v>100</v>
      </c>
      <c r="G91" s="18">
        <v>150</v>
      </c>
      <c r="H91" s="18">
        <f t="shared" si="4"/>
        <v>125</v>
      </c>
      <c r="I91" s="18">
        <f t="shared" si="5"/>
        <v>62500</v>
      </c>
    </row>
    <row r="92" spans="2:9" x14ac:dyDescent="0.2">
      <c r="B92" s="22">
        <v>7</v>
      </c>
      <c r="C92" s="3" t="s">
        <v>82</v>
      </c>
      <c r="D92" s="4" t="s">
        <v>20</v>
      </c>
      <c r="E92" s="13">
        <v>1</v>
      </c>
      <c r="F92" s="18">
        <v>120000</v>
      </c>
      <c r="G92" s="18">
        <v>121000</v>
      </c>
      <c r="H92" s="18">
        <f t="shared" si="4"/>
        <v>120500</v>
      </c>
      <c r="I92" s="18">
        <f t="shared" si="5"/>
        <v>120500</v>
      </c>
    </row>
    <row r="93" spans="2:9" x14ac:dyDescent="0.2">
      <c r="B93" s="22">
        <v>8</v>
      </c>
      <c r="C93" s="6" t="s">
        <v>83</v>
      </c>
      <c r="D93" s="2" t="s">
        <v>84</v>
      </c>
      <c r="E93" s="13">
        <v>1</v>
      </c>
      <c r="F93" s="18">
        <v>150000</v>
      </c>
      <c r="G93" s="18">
        <v>152000</v>
      </c>
      <c r="H93" s="18">
        <f t="shared" si="4"/>
        <v>151000</v>
      </c>
      <c r="I93" s="18">
        <f t="shared" si="5"/>
        <v>151000</v>
      </c>
    </row>
    <row r="94" spans="2:9" x14ac:dyDescent="0.2">
      <c r="B94" s="22">
        <v>9</v>
      </c>
      <c r="C94" s="6" t="s">
        <v>85</v>
      </c>
      <c r="D94" s="2" t="s">
        <v>84</v>
      </c>
      <c r="E94" s="13">
        <v>1</v>
      </c>
      <c r="F94" s="18">
        <v>250000</v>
      </c>
      <c r="G94" s="18">
        <v>252000</v>
      </c>
      <c r="H94" s="18">
        <f t="shared" si="4"/>
        <v>251000</v>
      </c>
      <c r="I94" s="18">
        <f t="shared" si="5"/>
        <v>251000</v>
      </c>
    </row>
    <row r="95" spans="2:9" x14ac:dyDescent="0.2">
      <c r="B95" s="22">
        <v>10</v>
      </c>
      <c r="C95" s="6" t="s">
        <v>86</v>
      </c>
      <c r="D95" s="2" t="s">
        <v>20</v>
      </c>
      <c r="E95" s="13">
        <v>3</v>
      </c>
      <c r="F95" s="18">
        <v>8000</v>
      </c>
      <c r="G95" s="18">
        <v>7500</v>
      </c>
      <c r="H95" s="18">
        <f t="shared" si="4"/>
        <v>7750</v>
      </c>
      <c r="I95" s="18">
        <f t="shared" si="5"/>
        <v>23250</v>
      </c>
    </row>
    <row r="96" spans="2:9" x14ac:dyDescent="0.2">
      <c r="B96" s="22">
        <v>11</v>
      </c>
      <c r="C96" s="6" t="s">
        <v>88</v>
      </c>
      <c r="D96" s="2" t="s">
        <v>87</v>
      </c>
      <c r="E96" s="13">
        <v>1</v>
      </c>
      <c r="F96" s="18">
        <v>85000</v>
      </c>
      <c r="G96" s="18">
        <v>86000</v>
      </c>
      <c r="H96" s="18">
        <f t="shared" si="4"/>
        <v>85500</v>
      </c>
      <c r="I96" s="18">
        <f t="shared" si="5"/>
        <v>85500</v>
      </c>
    </row>
    <row r="97" spans="2:9" ht="25.5" x14ac:dyDescent="0.2">
      <c r="B97" s="22">
        <v>12</v>
      </c>
      <c r="C97" s="7" t="s">
        <v>93</v>
      </c>
      <c r="D97" s="2" t="s">
        <v>20</v>
      </c>
      <c r="E97" s="14">
        <v>5</v>
      </c>
      <c r="F97" s="18">
        <v>250000</v>
      </c>
      <c r="G97" s="18">
        <v>248000</v>
      </c>
      <c r="H97" s="18">
        <f t="shared" si="4"/>
        <v>249000</v>
      </c>
      <c r="I97" s="18">
        <f t="shared" si="5"/>
        <v>1245000</v>
      </c>
    </row>
    <row r="98" spans="2:9" ht="25.5" x14ac:dyDescent="0.2">
      <c r="B98" s="22">
        <v>13</v>
      </c>
      <c r="C98" s="7" t="s">
        <v>89</v>
      </c>
      <c r="D98" s="2" t="s">
        <v>100</v>
      </c>
      <c r="E98" s="14">
        <v>15</v>
      </c>
      <c r="F98" s="18">
        <v>35000</v>
      </c>
      <c r="G98" s="18">
        <v>36000</v>
      </c>
      <c r="H98" s="18">
        <f t="shared" si="4"/>
        <v>35500</v>
      </c>
      <c r="I98" s="18">
        <f t="shared" si="5"/>
        <v>532500</v>
      </c>
    </row>
    <row r="99" spans="2:9" ht="25.5" x14ac:dyDescent="0.2">
      <c r="B99" s="22">
        <v>14</v>
      </c>
      <c r="C99" s="7" t="s">
        <v>90</v>
      </c>
      <c r="D99" s="2" t="s">
        <v>100</v>
      </c>
      <c r="E99" s="14">
        <v>127</v>
      </c>
      <c r="F99" s="18">
        <v>15000</v>
      </c>
      <c r="G99" s="18">
        <v>16000</v>
      </c>
      <c r="H99" s="18">
        <f t="shared" si="4"/>
        <v>15500</v>
      </c>
      <c r="I99" s="18">
        <f t="shared" si="5"/>
        <v>1968500</v>
      </c>
    </row>
    <row r="100" spans="2:9" ht="25.5" x14ac:dyDescent="0.2">
      <c r="B100" s="22">
        <v>15</v>
      </c>
      <c r="C100" s="7" t="s">
        <v>91</v>
      </c>
      <c r="D100" s="2" t="s">
        <v>100</v>
      </c>
      <c r="E100" s="13">
        <v>20</v>
      </c>
      <c r="F100" s="18">
        <v>50000</v>
      </c>
      <c r="G100" s="18">
        <v>50000</v>
      </c>
      <c r="H100" s="18">
        <f t="shared" si="4"/>
        <v>50000</v>
      </c>
      <c r="I100" s="18">
        <f t="shared" si="5"/>
        <v>1000000</v>
      </c>
    </row>
    <row r="101" spans="2:9" ht="25.5" x14ac:dyDescent="0.2">
      <c r="B101" s="22">
        <v>16</v>
      </c>
      <c r="C101" s="7" t="s">
        <v>92</v>
      </c>
      <c r="D101" s="2" t="s">
        <v>100</v>
      </c>
      <c r="E101" s="13">
        <v>16</v>
      </c>
      <c r="F101" s="18">
        <v>20000</v>
      </c>
      <c r="G101" s="18">
        <v>21000</v>
      </c>
      <c r="H101" s="18">
        <f t="shared" si="4"/>
        <v>20500</v>
      </c>
      <c r="I101" s="18">
        <f t="shared" si="5"/>
        <v>328000</v>
      </c>
    </row>
    <row r="102" spans="2:9" ht="25.5" x14ac:dyDescent="0.2">
      <c r="B102" s="22">
        <v>17</v>
      </c>
      <c r="C102" s="7" t="s">
        <v>97</v>
      </c>
      <c r="D102" s="2" t="s">
        <v>100</v>
      </c>
      <c r="E102" s="14">
        <v>10</v>
      </c>
      <c r="F102" s="18">
        <v>20000</v>
      </c>
      <c r="G102" s="18">
        <v>21000</v>
      </c>
      <c r="H102" s="18">
        <f t="shared" si="4"/>
        <v>20500</v>
      </c>
      <c r="I102" s="18">
        <f t="shared" si="5"/>
        <v>205000</v>
      </c>
    </row>
    <row r="103" spans="2:9" ht="25.5" x14ac:dyDescent="0.2">
      <c r="B103" s="22">
        <v>18</v>
      </c>
      <c r="C103" s="7" t="s">
        <v>94</v>
      </c>
      <c r="D103" s="2" t="s">
        <v>100</v>
      </c>
      <c r="E103" s="14">
        <v>130</v>
      </c>
      <c r="F103" s="18">
        <v>12000</v>
      </c>
      <c r="G103" s="18">
        <v>12000</v>
      </c>
      <c r="H103" s="18">
        <f t="shared" si="4"/>
        <v>12000</v>
      </c>
      <c r="I103" s="18">
        <f t="shared" si="5"/>
        <v>1560000</v>
      </c>
    </row>
    <row r="104" spans="2:9" x14ac:dyDescent="0.2">
      <c r="B104" s="22">
        <v>19</v>
      </c>
      <c r="C104" s="7" t="s">
        <v>95</v>
      </c>
      <c r="D104" s="2" t="s">
        <v>20</v>
      </c>
      <c r="E104" s="14">
        <v>22</v>
      </c>
      <c r="F104" s="18">
        <v>32000</v>
      </c>
      <c r="G104" s="18">
        <v>32000</v>
      </c>
      <c r="H104" s="18">
        <f t="shared" si="4"/>
        <v>32000</v>
      </c>
      <c r="I104" s="18">
        <f t="shared" si="5"/>
        <v>704000</v>
      </c>
    </row>
    <row r="105" spans="2:9" x14ac:dyDescent="0.2">
      <c r="B105" s="22">
        <v>20</v>
      </c>
      <c r="C105" s="7" t="s">
        <v>96</v>
      </c>
      <c r="D105" s="2" t="s">
        <v>20</v>
      </c>
      <c r="E105" s="14">
        <v>500</v>
      </c>
      <c r="F105" s="18">
        <v>300</v>
      </c>
      <c r="G105" s="18">
        <v>400</v>
      </c>
      <c r="H105" s="18">
        <f t="shared" si="4"/>
        <v>350</v>
      </c>
      <c r="I105" s="18">
        <f t="shared" si="5"/>
        <v>175000</v>
      </c>
    </row>
    <row r="106" spans="2:9" x14ac:dyDescent="0.2">
      <c r="B106" s="22">
        <v>21</v>
      </c>
      <c r="C106" s="7" t="s">
        <v>98</v>
      </c>
      <c r="D106" s="2" t="s">
        <v>20</v>
      </c>
      <c r="E106" s="14">
        <v>19</v>
      </c>
      <c r="F106" s="18">
        <v>20000</v>
      </c>
      <c r="G106" s="18">
        <v>21000</v>
      </c>
      <c r="H106" s="18">
        <f t="shared" si="4"/>
        <v>20500</v>
      </c>
      <c r="I106" s="18">
        <f t="shared" si="5"/>
        <v>389500</v>
      </c>
    </row>
    <row r="107" spans="2:9" x14ac:dyDescent="0.2">
      <c r="B107" s="22">
        <v>22</v>
      </c>
      <c r="C107" s="7" t="s">
        <v>99</v>
      </c>
      <c r="D107" s="2" t="s">
        <v>101</v>
      </c>
      <c r="E107" s="14">
        <v>20</v>
      </c>
      <c r="F107" s="18">
        <v>15000</v>
      </c>
      <c r="G107" s="18">
        <v>16000</v>
      </c>
      <c r="H107" s="18">
        <f t="shared" si="4"/>
        <v>15500</v>
      </c>
      <c r="I107" s="18">
        <f t="shared" si="5"/>
        <v>310000</v>
      </c>
    </row>
    <row r="108" spans="2:9" x14ac:dyDescent="0.2">
      <c r="B108" s="22">
        <v>23</v>
      </c>
      <c r="C108" s="7" t="s">
        <v>102</v>
      </c>
      <c r="D108" s="2" t="s">
        <v>11</v>
      </c>
      <c r="E108" s="14">
        <v>20</v>
      </c>
      <c r="F108" s="18">
        <v>35000</v>
      </c>
      <c r="G108" s="18">
        <v>36000</v>
      </c>
      <c r="H108" s="18">
        <f t="shared" si="4"/>
        <v>35500</v>
      </c>
      <c r="I108" s="18">
        <f t="shared" si="5"/>
        <v>710000</v>
      </c>
    </row>
    <row r="109" spans="2:9" x14ac:dyDescent="0.2">
      <c r="B109" s="22">
        <v>24</v>
      </c>
      <c r="C109" s="7" t="s">
        <v>103</v>
      </c>
      <c r="D109" s="2" t="s">
        <v>20</v>
      </c>
      <c r="E109" s="14">
        <v>1</v>
      </c>
      <c r="F109" s="18">
        <v>35000</v>
      </c>
      <c r="G109" s="18">
        <v>36000</v>
      </c>
      <c r="H109" s="18">
        <f t="shared" si="4"/>
        <v>35500</v>
      </c>
      <c r="I109" s="18">
        <f t="shared" si="5"/>
        <v>35500</v>
      </c>
    </row>
    <row r="110" spans="2:9" ht="25.5" x14ac:dyDescent="0.2">
      <c r="B110" s="22">
        <v>25</v>
      </c>
      <c r="C110" s="7" t="s">
        <v>121</v>
      </c>
      <c r="D110" s="2" t="s">
        <v>20</v>
      </c>
      <c r="E110" s="14">
        <v>1</v>
      </c>
      <c r="F110" s="18">
        <v>1200000</v>
      </c>
      <c r="G110" s="18">
        <v>1205000</v>
      </c>
      <c r="H110" s="18">
        <f t="shared" si="4"/>
        <v>1202500</v>
      </c>
      <c r="I110" s="18">
        <f t="shared" si="5"/>
        <v>1202500</v>
      </c>
    </row>
    <row r="111" spans="2:9" x14ac:dyDescent="0.2">
      <c r="B111" s="22">
        <v>26</v>
      </c>
      <c r="C111" s="7" t="s">
        <v>104</v>
      </c>
      <c r="D111" s="2" t="s">
        <v>11</v>
      </c>
      <c r="E111" s="27">
        <v>13.2</v>
      </c>
      <c r="F111" s="18">
        <v>150000</v>
      </c>
      <c r="G111" s="18">
        <v>154000</v>
      </c>
      <c r="H111" s="18">
        <f t="shared" si="4"/>
        <v>152000</v>
      </c>
      <c r="I111" s="18">
        <f t="shared" si="5"/>
        <v>2006400</v>
      </c>
    </row>
    <row r="112" spans="2:9" ht="25.5" x14ac:dyDescent="0.2">
      <c r="B112" s="22">
        <v>27</v>
      </c>
      <c r="C112" s="7" t="s">
        <v>111</v>
      </c>
      <c r="D112" s="2" t="s">
        <v>11</v>
      </c>
      <c r="E112" s="14">
        <v>3</v>
      </c>
      <c r="F112" s="18">
        <v>250000</v>
      </c>
      <c r="G112" s="18">
        <v>252000</v>
      </c>
      <c r="H112" s="18">
        <f t="shared" si="4"/>
        <v>251000</v>
      </c>
      <c r="I112" s="18">
        <f t="shared" si="5"/>
        <v>753000</v>
      </c>
    </row>
    <row r="113" spans="2:9" ht="29.25" customHeight="1" x14ac:dyDescent="0.2">
      <c r="B113" s="22">
        <v>28</v>
      </c>
      <c r="C113" s="7" t="s">
        <v>125</v>
      </c>
      <c r="D113" s="2" t="s">
        <v>11</v>
      </c>
      <c r="E113" s="27">
        <v>10.15</v>
      </c>
      <c r="F113" s="18">
        <v>200000</v>
      </c>
      <c r="G113" s="18">
        <v>205000</v>
      </c>
      <c r="H113" s="18">
        <f t="shared" si="4"/>
        <v>202500</v>
      </c>
      <c r="I113" s="18">
        <f t="shared" si="5"/>
        <v>2055375</v>
      </c>
    </row>
    <row r="114" spans="2:9" x14ac:dyDescent="0.2">
      <c r="B114" s="22">
        <v>29</v>
      </c>
      <c r="C114" s="7" t="s">
        <v>122</v>
      </c>
      <c r="D114" s="2" t="s">
        <v>20</v>
      </c>
      <c r="E114" s="14">
        <v>10</v>
      </c>
      <c r="F114" s="18">
        <v>6000</v>
      </c>
      <c r="G114" s="18">
        <v>6500</v>
      </c>
      <c r="H114" s="18">
        <f t="shared" si="4"/>
        <v>6250</v>
      </c>
      <c r="I114" s="18">
        <f t="shared" si="5"/>
        <v>62500</v>
      </c>
    </row>
    <row r="115" spans="2:9" ht="25.5" x14ac:dyDescent="0.2">
      <c r="B115" s="22">
        <v>30</v>
      </c>
      <c r="C115" s="7" t="s">
        <v>124</v>
      </c>
      <c r="D115" s="2" t="s">
        <v>20</v>
      </c>
      <c r="E115" s="14">
        <v>40</v>
      </c>
      <c r="F115" s="18">
        <v>10000</v>
      </c>
      <c r="G115" s="18">
        <v>12000</v>
      </c>
      <c r="H115" s="18">
        <f t="shared" si="4"/>
        <v>11000</v>
      </c>
      <c r="I115" s="18">
        <f t="shared" si="5"/>
        <v>440000</v>
      </c>
    </row>
    <row r="116" spans="2:9" x14ac:dyDescent="0.2">
      <c r="B116" s="22">
        <v>31</v>
      </c>
      <c r="C116" s="7" t="s">
        <v>127</v>
      </c>
      <c r="D116" s="2" t="s">
        <v>20</v>
      </c>
      <c r="E116" s="14">
        <v>30</v>
      </c>
      <c r="F116" s="18">
        <v>5000</v>
      </c>
      <c r="G116" s="18">
        <v>5100</v>
      </c>
      <c r="H116" s="18">
        <f t="shared" si="4"/>
        <v>5050</v>
      </c>
      <c r="I116" s="18">
        <f t="shared" si="5"/>
        <v>151500</v>
      </c>
    </row>
    <row r="117" spans="2:9" x14ac:dyDescent="0.2">
      <c r="B117" s="22">
        <v>32</v>
      </c>
      <c r="C117" s="7" t="s">
        <v>105</v>
      </c>
      <c r="D117" s="2" t="s">
        <v>20</v>
      </c>
      <c r="E117" s="14">
        <v>5</v>
      </c>
      <c r="F117" s="18">
        <v>50000</v>
      </c>
      <c r="G117" s="18">
        <v>51000</v>
      </c>
      <c r="H117" s="18">
        <f t="shared" si="4"/>
        <v>50500</v>
      </c>
      <c r="I117" s="18">
        <f t="shared" si="5"/>
        <v>252500</v>
      </c>
    </row>
    <row r="118" spans="2:9" ht="25.5" x14ac:dyDescent="0.2">
      <c r="B118" s="22">
        <v>33</v>
      </c>
      <c r="C118" s="7" t="s">
        <v>106</v>
      </c>
      <c r="D118" s="2" t="s">
        <v>20</v>
      </c>
      <c r="E118" s="14">
        <v>5</v>
      </c>
      <c r="F118" s="18">
        <v>13000</v>
      </c>
      <c r="G118" s="18">
        <v>12000</v>
      </c>
      <c r="H118" s="18">
        <f t="shared" si="4"/>
        <v>12500</v>
      </c>
      <c r="I118" s="18">
        <f t="shared" si="5"/>
        <v>62500</v>
      </c>
    </row>
    <row r="119" spans="2:9" x14ac:dyDescent="0.2">
      <c r="B119" s="22">
        <v>34</v>
      </c>
      <c r="C119" s="7" t="s">
        <v>126</v>
      </c>
      <c r="D119" s="2" t="s">
        <v>20</v>
      </c>
      <c r="E119" s="14">
        <v>500</v>
      </c>
      <c r="F119" s="18">
        <v>200</v>
      </c>
      <c r="G119" s="18">
        <v>200</v>
      </c>
      <c r="H119" s="18">
        <f t="shared" si="4"/>
        <v>200</v>
      </c>
      <c r="I119" s="18">
        <f t="shared" si="5"/>
        <v>100000</v>
      </c>
    </row>
    <row r="120" spans="2:9" x14ac:dyDescent="0.2">
      <c r="B120" s="22">
        <v>35</v>
      </c>
      <c r="C120" s="7" t="s">
        <v>119</v>
      </c>
      <c r="D120" s="2" t="s">
        <v>107</v>
      </c>
      <c r="E120" s="14">
        <v>1</v>
      </c>
      <c r="F120" s="18">
        <v>90000</v>
      </c>
      <c r="G120" s="18">
        <v>91000</v>
      </c>
      <c r="H120" s="18">
        <f t="shared" si="4"/>
        <v>90500</v>
      </c>
      <c r="I120" s="18">
        <f t="shared" si="5"/>
        <v>90500</v>
      </c>
    </row>
    <row r="121" spans="2:9" x14ac:dyDescent="0.2">
      <c r="B121" s="22">
        <v>36</v>
      </c>
      <c r="C121" s="7" t="s">
        <v>118</v>
      </c>
      <c r="D121" s="2" t="s">
        <v>20</v>
      </c>
      <c r="E121" s="14">
        <v>2</v>
      </c>
      <c r="F121" s="18">
        <v>300000</v>
      </c>
      <c r="G121" s="18">
        <v>300000</v>
      </c>
      <c r="H121" s="18">
        <f t="shared" si="4"/>
        <v>300000</v>
      </c>
      <c r="I121" s="18">
        <f t="shared" si="5"/>
        <v>600000</v>
      </c>
    </row>
    <row r="122" spans="2:9" x14ac:dyDescent="0.2">
      <c r="B122" s="22">
        <v>37</v>
      </c>
      <c r="C122" s="7" t="s">
        <v>108</v>
      </c>
      <c r="D122" s="2" t="s">
        <v>20</v>
      </c>
      <c r="E122" s="14">
        <v>2</v>
      </c>
      <c r="F122" s="18">
        <v>350000</v>
      </c>
      <c r="G122" s="18">
        <v>350000</v>
      </c>
      <c r="H122" s="18">
        <f t="shared" si="4"/>
        <v>350000</v>
      </c>
      <c r="I122" s="18">
        <f t="shared" si="5"/>
        <v>700000</v>
      </c>
    </row>
    <row r="123" spans="2:9" x14ac:dyDescent="0.2">
      <c r="B123" s="22">
        <v>38</v>
      </c>
      <c r="C123" s="7" t="s">
        <v>109</v>
      </c>
      <c r="D123" s="2" t="s">
        <v>11</v>
      </c>
      <c r="E123" s="14">
        <v>10</v>
      </c>
      <c r="F123" s="18">
        <v>30000</v>
      </c>
      <c r="G123" s="18">
        <v>31000</v>
      </c>
      <c r="H123" s="18">
        <f t="shared" si="4"/>
        <v>30500</v>
      </c>
      <c r="I123" s="18">
        <f t="shared" si="5"/>
        <v>305000</v>
      </c>
    </row>
    <row r="124" spans="2:9" x14ac:dyDescent="0.2">
      <c r="B124" s="22">
        <v>39</v>
      </c>
      <c r="C124" s="7" t="s">
        <v>113</v>
      </c>
      <c r="D124" s="2" t="s">
        <v>114</v>
      </c>
      <c r="E124" s="14">
        <v>3</v>
      </c>
      <c r="F124" s="18">
        <v>13000</v>
      </c>
      <c r="G124" s="18">
        <v>13000</v>
      </c>
      <c r="H124" s="18">
        <f t="shared" si="4"/>
        <v>13000</v>
      </c>
      <c r="I124" s="18">
        <f t="shared" si="5"/>
        <v>39000</v>
      </c>
    </row>
    <row r="125" spans="2:9" ht="25.5" x14ac:dyDescent="0.2">
      <c r="B125" s="22">
        <v>40</v>
      </c>
      <c r="C125" s="26" t="s">
        <v>120</v>
      </c>
      <c r="D125" s="2" t="s">
        <v>20</v>
      </c>
      <c r="E125" s="13">
        <v>1</v>
      </c>
      <c r="F125" s="18">
        <v>120000</v>
      </c>
      <c r="G125" s="18">
        <v>124000</v>
      </c>
      <c r="H125" s="18">
        <f t="shared" si="4"/>
        <v>122000</v>
      </c>
      <c r="I125" s="18">
        <f t="shared" si="5"/>
        <v>122000</v>
      </c>
    </row>
    <row r="126" spans="2:9" ht="25.5" x14ac:dyDescent="0.2">
      <c r="B126" s="22">
        <v>41</v>
      </c>
      <c r="C126" s="26" t="s">
        <v>117</v>
      </c>
      <c r="D126" s="2" t="s">
        <v>20</v>
      </c>
      <c r="E126" s="13">
        <v>1</v>
      </c>
      <c r="F126" s="18">
        <v>580000</v>
      </c>
      <c r="G126" s="18">
        <v>582000</v>
      </c>
      <c r="H126" s="18">
        <f t="shared" si="4"/>
        <v>581000</v>
      </c>
      <c r="I126" s="18">
        <f t="shared" si="5"/>
        <v>581000</v>
      </c>
    </row>
    <row r="127" spans="2:9" x14ac:dyDescent="0.2">
      <c r="B127" s="22">
        <v>42</v>
      </c>
      <c r="C127" s="7" t="s">
        <v>110</v>
      </c>
      <c r="D127" s="2" t="s">
        <v>11</v>
      </c>
      <c r="E127" s="14">
        <v>4</v>
      </c>
      <c r="F127" s="18">
        <v>68000</v>
      </c>
      <c r="G127" s="18">
        <v>68000</v>
      </c>
      <c r="H127" s="18">
        <f t="shared" si="4"/>
        <v>68000</v>
      </c>
      <c r="I127" s="18">
        <f t="shared" si="5"/>
        <v>272000</v>
      </c>
    </row>
    <row r="128" spans="2:9" x14ac:dyDescent="0.2">
      <c r="B128" s="22">
        <v>43</v>
      </c>
      <c r="C128" s="3" t="s">
        <v>115</v>
      </c>
      <c r="D128" s="2" t="s">
        <v>20</v>
      </c>
      <c r="E128" s="14">
        <v>1</v>
      </c>
      <c r="F128" s="18">
        <v>118000</v>
      </c>
      <c r="G128" s="18">
        <v>118000</v>
      </c>
      <c r="H128" s="18">
        <f t="shared" si="4"/>
        <v>118000</v>
      </c>
      <c r="I128" s="18">
        <f t="shared" si="5"/>
        <v>118000</v>
      </c>
    </row>
    <row r="129" spans="2:9" x14ac:dyDescent="0.2">
      <c r="B129" s="22">
        <v>44</v>
      </c>
      <c r="C129" s="3" t="s">
        <v>116</v>
      </c>
      <c r="D129" s="4" t="s">
        <v>112</v>
      </c>
      <c r="E129" s="13">
        <v>1</v>
      </c>
      <c r="F129" s="18">
        <v>40000</v>
      </c>
      <c r="G129" s="18">
        <v>41000</v>
      </c>
      <c r="H129" s="18">
        <f t="shared" si="4"/>
        <v>40500</v>
      </c>
      <c r="I129" s="18">
        <f t="shared" si="5"/>
        <v>40500</v>
      </c>
    </row>
    <row r="130" spans="2:9" ht="25.5" x14ac:dyDescent="0.2">
      <c r="B130" s="12" t="s">
        <v>132</v>
      </c>
      <c r="C130" s="8" t="s">
        <v>132</v>
      </c>
      <c r="D130" s="8" t="s">
        <v>132</v>
      </c>
      <c r="E130" s="8" t="s">
        <v>132</v>
      </c>
      <c r="F130" s="12" t="s">
        <v>132</v>
      </c>
      <c r="G130" s="12" t="s">
        <v>132</v>
      </c>
      <c r="H130" s="54" t="s">
        <v>159</v>
      </c>
      <c r="I130" s="25">
        <f>SUM(I86:I129)</f>
        <v>19926025</v>
      </c>
    </row>
    <row r="131" spans="2:9" x14ac:dyDescent="0.2">
      <c r="B131" s="23" t="s">
        <v>149</v>
      </c>
      <c r="C131" s="8"/>
      <c r="D131" s="8"/>
      <c r="E131" s="8"/>
      <c r="H131" s="15" t="s">
        <v>151</v>
      </c>
      <c r="I131" s="46">
        <f>SUM(I130+I81)</f>
        <v>64842775</v>
      </c>
    </row>
    <row r="132" spans="2:9" x14ac:dyDescent="0.2">
      <c r="C132" s="8"/>
      <c r="D132" s="8"/>
      <c r="E132" s="8"/>
      <c r="H132" s="15"/>
      <c r="I132" s="51"/>
    </row>
    <row r="133" spans="2:9" x14ac:dyDescent="0.2">
      <c r="C133" s="8"/>
      <c r="D133" s="8"/>
      <c r="E133" s="8"/>
      <c r="H133" s="15"/>
      <c r="I133" s="51"/>
    </row>
    <row r="134" spans="2:9" ht="15.75" x14ac:dyDescent="0.2">
      <c r="B134" s="59" t="s">
        <v>158</v>
      </c>
      <c r="C134" s="59"/>
      <c r="D134" s="8"/>
      <c r="E134" s="8"/>
      <c r="H134" s="15"/>
      <c r="I134" s="51"/>
    </row>
    <row r="135" spans="2:9" x14ac:dyDescent="0.2">
      <c r="C135" s="8"/>
      <c r="D135" s="8"/>
      <c r="E135" s="8"/>
      <c r="H135" s="15"/>
      <c r="I135" s="51"/>
    </row>
    <row r="136" spans="2:9" ht="25.5" x14ac:dyDescent="0.2">
      <c r="B136" s="19" t="s">
        <v>136</v>
      </c>
      <c r="C136" s="19" t="s">
        <v>135</v>
      </c>
      <c r="D136" s="19" t="s">
        <v>134</v>
      </c>
      <c r="E136" s="20" t="s">
        <v>123</v>
      </c>
      <c r="F136" s="21" t="s">
        <v>128</v>
      </c>
      <c r="G136" s="21" t="s">
        <v>129</v>
      </c>
      <c r="H136" s="21" t="s">
        <v>130</v>
      </c>
      <c r="I136" s="21" t="s">
        <v>131</v>
      </c>
    </row>
    <row r="137" spans="2:9" ht="25.5" x14ac:dyDescent="0.2">
      <c r="B137" s="48">
        <v>1</v>
      </c>
      <c r="C137" s="49" t="s">
        <v>141</v>
      </c>
      <c r="D137" s="29" t="s">
        <v>20</v>
      </c>
      <c r="E137" s="50">
        <v>1</v>
      </c>
      <c r="F137" s="31">
        <v>900000</v>
      </c>
      <c r="G137" s="32">
        <v>850000</v>
      </c>
      <c r="H137" s="32">
        <f>SUM(F137:G137)/2</f>
        <v>875000</v>
      </c>
      <c r="I137" s="32">
        <f>+H137*E137</f>
        <v>875000</v>
      </c>
    </row>
    <row r="138" spans="2:9" x14ac:dyDescent="0.2">
      <c r="B138" s="48">
        <v>2</v>
      </c>
      <c r="C138" s="49" t="s">
        <v>142</v>
      </c>
      <c r="D138" s="29" t="s">
        <v>20</v>
      </c>
      <c r="E138" s="50">
        <v>1</v>
      </c>
      <c r="F138" s="31">
        <v>130000</v>
      </c>
      <c r="G138" s="32">
        <v>100000</v>
      </c>
      <c r="H138" s="32">
        <f t="shared" ref="H138:H144" si="6">SUM(F138:G138)/2</f>
        <v>115000</v>
      </c>
      <c r="I138" s="32">
        <f t="shared" ref="I138:I144" si="7">+H138*E138</f>
        <v>115000</v>
      </c>
    </row>
    <row r="139" spans="2:9" x14ac:dyDescent="0.2">
      <c r="B139" s="48">
        <v>3</v>
      </c>
      <c r="C139" s="49" t="s">
        <v>143</v>
      </c>
      <c r="D139" s="29" t="s">
        <v>20</v>
      </c>
      <c r="E139" s="50">
        <v>1</v>
      </c>
      <c r="F139" s="31">
        <v>50000</v>
      </c>
      <c r="G139" s="32">
        <v>45000</v>
      </c>
      <c r="H139" s="32">
        <f t="shared" si="6"/>
        <v>47500</v>
      </c>
      <c r="I139" s="32">
        <f t="shared" si="7"/>
        <v>47500</v>
      </c>
    </row>
    <row r="140" spans="2:9" x14ac:dyDescent="0.2">
      <c r="B140" s="48">
        <v>4</v>
      </c>
      <c r="C140" s="49" t="s">
        <v>144</v>
      </c>
      <c r="D140" s="29" t="s">
        <v>20</v>
      </c>
      <c r="E140" s="50">
        <v>2</v>
      </c>
      <c r="F140" s="31">
        <v>30000</v>
      </c>
      <c r="G140" s="32">
        <v>45000</v>
      </c>
      <c r="H140" s="32">
        <f t="shared" si="6"/>
        <v>37500</v>
      </c>
      <c r="I140" s="32">
        <f t="shared" si="7"/>
        <v>75000</v>
      </c>
    </row>
    <row r="141" spans="2:9" x14ac:dyDescent="0.2">
      <c r="B141" s="48">
        <v>5</v>
      </c>
      <c r="C141" s="49" t="s">
        <v>145</v>
      </c>
      <c r="D141" s="29" t="s">
        <v>20</v>
      </c>
      <c r="E141" s="50">
        <v>6</v>
      </c>
      <c r="F141" s="31">
        <v>30000</v>
      </c>
      <c r="G141" s="32">
        <v>25000</v>
      </c>
      <c r="H141" s="32">
        <f t="shared" si="6"/>
        <v>27500</v>
      </c>
      <c r="I141" s="32">
        <f t="shared" si="7"/>
        <v>165000</v>
      </c>
    </row>
    <row r="142" spans="2:9" x14ac:dyDescent="0.2">
      <c r="B142" s="48">
        <v>6</v>
      </c>
      <c r="C142" s="49" t="s">
        <v>146</v>
      </c>
      <c r="D142" s="29" t="s">
        <v>20</v>
      </c>
      <c r="E142" s="50">
        <v>1</v>
      </c>
      <c r="F142" s="31">
        <v>32000</v>
      </c>
      <c r="G142" s="32">
        <v>26000</v>
      </c>
      <c r="H142" s="32">
        <f t="shared" si="6"/>
        <v>29000</v>
      </c>
      <c r="I142" s="32">
        <f t="shared" si="7"/>
        <v>29000</v>
      </c>
    </row>
    <row r="143" spans="2:9" x14ac:dyDescent="0.2">
      <c r="B143" s="48">
        <v>7</v>
      </c>
      <c r="C143" s="49" t="s">
        <v>147</v>
      </c>
      <c r="D143" s="29" t="s">
        <v>61</v>
      </c>
      <c r="E143" s="50">
        <v>1</v>
      </c>
      <c r="F143" s="31">
        <v>45000</v>
      </c>
      <c r="G143" s="32">
        <v>42000</v>
      </c>
      <c r="H143" s="32">
        <f t="shared" si="6"/>
        <v>43500</v>
      </c>
      <c r="I143" s="32">
        <f t="shared" si="7"/>
        <v>43500</v>
      </c>
    </row>
    <row r="144" spans="2:9" x14ac:dyDescent="0.2">
      <c r="B144" s="48">
        <v>8</v>
      </c>
      <c r="C144" s="49" t="s">
        <v>148</v>
      </c>
      <c r="D144" s="29" t="s">
        <v>19</v>
      </c>
      <c r="E144" s="50">
        <v>2</v>
      </c>
      <c r="F144" s="31">
        <v>850000</v>
      </c>
      <c r="G144" s="32">
        <v>800000</v>
      </c>
      <c r="H144" s="32">
        <f t="shared" si="6"/>
        <v>825000</v>
      </c>
      <c r="I144" s="32">
        <f t="shared" si="7"/>
        <v>1650000</v>
      </c>
    </row>
    <row r="145" spans="2:9" x14ac:dyDescent="0.2">
      <c r="B145" s="23" t="s">
        <v>150</v>
      </c>
      <c r="C145" s="36"/>
      <c r="D145" s="37"/>
      <c r="E145" s="37"/>
      <c r="F145" s="40"/>
      <c r="G145" s="38"/>
      <c r="H145" s="52" t="s">
        <v>152</v>
      </c>
      <c r="I145" s="24">
        <f>SUM(I137:I144)</f>
        <v>3000000</v>
      </c>
    </row>
    <row r="146" spans="2:9" ht="15" x14ac:dyDescent="0.25">
      <c r="B146" s="23"/>
      <c r="C146" s="8"/>
      <c r="D146" s="8"/>
      <c r="E146" s="8"/>
      <c r="H146" s="55" t="s">
        <v>153</v>
      </c>
      <c r="I146" s="56">
        <f>+I131+I145</f>
        <v>67842775</v>
      </c>
    </row>
    <row r="148" spans="2:9" x14ac:dyDescent="0.2">
      <c r="B148" s="12" t="s">
        <v>140</v>
      </c>
    </row>
    <row r="154" spans="2:9" x14ac:dyDescent="0.2">
      <c r="B154" s="23"/>
      <c r="F154" s="23"/>
    </row>
    <row r="155" spans="2:9" x14ac:dyDescent="0.2">
      <c r="B155" s="23"/>
      <c r="D155" s="8"/>
      <c r="F155" s="17"/>
    </row>
    <row r="161" spans="2:2" x14ac:dyDescent="0.2">
      <c r="B161" s="23"/>
    </row>
  </sheetData>
  <autoFilter ref="B5:I131"/>
  <mergeCells count="4">
    <mergeCell ref="B1:I1"/>
    <mergeCell ref="B3:C3"/>
    <mergeCell ref="B83:C83"/>
    <mergeCell ref="B134:C134"/>
  </mergeCells>
  <pageMargins left="0.39583333333333331" right="0.4375" top="1.0625" bottom="1.0236220472440944" header="0.31496062992125984" footer="0.31496062992125984"/>
  <pageSetup orientation="landscape" r:id="rId1"/>
  <headerFooter>
    <oddHeader>&amp;C&amp;9&amp;G</oddHeader>
    <oddFooter xml:space="preserve">&amp;C
&amp;"Arial,Normal"&amp;9
Regional Guaviare/ Centro de Desarrollo Agroindustrial, Turístico y Tecnológico del Guaviare.
Carrera 19C No. 16-48 Barrio Modelo - San Jose del Guaviare - Teléfono (8)5840403.
E-mail: contratacionguaviare@sena.edu.co </oddFooter>
  </headerFooter>
  <ignoredErrors>
    <ignoredError sqref="H6:H80 H86:H129 H137:H144" formulaRange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 FIC-SENNOVA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Arturo Galvis</dc:creator>
  <cp:lastModifiedBy>win10</cp:lastModifiedBy>
  <cp:lastPrinted>2020-12-15T02:57:19Z</cp:lastPrinted>
  <dcterms:created xsi:type="dcterms:W3CDTF">2020-07-23T14:57:31Z</dcterms:created>
  <dcterms:modified xsi:type="dcterms:W3CDTF">2020-12-15T02:57:44Z</dcterms:modified>
</cp:coreProperties>
</file>