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5"/>
  <workbookPr/>
  <mc:AlternateContent xmlns:mc="http://schemas.openxmlformats.org/markup-compatibility/2006">
    <mc:Choice Requires="x15">
      <x15ac:absPath xmlns:x15ac="http://schemas.microsoft.com/office/spreadsheetml/2010/11/ac" url="C:\Users\ACER\Desktop\BIENESTAR FAMILIAR\SUMINISTRO FERRETERIA\"/>
    </mc:Choice>
  </mc:AlternateContent>
  <xr:revisionPtr revIDLastSave="0" documentId="11_FFA938C5A0A55124D0D0CFA6291DD009395040D9" xr6:coauthVersionLast="47" xr6:coauthVersionMax="47" xr10:uidLastSave="{00000000-0000-0000-0000-000000000000}"/>
  <bookViews>
    <workbookView xWindow="0" yWindow="0" windowWidth="20490" windowHeight="7350" tabRatio="574" xr2:uid="{00000000-000D-0000-FFFF-FFFF00000000}"/>
  </bookViews>
  <sheets>
    <sheet name="SDC" sheetId="18" r:id="rId1"/>
    <sheet name="Hoja1" sheetId="19" r:id="rId2"/>
    <sheet name="Borrador" sheetId="11" state="hidden" r:id="rId3"/>
  </sheets>
  <definedNames>
    <definedName name="_xlnm._FilterDatabase" localSheetId="0" hidden="1">SDC!$B$20:$N$380</definedName>
    <definedName name="_xlnm.Print_Area" localSheetId="0">SDC!$B$1:$K$388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2" i="18" l="1"/>
  <c r="F378" i="18"/>
  <c r="G372" i="18"/>
  <c r="G378" i="18"/>
  <c r="F21" i="18"/>
  <c r="G21" i="18" s="1"/>
  <c r="F22" i="18"/>
  <c r="G22" i="18" s="1"/>
  <c r="F23" i="18"/>
  <c r="G23" i="18" s="1"/>
  <c r="F24" i="18"/>
  <c r="G24" i="18" s="1"/>
  <c r="F25" i="18"/>
  <c r="G25" i="18" s="1"/>
  <c r="F26" i="18"/>
  <c r="G26" i="18" s="1"/>
  <c r="F27" i="18"/>
  <c r="G27" i="18" s="1"/>
  <c r="F28" i="18"/>
  <c r="G28" i="18" s="1"/>
  <c r="F29" i="18"/>
  <c r="G29" i="18" s="1"/>
  <c r="F30" i="18"/>
  <c r="G30" i="18" s="1"/>
  <c r="F31" i="18"/>
  <c r="G31" i="18" s="1"/>
  <c r="F32" i="18"/>
  <c r="G32" i="18" s="1"/>
  <c r="F33" i="18"/>
  <c r="G33" i="18" s="1"/>
  <c r="F34" i="18"/>
  <c r="G34" i="18" s="1"/>
  <c r="F35" i="18"/>
  <c r="G35" i="18" s="1"/>
  <c r="F36" i="18"/>
  <c r="G36" i="18" s="1"/>
  <c r="F37" i="18"/>
  <c r="G37" i="18" s="1"/>
  <c r="F38" i="18"/>
  <c r="G38" i="18" s="1"/>
  <c r="F39" i="18"/>
  <c r="G39" i="18" s="1"/>
  <c r="F40" i="18"/>
  <c r="G40" i="18" s="1"/>
  <c r="F41" i="18"/>
  <c r="G41" i="18" s="1"/>
  <c r="F42" i="18"/>
  <c r="G42" i="18" s="1"/>
  <c r="F43" i="18"/>
  <c r="G43" i="18" s="1"/>
  <c r="F44" i="18"/>
  <c r="G44" i="18" s="1"/>
  <c r="F45" i="18"/>
  <c r="G45" i="18" s="1"/>
  <c r="F46" i="18"/>
  <c r="G46" i="18" s="1"/>
  <c r="F47" i="18"/>
  <c r="G47" i="18" s="1"/>
  <c r="F48" i="18"/>
  <c r="G48" i="18" s="1"/>
  <c r="F49" i="18"/>
  <c r="G49" i="18" s="1"/>
  <c r="F50" i="18"/>
  <c r="G50" i="18" s="1"/>
  <c r="F51" i="18"/>
  <c r="G51" i="18" s="1"/>
  <c r="F52" i="18"/>
  <c r="G52" i="18" s="1"/>
  <c r="F53" i="18"/>
  <c r="G53" i="18" s="1"/>
  <c r="F54" i="18"/>
  <c r="G54" i="18" s="1"/>
  <c r="F55" i="18"/>
  <c r="G55" i="18" s="1"/>
  <c r="F56" i="18"/>
  <c r="G56" i="18" s="1"/>
  <c r="F57" i="18"/>
  <c r="G57" i="18" s="1"/>
  <c r="F58" i="18"/>
  <c r="G58" i="18" s="1"/>
  <c r="F59" i="18"/>
  <c r="G59" i="18" s="1"/>
  <c r="F60" i="18"/>
  <c r="G60" i="18" s="1"/>
  <c r="F61" i="18"/>
  <c r="G61" i="18" s="1"/>
  <c r="F62" i="18"/>
  <c r="G62" i="18" s="1"/>
  <c r="F63" i="18"/>
  <c r="G63" i="18" s="1"/>
  <c r="F64" i="18"/>
  <c r="G64" i="18" s="1"/>
  <c r="F65" i="18"/>
  <c r="G65" i="18" s="1"/>
  <c r="F66" i="18"/>
  <c r="G66" i="18" s="1"/>
  <c r="F67" i="18"/>
  <c r="G67" i="18" s="1"/>
  <c r="F68" i="18"/>
  <c r="G68" i="18" s="1"/>
  <c r="F69" i="18"/>
  <c r="G69" i="18" s="1"/>
  <c r="F70" i="18"/>
  <c r="G70" i="18" s="1"/>
  <c r="F71" i="18"/>
  <c r="G71" i="18" s="1"/>
  <c r="F72" i="18"/>
  <c r="G72" i="18" s="1"/>
  <c r="F73" i="18"/>
  <c r="G73" i="18" s="1"/>
  <c r="F74" i="18"/>
  <c r="G74" i="18" s="1"/>
  <c r="F75" i="18"/>
  <c r="G75" i="18" s="1"/>
  <c r="F76" i="18"/>
  <c r="G76" i="18" s="1"/>
  <c r="F77" i="18"/>
  <c r="G77" i="18" s="1"/>
  <c r="F78" i="18"/>
  <c r="G78" i="18" s="1"/>
  <c r="F79" i="18"/>
  <c r="G79" i="18" s="1"/>
  <c r="F80" i="18"/>
  <c r="G80" i="18" s="1"/>
  <c r="F81" i="18"/>
  <c r="G81" i="18" s="1"/>
  <c r="F82" i="18"/>
  <c r="G82" i="18" s="1"/>
  <c r="F83" i="18"/>
  <c r="G83" i="18" s="1"/>
  <c r="F84" i="18"/>
  <c r="G84" i="18" s="1"/>
  <c r="F85" i="18"/>
  <c r="G85" i="18" s="1"/>
  <c r="F86" i="18"/>
  <c r="G86" i="18" s="1"/>
  <c r="F87" i="18"/>
  <c r="G87" i="18" s="1"/>
  <c r="F88" i="18"/>
  <c r="G88" i="18" s="1"/>
  <c r="F89" i="18"/>
  <c r="G89" i="18" s="1"/>
  <c r="F90" i="18"/>
  <c r="G90" i="18" s="1"/>
  <c r="F91" i="18"/>
  <c r="G91" i="18" s="1"/>
  <c r="F92" i="18"/>
  <c r="G92" i="18" s="1"/>
  <c r="F93" i="18"/>
  <c r="G93" i="18" s="1"/>
  <c r="F94" i="18"/>
  <c r="G94" i="18" s="1"/>
  <c r="F95" i="18"/>
  <c r="G95" i="18" s="1"/>
  <c r="F96" i="18"/>
  <c r="G96" i="18" s="1"/>
  <c r="F97" i="18"/>
  <c r="G97" i="18" s="1"/>
  <c r="F98" i="18"/>
  <c r="G98" i="18" s="1"/>
  <c r="F99" i="18"/>
  <c r="G99" i="18" s="1"/>
  <c r="F100" i="18"/>
  <c r="G100" i="18" s="1"/>
  <c r="F101" i="18"/>
  <c r="G101" i="18" s="1"/>
  <c r="F102" i="18"/>
  <c r="G102" i="18" s="1"/>
  <c r="F103" i="18"/>
  <c r="G103" i="18" s="1"/>
  <c r="F104" i="18"/>
  <c r="G104" i="18" s="1"/>
  <c r="F105" i="18"/>
  <c r="G105" i="18" s="1"/>
  <c r="F106" i="18"/>
  <c r="G106" i="18" s="1"/>
  <c r="F107" i="18"/>
  <c r="G107" i="18" s="1"/>
  <c r="F108" i="18"/>
  <c r="G108" i="18" s="1"/>
  <c r="F109" i="18"/>
  <c r="G109" i="18" s="1"/>
  <c r="F110" i="18"/>
  <c r="G110" i="18" s="1"/>
  <c r="F111" i="18"/>
  <c r="G111" i="18" s="1"/>
  <c r="F112" i="18"/>
  <c r="G112" i="18" s="1"/>
  <c r="F113" i="18"/>
  <c r="G113" i="18" s="1"/>
  <c r="F114" i="18"/>
  <c r="G114" i="18" s="1"/>
  <c r="F115" i="18"/>
  <c r="G115" i="18" s="1"/>
  <c r="F116" i="18"/>
  <c r="G116" i="18" s="1"/>
  <c r="F117" i="18"/>
  <c r="G117" i="18" s="1"/>
  <c r="F118" i="18"/>
  <c r="G118" i="18" s="1"/>
  <c r="F119" i="18"/>
  <c r="G119" i="18" s="1"/>
  <c r="F120" i="18"/>
  <c r="G120" i="18" s="1"/>
  <c r="F121" i="18"/>
  <c r="G121" i="18" s="1"/>
  <c r="F122" i="18"/>
  <c r="G122" i="18" s="1"/>
  <c r="F123" i="18"/>
  <c r="G123" i="18" s="1"/>
  <c r="F124" i="18"/>
  <c r="G124" i="18" s="1"/>
  <c r="F125" i="18"/>
  <c r="G125" i="18" s="1"/>
  <c r="F126" i="18"/>
  <c r="G126" i="18" s="1"/>
  <c r="F127" i="18"/>
  <c r="G127" i="18" s="1"/>
  <c r="F128" i="18"/>
  <c r="G128" i="18" s="1"/>
  <c r="F129" i="18"/>
  <c r="G129" i="18" s="1"/>
  <c r="F130" i="18"/>
  <c r="G130" i="18" s="1"/>
  <c r="F131" i="18"/>
  <c r="G131" i="18" s="1"/>
  <c r="F132" i="18"/>
  <c r="G132" i="18" s="1"/>
  <c r="F133" i="18"/>
  <c r="G133" i="18" s="1"/>
  <c r="F134" i="18"/>
  <c r="G134" i="18" s="1"/>
  <c r="F135" i="18"/>
  <c r="G135" i="18" s="1"/>
  <c r="F136" i="18"/>
  <c r="G136" i="18" s="1"/>
  <c r="F137" i="18"/>
  <c r="G137" i="18" s="1"/>
  <c r="F138" i="18"/>
  <c r="G138" i="18" s="1"/>
  <c r="F139" i="18"/>
  <c r="G139" i="18" s="1"/>
  <c r="F140" i="18"/>
  <c r="G140" i="18" s="1"/>
  <c r="F141" i="18"/>
  <c r="G141" i="18" s="1"/>
  <c r="F142" i="18"/>
  <c r="G142" i="18" s="1"/>
  <c r="F143" i="18"/>
  <c r="G143" i="18" s="1"/>
  <c r="F144" i="18"/>
  <c r="G144" i="18" s="1"/>
  <c r="F145" i="18"/>
  <c r="G145" i="18" s="1"/>
  <c r="F146" i="18"/>
  <c r="G146" i="18" s="1"/>
  <c r="F147" i="18"/>
  <c r="G147" i="18" s="1"/>
  <c r="F148" i="18"/>
  <c r="G148" i="18" s="1"/>
  <c r="F149" i="18"/>
  <c r="G149" i="18" s="1"/>
  <c r="F150" i="18"/>
  <c r="G150" i="18" s="1"/>
  <c r="F151" i="18"/>
  <c r="G151" i="18" s="1"/>
  <c r="F152" i="18"/>
  <c r="G152" i="18" s="1"/>
  <c r="F153" i="18"/>
  <c r="G153" i="18" s="1"/>
  <c r="F154" i="18"/>
  <c r="G154" i="18" s="1"/>
  <c r="F155" i="18"/>
  <c r="G155" i="18" s="1"/>
  <c r="F156" i="18"/>
  <c r="G156" i="18" s="1"/>
  <c r="F157" i="18"/>
  <c r="G157" i="18" s="1"/>
  <c r="F158" i="18"/>
  <c r="G158" i="18" s="1"/>
  <c r="F159" i="18"/>
  <c r="G159" i="18" s="1"/>
  <c r="F160" i="18"/>
  <c r="G160" i="18" s="1"/>
  <c r="F161" i="18"/>
  <c r="G161" i="18" s="1"/>
  <c r="F162" i="18"/>
  <c r="G162" i="18" s="1"/>
  <c r="F163" i="18"/>
  <c r="G163" i="18" s="1"/>
  <c r="F164" i="18"/>
  <c r="G164" i="18" s="1"/>
  <c r="F165" i="18"/>
  <c r="G165" i="18" s="1"/>
  <c r="F166" i="18"/>
  <c r="G166" i="18" s="1"/>
  <c r="F167" i="18"/>
  <c r="G167" i="18" s="1"/>
  <c r="F168" i="18"/>
  <c r="G168" i="18" s="1"/>
  <c r="F169" i="18"/>
  <c r="G169" i="18" s="1"/>
  <c r="F170" i="18"/>
  <c r="G170" i="18" s="1"/>
  <c r="F171" i="18"/>
  <c r="G171" i="18" s="1"/>
  <c r="F172" i="18"/>
  <c r="G172" i="18" s="1"/>
  <c r="F173" i="18"/>
  <c r="G173" i="18" s="1"/>
  <c r="F174" i="18"/>
  <c r="G174" i="18" s="1"/>
  <c r="F175" i="18"/>
  <c r="G175" i="18" s="1"/>
  <c r="F176" i="18"/>
  <c r="G176" i="18" s="1"/>
  <c r="F177" i="18"/>
  <c r="G177" i="18" s="1"/>
  <c r="F178" i="18"/>
  <c r="G178" i="18" s="1"/>
  <c r="F179" i="18"/>
  <c r="G179" i="18" s="1"/>
  <c r="F180" i="18"/>
  <c r="G180" i="18" s="1"/>
  <c r="F181" i="18"/>
  <c r="G181" i="18" s="1"/>
  <c r="F182" i="18"/>
  <c r="G182" i="18" s="1"/>
  <c r="F183" i="18"/>
  <c r="G183" i="18" s="1"/>
  <c r="F184" i="18"/>
  <c r="G184" i="18" s="1"/>
  <c r="F185" i="18"/>
  <c r="G185" i="18" s="1"/>
  <c r="F186" i="18"/>
  <c r="G186" i="18" s="1"/>
  <c r="F187" i="18"/>
  <c r="G187" i="18" s="1"/>
  <c r="F188" i="18"/>
  <c r="G188" i="18" s="1"/>
  <c r="F189" i="18"/>
  <c r="G189" i="18" s="1"/>
  <c r="F190" i="18"/>
  <c r="G190" i="18" s="1"/>
  <c r="F191" i="18"/>
  <c r="G191" i="18" s="1"/>
  <c r="F192" i="18"/>
  <c r="G192" i="18" s="1"/>
  <c r="F193" i="18"/>
  <c r="G193" i="18" s="1"/>
  <c r="F194" i="18"/>
  <c r="G194" i="18" s="1"/>
  <c r="F195" i="18"/>
  <c r="G195" i="18" s="1"/>
  <c r="F196" i="18"/>
  <c r="G196" i="18" s="1"/>
  <c r="F197" i="18"/>
  <c r="G197" i="18" s="1"/>
  <c r="F198" i="18"/>
  <c r="G198" i="18" s="1"/>
  <c r="F199" i="18"/>
  <c r="G199" i="18" s="1"/>
  <c r="F200" i="18"/>
  <c r="G200" i="18" s="1"/>
  <c r="F201" i="18"/>
  <c r="G201" i="18" s="1"/>
  <c r="F202" i="18"/>
  <c r="G202" i="18" s="1"/>
  <c r="F203" i="18"/>
  <c r="G203" i="18" s="1"/>
  <c r="F204" i="18"/>
  <c r="G204" i="18" s="1"/>
  <c r="F205" i="18"/>
  <c r="G205" i="18" s="1"/>
  <c r="F206" i="18"/>
  <c r="G206" i="18" s="1"/>
  <c r="F207" i="18"/>
  <c r="G207" i="18" s="1"/>
  <c r="F208" i="18"/>
  <c r="G208" i="18" s="1"/>
  <c r="F209" i="18"/>
  <c r="G209" i="18" s="1"/>
  <c r="F210" i="18"/>
  <c r="G210" i="18" s="1"/>
  <c r="F211" i="18"/>
  <c r="G211" i="18" s="1"/>
  <c r="F212" i="18"/>
  <c r="G212" i="18" s="1"/>
  <c r="F213" i="18"/>
  <c r="G213" i="18" s="1"/>
  <c r="F214" i="18"/>
  <c r="G214" i="18" s="1"/>
  <c r="F215" i="18"/>
  <c r="G215" i="18" s="1"/>
  <c r="F216" i="18"/>
  <c r="G216" i="18" s="1"/>
  <c r="F217" i="18"/>
  <c r="G217" i="18" s="1"/>
  <c r="F218" i="18"/>
  <c r="G218" i="18" s="1"/>
  <c r="F219" i="18"/>
  <c r="G219" i="18" s="1"/>
  <c r="F220" i="18"/>
  <c r="G220" i="18" s="1"/>
  <c r="F221" i="18"/>
  <c r="G221" i="18" s="1"/>
  <c r="F222" i="18"/>
  <c r="G222" i="18" s="1"/>
  <c r="F223" i="18"/>
  <c r="G223" i="18" s="1"/>
  <c r="F224" i="18"/>
  <c r="G224" i="18" s="1"/>
  <c r="F225" i="18"/>
  <c r="G225" i="18" s="1"/>
  <c r="F226" i="18"/>
  <c r="G226" i="18" s="1"/>
  <c r="F227" i="18"/>
  <c r="G227" i="18" s="1"/>
  <c r="F228" i="18"/>
  <c r="G228" i="18" s="1"/>
  <c r="F229" i="18"/>
  <c r="G229" i="18" s="1"/>
  <c r="F230" i="18"/>
  <c r="G230" i="18" s="1"/>
  <c r="F231" i="18"/>
  <c r="G231" i="18" s="1"/>
  <c r="F232" i="18"/>
  <c r="G232" i="18" s="1"/>
  <c r="F233" i="18"/>
  <c r="G233" i="18" s="1"/>
  <c r="F234" i="18"/>
  <c r="G234" i="18" s="1"/>
  <c r="F235" i="18"/>
  <c r="G235" i="18" s="1"/>
  <c r="F236" i="18"/>
  <c r="G236" i="18" s="1"/>
  <c r="F237" i="18"/>
  <c r="G237" i="18" s="1"/>
  <c r="F238" i="18"/>
  <c r="G238" i="18" s="1"/>
  <c r="F239" i="18"/>
  <c r="G239" i="18" s="1"/>
  <c r="F240" i="18"/>
  <c r="G240" i="18" s="1"/>
  <c r="F241" i="18"/>
  <c r="G241" i="18" s="1"/>
  <c r="F242" i="18"/>
  <c r="G242" i="18" s="1"/>
  <c r="F243" i="18"/>
  <c r="G243" i="18" s="1"/>
  <c r="F244" i="18"/>
  <c r="G244" i="18" s="1"/>
  <c r="F245" i="18"/>
  <c r="G245" i="18" s="1"/>
  <c r="F246" i="18"/>
  <c r="G246" i="18" s="1"/>
  <c r="F247" i="18"/>
  <c r="G247" i="18" s="1"/>
  <c r="F248" i="18"/>
  <c r="G248" i="18" s="1"/>
  <c r="F249" i="18"/>
  <c r="G249" i="18" s="1"/>
  <c r="F250" i="18"/>
  <c r="G250" i="18" s="1"/>
  <c r="F251" i="18"/>
  <c r="G251" i="18" s="1"/>
  <c r="F252" i="18"/>
  <c r="G252" i="18" s="1"/>
  <c r="F253" i="18"/>
  <c r="G253" i="18" s="1"/>
  <c r="F254" i="18"/>
  <c r="G254" i="18" s="1"/>
  <c r="F255" i="18"/>
  <c r="G255" i="18" s="1"/>
  <c r="F256" i="18"/>
  <c r="G256" i="18" s="1"/>
  <c r="F257" i="18"/>
  <c r="G257" i="18" s="1"/>
  <c r="F258" i="18"/>
  <c r="G258" i="18" s="1"/>
  <c r="F259" i="18"/>
  <c r="G259" i="18" s="1"/>
  <c r="F260" i="18"/>
  <c r="G260" i="18" s="1"/>
  <c r="F261" i="18"/>
  <c r="G261" i="18" s="1"/>
  <c r="F262" i="18"/>
  <c r="G262" i="18" s="1"/>
  <c r="F263" i="18"/>
  <c r="G263" i="18" s="1"/>
  <c r="F264" i="18"/>
  <c r="G264" i="18" s="1"/>
  <c r="F265" i="18"/>
  <c r="G265" i="18" s="1"/>
  <c r="F266" i="18"/>
  <c r="G266" i="18" s="1"/>
  <c r="F267" i="18"/>
  <c r="G267" i="18" s="1"/>
  <c r="F268" i="18"/>
  <c r="G268" i="18" s="1"/>
  <c r="F269" i="18"/>
  <c r="G269" i="18" s="1"/>
  <c r="F270" i="18"/>
  <c r="G270" i="18" s="1"/>
  <c r="F271" i="18"/>
  <c r="G271" i="18" s="1"/>
  <c r="F272" i="18"/>
  <c r="G272" i="18" s="1"/>
  <c r="F273" i="18"/>
  <c r="G273" i="18" s="1"/>
  <c r="F274" i="18"/>
  <c r="G274" i="18" s="1"/>
  <c r="F275" i="18"/>
  <c r="G275" i="18" s="1"/>
  <c r="F276" i="18"/>
  <c r="G276" i="18" s="1"/>
  <c r="F277" i="18"/>
  <c r="G277" i="18" s="1"/>
  <c r="F278" i="18"/>
  <c r="G278" i="18" s="1"/>
  <c r="F279" i="18"/>
  <c r="G279" i="18" s="1"/>
  <c r="F280" i="18"/>
  <c r="G280" i="18" s="1"/>
  <c r="F281" i="18"/>
  <c r="G281" i="18" s="1"/>
  <c r="F282" i="18"/>
  <c r="G282" i="18" s="1"/>
  <c r="F283" i="18"/>
  <c r="G283" i="18" s="1"/>
  <c r="F284" i="18"/>
  <c r="G284" i="18" s="1"/>
  <c r="F285" i="18"/>
  <c r="G285" i="18" s="1"/>
  <c r="F286" i="18"/>
  <c r="G286" i="18" s="1"/>
  <c r="F287" i="18"/>
  <c r="G287" i="18" s="1"/>
  <c r="F288" i="18"/>
  <c r="G288" i="18" s="1"/>
  <c r="F289" i="18"/>
  <c r="G289" i="18" s="1"/>
  <c r="F290" i="18"/>
  <c r="G290" i="18" s="1"/>
  <c r="F291" i="18"/>
  <c r="G291" i="18" s="1"/>
  <c r="F292" i="18"/>
  <c r="G292" i="18" s="1"/>
  <c r="F293" i="18"/>
  <c r="G293" i="18" s="1"/>
  <c r="F294" i="18"/>
  <c r="G294" i="18" s="1"/>
  <c r="F295" i="18"/>
  <c r="G295" i="18" s="1"/>
  <c r="F296" i="18"/>
  <c r="G296" i="18" s="1"/>
  <c r="F297" i="18"/>
  <c r="G297" i="18" s="1"/>
  <c r="F298" i="18"/>
  <c r="G298" i="18" s="1"/>
  <c r="F299" i="18"/>
  <c r="G299" i="18" s="1"/>
  <c r="F300" i="18"/>
  <c r="G300" i="18" s="1"/>
  <c r="F301" i="18"/>
  <c r="G301" i="18" s="1"/>
  <c r="F302" i="18"/>
  <c r="G302" i="18" s="1"/>
  <c r="F303" i="18"/>
  <c r="G303" i="18" s="1"/>
  <c r="F304" i="18"/>
  <c r="G304" i="18" s="1"/>
  <c r="F305" i="18"/>
  <c r="G305" i="18" s="1"/>
  <c r="F306" i="18"/>
  <c r="G306" i="18" s="1"/>
  <c r="F307" i="18"/>
  <c r="G307" i="18" s="1"/>
  <c r="F308" i="18"/>
  <c r="G308" i="18" s="1"/>
  <c r="F309" i="18"/>
  <c r="G309" i="18" s="1"/>
  <c r="F310" i="18"/>
  <c r="G310" i="18" s="1"/>
  <c r="F311" i="18"/>
  <c r="G311" i="18" s="1"/>
  <c r="F312" i="18"/>
  <c r="G312" i="18" s="1"/>
  <c r="F313" i="18"/>
  <c r="G313" i="18" s="1"/>
  <c r="F314" i="18"/>
  <c r="G314" i="18" s="1"/>
  <c r="F315" i="18"/>
  <c r="G315" i="18" s="1"/>
  <c r="F316" i="18"/>
  <c r="G316" i="18" s="1"/>
  <c r="F317" i="18"/>
  <c r="G317" i="18" s="1"/>
  <c r="F318" i="18"/>
  <c r="G318" i="18" s="1"/>
  <c r="F319" i="18"/>
  <c r="G319" i="18" s="1"/>
  <c r="F320" i="18"/>
  <c r="G320" i="18" s="1"/>
  <c r="F321" i="18"/>
  <c r="G321" i="18" s="1"/>
  <c r="F322" i="18"/>
  <c r="G322" i="18" s="1"/>
  <c r="F323" i="18"/>
  <c r="G323" i="18" s="1"/>
  <c r="F324" i="18"/>
  <c r="G324" i="18" s="1"/>
  <c r="F325" i="18"/>
  <c r="G325" i="18" s="1"/>
  <c r="F326" i="18"/>
  <c r="G326" i="18" s="1"/>
  <c r="F327" i="18"/>
  <c r="G327" i="18" s="1"/>
  <c r="F328" i="18"/>
  <c r="G328" i="18" s="1"/>
  <c r="F329" i="18"/>
  <c r="G329" i="18" s="1"/>
  <c r="F330" i="18"/>
  <c r="G330" i="18" s="1"/>
  <c r="F331" i="18"/>
  <c r="G331" i="18" s="1"/>
  <c r="F332" i="18"/>
  <c r="G332" i="18" s="1"/>
  <c r="F333" i="18"/>
  <c r="G333" i="18" s="1"/>
  <c r="F334" i="18"/>
  <c r="G334" i="18" s="1"/>
  <c r="F335" i="18"/>
  <c r="G335" i="18" s="1"/>
  <c r="F336" i="18"/>
  <c r="G336" i="18" s="1"/>
  <c r="F337" i="18"/>
  <c r="G337" i="18" s="1"/>
  <c r="F338" i="18"/>
  <c r="G338" i="18" s="1"/>
  <c r="F339" i="18"/>
  <c r="G339" i="18" s="1"/>
  <c r="F340" i="18"/>
  <c r="G340" i="18" s="1"/>
  <c r="F341" i="18"/>
  <c r="G341" i="18" s="1"/>
  <c r="F342" i="18"/>
  <c r="G342" i="18" s="1"/>
  <c r="F343" i="18"/>
  <c r="G343" i="18" s="1"/>
  <c r="F344" i="18"/>
  <c r="G344" i="18" s="1"/>
  <c r="F345" i="18"/>
  <c r="G345" i="18" s="1"/>
  <c r="F346" i="18"/>
  <c r="G346" i="18" s="1"/>
  <c r="F347" i="18"/>
  <c r="G347" i="18" s="1"/>
  <c r="F348" i="18"/>
  <c r="G348" i="18" s="1"/>
  <c r="F349" i="18"/>
  <c r="G349" i="18" s="1"/>
  <c r="F350" i="18"/>
  <c r="G350" i="18" s="1"/>
  <c r="F351" i="18"/>
  <c r="G351" i="18" s="1"/>
  <c r="F352" i="18"/>
  <c r="G352" i="18" s="1"/>
  <c r="F353" i="18"/>
  <c r="G353" i="18" s="1"/>
  <c r="F354" i="18"/>
  <c r="G354" i="18" s="1"/>
  <c r="F355" i="18"/>
  <c r="G355" i="18" s="1"/>
  <c r="F356" i="18"/>
  <c r="G356" i="18" s="1"/>
  <c r="F357" i="18"/>
  <c r="G357" i="18" s="1"/>
  <c r="F358" i="18"/>
  <c r="G358" i="18" s="1"/>
  <c r="F359" i="18"/>
  <c r="G359" i="18" s="1"/>
  <c r="F360" i="18"/>
  <c r="G360" i="18" s="1"/>
  <c r="F361" i="18"/>
  <c r="G361" i="18" s="1"/>
  <c r="F362" i="18"/>
  <c r="G362" i="18" s="1"/>
  <c r="F363" i="18"/>
  <c r="G363" i="18" s="1"/>
  <c r="F364" i="18"/>
  <c r="G364" i="18" s="1"/>
  <c r="F365" i="18"/>
  <c r="G365" i="18" s="1"/>
  <c r="F366" i="18"/>
  <c r="G366" i="18" s="1"/>
  <c r="F367" i="18"/>
  <c r="G367" i="18" s="1"/>
  <c r="F368" i="18"/>
  <c r="G368" i="18" s="1"/>
  <c r="F369" i="18"/>
  <c r="G369" i="18" s="1"/>
  <c r="F370" i="18"/>
  <c r="G370" i="18" s="1"/>
  <c r="F371" i="18"/>
  <c r="G371" i="18" s="1"/>
  <c r="F373" i="18"/>
  <c r="G373" i="18" s="1"/>
  <c r="F374" i="18"/>
  <c r="G374" i="18" s="1"/>
  <c r="F375" i="18"/>
  <c r="G375" i="18" s="1"/>
  <c r="F376" i="18"/>
  <c r="G376" i="18" s="1"/>
  <c r="F377" i="18"/>
  <c r="G377" i="18" s="1"/>
  <c r="F379" i="18"/>
  <c r="G379" i="18" s="1"/>
  <c r="F20" i="18" l="1"/>
  <c r="G20" i="18" s="1"/>
  <c r="G380" i="18" l="1"/>
  <c r="E383" i="18" s="1"/>
  <c r="F21" i="11"/>
  <c r="F22" i="11"/>
  <c r="F23" i="11"/>
  <c r="F24" i="11"/>
  <c r="F25" i="11"/>
  <c r="F26" i="11"/>
  <c r="F27" i="11"/>
  <c r="F28" i="11"/>
  <c r="F20" i="11"/>
  <c r="D29" i="11"/>
  <c r="Q15" i="11"/>
  <c r="N15" i="11"/>
  <c r="D15" i="11"/>
  <c r="AE14" i="11"/>
  <c r="AA14" i="11"/>
  <c r="AB14" i="11" s="1"/>
  <c r="AC14" i="11" s="1"/>
  <c r="W14" i="11"/>
  <c r="X14" i="11" s="1"/>
  <c r="Y14" i="11" s="1"/>
  <c r="S14" i="11"/>
  <c r="K14" i="11"/>
  <c r="AE13" i="11"/>
  <c r="AA13" i="11"/>
  <c r="AB13" i="11" s="1"/>
  <c r="AC13" i="11" s="1"/>
  <c r="W13" i="11"/>
  <c r="X13" i="11" s="1"/>
  <c r="Y13" i="11" s="1"/>
  <c r="S13" i="11"/>
  <c r="K13" i="11"/>
  <c r="AE12" i="11"/>
  <c r="AA12" i="11"/>
  <c r="AB12" i="11" s="1"/>
  <c r="AC12" i="11" s="1"/>
  <c r="W12" i="11"/>
  <c r="X12" i="11" s="1"/>
  <c r="Y12" i="11" s="1"/>
  <c r="S12" i="11"/>
  <c r="K12" i="11"/>
  <c r="AE11" i="11"/>
  <c r="AA11" i="11"/>
  <c r="AB11" i="11" s="1"/>
  <c r="AC11" i="11" s="1"/>
  <c r="W11" i="11"/>
  <c r="X11" i="11" s="1"/>
  <c r="Y11" i="11" s="1"/>
  <c r="S11" i="11"/>
  <c r="T11" i="11" s="1"/>
  <c r="U11" i="11" s="1"/>
  <c r="K11" i="11"/>
  <c r="AE10" i="11"/>
  <c r="AA10" i="11"/>
  <c r="AB10" i="11" s="1"/>
  <c r="AC10" i="11" s="1"/>
  <c r="W10" i="11"/>
  <c r="X10" i="11" s="1"/>
  <c r="Y10" i="11" s="1"/>
  <c r="S10" i="11"/>
  <c r="K10" i="11"/>
  <c r="AE9" i="11"/>
  <c r="AA9" i="11"/>
  <c r="AB9" i="11" s="1"/>
  <c r="AC9" i="11" s="1"/>
  <c r="W9" i="11"/>
  <c r="X9" i="11" s="1"/>
  <c r="Y9" i="11" s="1"/>
  <c r="S9" i="11"/>
  <c r="K9" i="11"/>
  <c r="AE8" i="11"/>
  <c r="AA8" i="11"/>
  <c r="AB8" i="11" s="1"/>
  <c r="AC8" i="11" s="1"/>
  <c r="W8" i="11"/>
  <c r="X8" i="11" s="1"/>
  <c r="Y8" i="11" s="1"/>
  <c r="S8" i="11"/>
  <c r="K8" i="11"/>
  <c r="AE7" i="11"/>
  <c r="AA7" i="11"/>
  <c r="AB7" i="11" s="1"/>
  <c r="AC7" i="11" s="1"/>
  <c r="W7" i="11"/>
  <c r="X7" i="11" s="1"/>
  <c r="Y7" i="11" s="1"/>
  <c r="S7" i="11"/>
  <c r="T7" i="11" s="1"/>
  <c r="U7" i="11" s="1"/>
  <c r="K7" i="11"/>
  <c r="AE6" i="11"/>
  <c r="AA6" i="11"/>
  <c r="AB6" i="11" s="1"/>
  <c r="W6" i="11"/>
  <c r="S6" i="11"/>
  <c r="K6" i="11"/>
  <c r="K15" i="11" l="1"/>
  <c r="AG10" i="11"/>
  <c r="AF13" i="11"/>
  <c r="AG6" i="11"/>
  <c r="AG7" i="11"/>
  <c r="AF9" i="11"/>
  <c r="AG11" i="11"/>
  <c r="AG12" i="11"/>
  <c r="W15" i="11"/>
  <c r="AG8" i="11"/>
  <c r="AG14" i="11"/>
  <c r="F29" i="11"/>
  <c r="X6" i="11"/>
  <c r="Y6" i="11" s="1"/>
  <c r="Y15" i="11" s="1"/>
  <c r="AE15" i="11"/>
  <c r="AF7" i="11"/>
  <c r="T9" i="11"/>
  <c r="U9" i="11" s="1"/>
  <c r="AG9" i="11"/>
  <c r="AF11" i="11"/>
  <c r="T13" i="11"/>
  <c r="U13" i="11" s="1"/>
  <c r="AB15" i="11"/>
  <c r="AC6" i="11"/>
  <c r="AC15" i="11" s="1"/>
  <c r="AF6" i="11"/>
  <c r="AF8" i="11"/>
  <c r="AF10" i="11"/>
  <c r="AF12" i="11"/>
  <c r="AG13" i="11"/>
  <c r="AF14" i="11"/>
  <c r="S15" i="11"/>
  <c r="AA15" i="11"/>
  <c r="T6" i="11"/>
  <c r="T8" i="11"/>
  <c r="U8" i="11" s="1"/>
  <c r="T10" i="11"/>
  <c r="U10" i="11" s="1"/>
  <c r="T12" i="11"/>
  <c r="U12" i="11" s="1"/>
  <c r="T14" i="11"/>
  <c r="U14" i="11" s="1"/>
  <c r="AG15" i="11" l="1"/>
  <c r="X15" i="11"/>
  <c r="AF15" i="11"/>
  <c r="T15" i="11"/>
  <c r="U6" i="11"/>
  <c r="U15" i="11" s="1"/>
</calcChain>
</file>

<file path=xl/sharedStrings.xml><?xml version="1.0" encoding="utf-8"?>
<sst xmlns="http://schemas.openxmlformats.org/spreadsheetml/2006/main" count="848" uniqueCount="452">
  <si>
    <t xml:space="preserve">República de Colombia
Instituto Colombiano de Bienestar Familiar- Regional Caldas
Cecilia de la Fuente de Lleras 
Grupo Administrativo
</t>
  </si>
  <si>
    <t>CLASIFICACIÓN DE LA INFORMACIÓN 
PÚBLICA</t>
  </si>
  <si>
    <t>SOLICITUD DE COTIZACIÓN PARA:ADQUIRIR Y/O SUMINISTRAR MATERIALES DE CONSTRUCCIÓN, ELEMENTOS DE FERRETERÍA Y EQUIPOS INHERENTES A LA REMODELACIÓN, ADECUACIÓN Y REPARACIONES LOCATIVAS EN LA INFRAESTRUCTURA FÍSICA Y TECNOLÓGICA DE LOS INMUEBLES DEL ICBF PARA GARANTIZAR LA MISIONALIDAD DE LA ENTIDAD</t>
  </si>
  <si>
    <t xml:space="preserve">EMPRESA: </t>
  </si>
  <si>
    <t>FECHA:</t>
  </si>
  <si>
    <t>CONTACTO:</t>
  </si>
  <si>
    <t>TEL. CELULAR:</t>
  </si>
  <si>
    <t>E-MAIL:</t>
  </si>
  <si>
    <t>TELEFONO FIJO:</t>
  </si>
  <si>
    <t>MIPYMES</t>
  </si>
  <si>
    <t xml:space="preserve">EMPRENDIMIENTO Y/O EMPRESA DE MUJERES </t>
  </si>
  <si>
    <t xml:space="preserve">De acuerdo con las disposiciones del Decreto 1860 de 2021 y con el fin de ampliar el análisis del sector con relación a la participación de MiPymes, Emprendimiento y/o Empresa de Mujeres . Marcar con una X  </t>
  </si>
  <si>
    <t>Instrucciones para el diligenciamiento del formato de cotización</t>
  </si>
  <si>
    <r>
      <rPr>
        <b/>
        <u/>
        <sz val="12"/>
        <color rgb="FFFF0000"/>
        <rFont val="Arial Narrow"/>
        <family val="2"/>
      </rPr>
      <t>• Por favor diligenciar solo las celdas en AMARILLO.</t>
    </r>
    <r>
      <rPr>
        <sz val="12"/>
        <rFont val="Arial Narrow"/>
        <family val="2"/>
      </rPr>
      <t xml:space="preserve">
• El precio de la cotización deber ser expresado en PESOS COLOMBIANOS.
• Los precios deberán aproximarse por exceso o por defecto al entero más cercano así: (i) si es igual o superior a 50 centavos, se aproxima al entero siguiente; (ii) si es inferior a 50 centavos se baja al entero anterior.
• No modificar, agregar o quitar ningún ítem o sub-ítem.</t>
    </r>
  </si>
  <si>
    <r>
      <rPr>
        <b/>
        <sz val="12"/>
        <color rgb="FFFF0000"/>
        <rFont val="Arial Narrow"/>
        <family val="2"/>
      </rPr>
      <t>Nota 1</t>
    </r>
    <r>
      <rPr>
        <b/>
        <sz val="12"/>
        <color theme="1"/>
        <rFont val="Arial Narrow"/>
        <family val="2"/>
      </rPr>
      <t>:</t>
    </r>
    <r>
      <rPr>
        <sz val="12"/>
        <color theme="1"/>
        <rFont val="Arial Narrow"/>
        <family val="2"/>
      </rPr>
      <t xml:space="preserve"> Asignar precio sin incluir el IVA en las celdas de la columna "Precio unitario antes de IVA" y asignar la tarifa de IVA que corresponda en la casilla "Tarifa IVA%".</t>
    </r>
    <r>
      <rPr>
        <b/>
        <sz val="12"/>
        <color theme="1"/>
        <rFont val="Arial Narrow"/>
        <family val="2"/>
      </rPr>
      <t xml:space="preserve">
</t>
    </r>
    <r>
      <rPr>
        <b/>
        <sz val="12"/>
        <color rgb="FFFF0000"/>
        <rFont val="Arial Narrow"/>
        <family val="2"/>
      </rPr>
      <t>Nota 2</t>
    </r>
    <r>
      <rPr>
        <sz val="12"/>
        <color rgb="FFFF0000"/>
        <rFont val="Arial Narrow"/>
        <family val="2"/>
      </rPr>
      <t>:</t>
    </r>
    <r>
      <rPr>
        <sz val="12"/>
        <color theme="1"/>
        <rFont val="Arial Narrow"/>
        <family val="2"/>
      </rPr>
      <t xml:space="preserve"> No modificar ningun Item relacionado en la cotización.
</t>
    </r>
    <r>
      <rPr>
        <b/>
        <sz val="12"/>
        <color rgb="FFFF0000"/>
        <rFont val="Arial Narrow"/>
        <family val="2"/>
      </rPr>
      <t>Nota 3:</t>
    </r>
    <r>
      <rPr>
        <b/>
        <sz val="12"/>
        <color theme="1"/>
        <rFont val="Arial Narrow"/>
        <family val="2"/>
      </rPr>
      <t xml:space="preserve">  </t>
    </r>
    <r>
      <rPr>
        <sz val="12"/>
        <color theme="1"/>
        <rFont val="Arial Narrow"/>
        <family val="2"/>
      </rPr>
      <t>En caso de remitir su cotización mediante el módulo Solicitud de Información a Proveedores del SECOP II; el Precio Total para el periodo de ejecución estimado celda</t>
    </r>
    <r>
      <rPr>
        <b/>
        <sz val="12"/>
        <color rgb="FFFF0000"/>
        <rFont val="Arial Narrow"/>
        <family val="2"/>
      </rPr>
      <t xml:space="preserve"> G40 </t>
    </r>
    <r>
      <rPr>
        <sz val="12"/>
        <color theme="1"/>
        <rFont val="Arial Narrow"/>
        <family val="2"/>
      </rPr>
      <t>debe ser diligenciado en la pregunta 1 del "Cuestionario".</t>
    </r>
  </si>
  <si>
    <t>Tiempo de Ejecución 2026</t>
  </si>
  <si>
    <t>Tarifa IVA</t>
  </si>
  <si>
    <t>Plazo estimado de ejecución: 45 dias</t>
  </si>
  <si>
    <t>COTIZACIÓN</t>
  </si>
  <si>
    <t>especificación</t>
  </si>
  <si>
    <t>UN</t>
  </si>
  <si>
    <t>CANTIDAD</t>
  </si>
  <si>
    <t>Precio unitario antes de IVA</t>
  </si>
  <si>
    <t>Precio unitario  IVA incluido</t>
  </si>
  <si>
    <t>Precio total IVA inlcuido</t>
  </si>
  <si>
    <t>ACCESORIOS PARA  INODOROS. VÁLVULA DE DESCARGA</t>
  </si>
  <si>
    <t>UND</t>
  </si>
  <si>
    <t>ACCESORIOS PARA INODOROS. VÁLVULA DE DESCARGA</t>
  </si>
  <si>
    <t>SELLADOR DE POLIURETANO PARA JUNTA DE PISOS Y PAREDES, DE 300 ML</t>
  </si>
  <si>
    <t>SILICONA ANTIHONGOS SELLO JUNTAS VIDRIO TRANSPARENTE 280ML</t>
  </si>
  <si>
    <t>PEGANTE SUPER ADHESIVO INSTANTÁNEO 5G</t>
  </si>
  <si>
    <t>GRIFERIA PARA LAVAMANOS SENCILLA</t>
  </si>
  <si>
    <t>GRIFERIA PARA LAVAPLATOS SENCILLA</t>
  </si>
  <si>
    <t>LAVAMANOS DE COLGAR REDONDO</t>
  </si>
  <si>
    <t>LAVAMANOS CON PEDESTAL</t>
  </si>
  <si>
    <t>LAVAMANOS DE COLGAR  CONCAVO</t>
  </si>
  <si>
    <t>SANITARIO BLANCO, DE 4,8 l/ciclo</t>
  </si>
  <si>
    <t>ACCESORIOS PARA TUBERIA HIDRAULICA PVC 1/2" PRESIÓN</t>
  </si>
  <si>
    <t>VÁLVULA PVC ½” PULGADAS LISA 235 PSI</t>
  </si>
  <si>
    <t>VÁLVULA CORTINA ½” X 200PSI</t>
  </si>
  <si>
    <t>VÁLVULA BOLA ROSCA ½” PG AGUA MANIJA LARGA</t>
  </si>
  <si>
    <t>VÁLVULA PVC ¾” PULGADAS LISA 235 PSI</t>
  </si>
  <si>
    <t>VÁLVULA CORTINA ¾”  X 200PSI</t>
  </si>
  <si>
    <t>VÁLVULA BOLA ROSCA ¾” PG AGUA MANIJA LARGA</t>
  </si>
  <si>
    <t>VÁLVULA CORTINA 1” PUL x 200PSI</t>
  </si>
  <si>
    <t>VÁLVULA CORTINA 1 ¼”  X 200PSI</t>
  </si>
  <si>
    <t>VÁLVULA CORTINA 1 ½”  X 200PSI</t>
  </si>
  <si>
    <t>TUBO DE ½” PRESION RDE 9</t>
  </si>
  <si>
    <t>M</t>
  </si>
  <si>
    <t>TUBO DE  ¾” PRESION RDE 11</t>
  </si>
  <si>
    <t>TUBO DE 1” PRESION RDE 21</t>
  </si>
  <si>
    <t>TUBO DE  2” PRESION RDE 21</t>
  </si>
  <si>
    <t>TUBO DE 3” PRESION RDE 21</t>
  </si>
  <si>
    <t>PEGANTE PVC TARRO X 1/8"</t>
  </si>
  <si>
    <t>REMOVEDOR PVC TARRO X 1/8”</t>
  </si>
  <si>
    <t>REGULACIÓN PLÁSTICA DE ½” PULGADA TUERCA ESTRIADA</t>
  </si>
  <si>
    <t>VALVULA REGULACION ½” + ACOPLE</t>
  </si>
  <si>
    <t>BRIDA SANITARIA FLEXIBLE LARGA</t>
  </si>
  <si>
    <t>BRIDA SANITARIA FLEXIBLE CORTA</t>
  </si>
  <si>
    <t>SIFON TIPO BOTELLA GRIS</t>
  </si>
  <si>
    <t>DIAFRAGMA REGULADOR DE CAUDAL</t>
  </si>
  <si>
    <t>FLUXÓMETRO PALANCA 4.8 LITROS PARA TAZA</t>
  </si>
  <si>
    <t>VALVULA SANITARIO PUSH EMPOTRADA 4.8 L</t>
  </si>
  <si>
    <t>VALVULA ORINAL PUSH EMPOTRADA 4.8 L</t>
  </si>
  <si>
    <t>SISTEMA DE CONEXIÓN ENTRADA POSTERIOR    VALVULA EMPOTRADA DE PUSH</t>
  </si>
  <si>
    <t>SIFÓN 3” SANITARIA</t>
  </si>
  <si>
    <t>SIFÓN 2” SANITARIA</t>
  </si>
  <si>
    <t>SIFÓN 4” SANITARIA</t>
  </si>
  <si>
    <t>CODO SANITARIO DE 90° X 4” PVC</t>
  </si>
  <si>
    <t>CODO SANITARIO DE 90° X 3” PVC</t>
  </si>
  <si>
    <t>CODO SANITARIO DE 90° X 2” PVC</t>
  </si>
  <si>
    <t>TUBO SANITARIO DE 2" PVC</t>
  </si>
  <si>
    <t>ML</t>
  </si>
  <si>
    <t>TUBO SANITARIO DE 3" PVC</t>
  </si>
  <si>
    <t>TUBO SANITARIO DE 4" PVC</t>
  </si>
  <si>
    <t>TUBO SANITARIO DE 6" PVC</t>
  </si>
  <si>
    <t>TUBO SANITARIO DE 8" PVC</t>
  </si>
  <si>
    <t>UNION SANITARIA PVC  2"</t>
  </si>
  <si>
    <t>UNION SANITARIA PVC  3"</t>
  </si>
  <si>
    <t>UNION SANITARIA PVC  4"</t>
  </si>
  <si>
    <t>CODO DE 45° SANITARIA PVC  4"</t>
  </si>
  <si>
    <t>UNION SANITARIA PVC 6"</t>
  </si>
  <si>
    <t>UNION SANITARIA PVC 8"</t>
  </si>
  <si>
    <t>CODO de 90° SANITARIA PVC 8"</t>
  </si>
  <si>
    <t>REJILLA EN ACERO SIFÓN INOXIDABLE ANTI OLOR Y CUCHARACHAS</t>
  </si>
  <si>
    <t>REJILLA PISO ANTIOLOR ACERO INOXIDABLE</t>
  </si>
  <si>
    <t>REJILLAS METALICAS 2"</t>
  </si>
  <si>
    <t>CINTA TEFLÓN PTFE BASIC ½” PULG</t>
  </si>
  <si>
    <t>CANAL EN PVC X 3 MTS CON ACCESORIOS</t>
  </si>
  <si>
    <t>CANAL METALICA O MAESTRA (DE LONGITUD DE DESARROLLO DE 1M CALIBRE 20)</t>
  </si>
  <si>
    <t>CABALLETE  FIJO DE 15 EN FIBROEMENTO</t>
  </si>
  <si>
    <t>CABALLETE  FIJO DE 20 EN FIBROEMENTO</t>
  </si>
  <si>
    <t>TEJA CLARABOYA  EN FIBROCEMENTO</t>
  </si>
  <si>
    <t>VIDRIO 4 MM PARA CLARABOYA Y GANCHOS</t>
  </si>
  <si>
    <t>TEJA EN POLICARBONATO, ESPESOR 0,5 MM, COLOR CRISTAL No 6</t>
  </si>
  <si>
    <t>TEJA EN POLICARBONATO, ESPESOR 0,5 MM, COLOR CRISTAL No 8</t>
  </si>
  <si>
    <t>TEJA EN POLICARBONATO, ESPESOR 0,5 MM, COLOR CRISTAL No 10</t>
  </si>
  <si>
    <t>TEJA DE 1,64  x 1,06 DE PVC-FIBRA DE VIDRIO, TRASLUCIDA</t>
  </si>
  <si>
    <t>TEJA FRIBROCEMENTO No 4, CINCO CANALES</t>
  </si>
  <si>
    <t>TEJA FRIBROCEMENTO No 5, CINCO CANALES</t>
  </si>
  <si>
    <t>TEJA FRIBROCEMENTO No 6, CINCO CANALES</t>
  </si>
  <si>
    <t>TEJA FRIBROCEMENTO No 8, CINCO CANALES</t>
  </si>
  <si>
    <t>TEJA FRIBROCEMENTO No 10, CINCO CANALES</t>
  </si>
  <si>
    <t>TEJA DE ZINC no 7</t>
  </si>
  <si>
    <t>TEJA DE ZINC no 8</t>
  </si>
  <si>
    <t>TEJA DE ZINC no 10</t>
  </si>
  <si>
    <t>TEJAS EN POLIPROPILENO REFORZADO Y ESTABILIZADAS CON FILTRO UV. No 7</t>
  </si>
  <si>
    <t>TEJAS EN POLIPROPILENO REFORZADO Y ESTABILIZADAS CON FILTRO UV. No 8</t>
  </si>
  <si>
    <t>TEJAS EN POLIPROPILENO REFORZADO Y ESTABILIZADAS CON FILTRO UV. No 10</t>
  </si>
  <si>
    <t>AMARRE TEJA TAPA METALICA 26CM CAL 18</t>
  </si>
  <si>
    <t>AMARRE TEJA TAPA PLÁSTICA 26CM CAL 18</t>
  </si>
  <si>
    <t>CINTA ASFÁLTICA IMPERMEABILIZANTE TAPA GOTERAS DE 33CM</t>
  </si>
  <si>
    <t>CINTA ASFÁLTICA IMPERMEABILIZANTE TAPA GOTERAS DE 20CM</t>
  </si>
  <si>
    <t>FLANCHE METALICO CALIBRE 26, LAMINA GALVANIZADA</t>
  </si>
  <si>
    <t>FLANCHES METALICO CALIBRE 26, LAMINA GALVANIZADA</t>
  </si>
  <si>
    <t>CANALETA PLÁSTICA DE  2 CM, CON ADHESIVO</t>
  </si>
  <si>
    <t>CANALETA PLÁSTICA DE 4 CM, CON ADHESIVO</t>
  </si>
  <si>
    <t>ALAMBRE DUPLEX No 10</t>
  </si>
  <si>
    <t>ALAMBRE DUPLEX No 12</t>
  </si>
  <si>
    <t>ALAMBRE DUPLEX No 14</t>
  </si>
  <si>
    <t>ALAMBRE DE COBRE No 8  AWG /  THHN</t>
  </si>
  <si>
    <t>ALAMBRE DE COBRE No 10  AWG /  THHN</t>
  </si>
  <si>
    <t>ALAMBRE DE COBRE No 12, CONDUCTOR ELECTRICO AISLADO , CALIBRE 12 AWG</t>
  </si>
  <si>
    <t>ALAMBRE DE COBRE No 14, CONDUCTOR ELECTRICO AISLADO , CALIBRE 14 AWG, TIPO THHN</t>
  </si>
  <si>
    <t>BREAKER DE 20 AMPERIOS</t>
  </si>
  <si>
    <t>BREAKER DE 30 AMPERIOS</t>
  </si>
  <si>
    <t>BREAKER DE 40 AMPERIOS</t>
  </si>
  <si>
    <t>CABLE UTP CATEGORIA 6</t>
  </si>
  <si>
    <t>CABLE HDMI</t>
  </si>
  <si>
    <t>CAPUCHAS O PROTECTORES JACKS CATEGORIA 6 FACE PLATA</t>
  </si>
  <si>
    <t>CINTA AHISLANTE NEGRA  DE 19MN X 20 MTS</t>
  </si>
  <si>
    <t>CLAVIJAS DE ADAPTADORES, GRANDE</t>
  </si>
  <si>
    <t>CLAVIJAS DE ADAPTADORES,PEQUEÑA</t>
  </si>
  <si>
    <t>CONECTORES RJ45  BOLSA POR 100 UN</t>
  </si>
  <si>
    <t>CONVERSOR USB A RED (RJ45)</t>
  </si>
  <si>
    <t>CONVERSOR VGA – MACHO ENTRADA AUDIO A HDMI</t>
  </si>
  <si>
    <t>INTERRUPTOR SENCILLO DE CIRCUITO</t>
  </si>
  <si>
    <t>INTERRUPTOR DE CIRCUITO CONMUTABLE DOBLE</t>
  </si>
  <si>
    <t>INTERRUPTOR TRIPLE DE CIRCUITO</t>
  </si>
  <si>
    <t>SWITCH DE 8 PUERTOS</t>
  </si>
  <si>
    <t>TARJETA INALAMBRICA 802,11N</t>
  </si>
  <si>
    <t>TARJETA PROBADORA PATHC CORD</t>
  </si>
  <si>
    <t>TESTER O PROBADOR DE CABLES DE RED RJ45 RJ11</t>
  </si>
  <si>
    <t>TOMA DOBLE ATERRIZADO</t>
  </si>
  <si>
    <t>TOMA DOBLE ATERRIZADO NARANJA CON TAPA</t>
  </si>
  <si>
    <t>AMARRAS DE  PLASTICO DE 25 CM  POR 12 UNDS</t>
  </si>
  <si>
    <t>DOCENA</t>
  </si>
  <si>
    <t>CAJA DE EMPALME PLASTICO DE 2 X 4 NEGRA</t>
  </si>
  <si>
    <t>MULTITOMA  DE 6 PUESTOS, LINEA A TIERRA</t>
  </si>
  <si>
    <t>MULTITOMA PARED DE 6 SALIDAS POLO A TIERRA</t>
  </si>
  <si>
    <t>PANEL LED 60 X 60 48 W 6500 K</t>
  </si>
  <si>
    <t>LAMPARA LED SOBREPONER CUADRADA 22,5  CM</t>
  </si>
  <si>
    <t>LAMPARA CUADRADA SOBREPONER DE 24 W DE 30 X30</t>
  </si>
  <si>
    <t>PANEL SOBRE PONER CUADRADO DE 18 CM</t>
  </si>
  <si>
    <t>BOMBILLO LED 30 W</t>
  </si>
  <si>
    <t>REFLECTORES LED  DE 100W</t>
  </si>
  <si>
    <t>REFLECTORES LED  DE 50W</t>
  </si>
  <si>
    <t>SENSOR DE LUZ</t>
  </si>
  <si>
    <t>PLAFON PARA BOMBILLO</t>
  </si>
  <si>
    <t>DRYWALL ( LÁMINA GYPLAC RH ½”)</t>
  </si>
  <si>
    <t>DRYWALL (LÁMINA GYPLAC 3/8”)</t>
  </si>
  <si>
    <t>LAMINA DE FIBROCEMENTO (LAMINA DE SUPERBOARD 6MM)</t>
  </si>
  <si>
    <t>LAMINA DE FIBROCEMENTO (LAMINA DE SUPERBOARD 8MM)</t>
  </si>
  <si>
    <t>LAMINA DE FIBROCEMENTO (LAMINA DE SUPERBOARD 10MM)</t>
  </si>
  <si>
    <t>PARAL PARA MURO LIVIANO DE 2,44 m</t>
  </si>
  <si>
    <t>CANAL O VIGUETA PARA MURO LIVIANO DE 2.44m</t>
  </si>
  <si>
    <t>OMEGA PARA PVC</t>
  </si>
  <si>
    <t>ANGULO 30X20X0,38 mm de 2,44 m</t>
  </si>
  <si>
    <t>CHAZO EXPANSIVO TIPO CAMISA ½” X 2"</t>
  </si>
  <si>
    <t>CHAZO EXPANSIVO TIPO CAMISA ¼” X 2"</t>
  </si>
  <si>
    <t>CHAZO EXPANSIVO TIPO CAMISA 3/8” X 2"</t>
  </si>
  <si>
    <t>CHAZOS PLASTICOS DOBLE ALETA ½” CAJA POR 50 UNIDADES</t>
  </si>
  <si>
    <t>CAJA</t>
  </si>
  <si>
    <t>TORNILLO AUTORROSCANTE O DE ROSCA GRUESA  #14 CAJA POR 50 UNIDADES</t>
  </si>
  <si>
    <t>CHAZOS PLASTICOS DOBLE ALETA ¼” CAJA POR 50 UNIDADES</t>
  </si>
  <si>
    <t>TORNILLO AUTORROSCANTE O DE ROSCA GRUESA #8 CAJA POR 50 UNIDADES</t>
  </si>
  <si>
    <t>CHAZOS PLASTICOS DOBLE ALETA 3/8” CAJA POR 50 UNIDADES</t>
  </si>
  <si>
    <t>TORNILLO AUTORROSCANTE O DE ROSCA GRUESA #12 CAJA POR 50 UNIDADES</t>
  </si>
  <si>
    <t>TORNILLOS DE FIJACION 2" CAJA POR 10 UNIDADES</t>
  </si>
  <si>
    <t>TORNILLO PARA DRYWALL DE ½”</t>
  </si>
  <si>
    <t>TORNILLO PARA DRYWALL DE 1”</t>
  </si>
  <si>
    <t>TORNILLO PARA DRYWALL DE 2”</t>
  </si>
  <si>
    <t>TORNILLO PARA DRYWALL DE 3”</t>
  </si>
  <si>
    <t>TORNILLOS PUNTA DE BROCA DE ½”</t>
  </si>
  <si>
    <t>TORNILLOS PUNTA DE BROCA DE 1”</t>
  </si>
  <si>
    <t>TORNILLOS PUNTA DE BROCA DE 1 ½”</t>
  </si>
  <si>
    <t>TORNILLOS PUNTA DE BROCA DE 3”</t>
  </si>
  <si>
    <t>REMACHE CIEGOS (1/8" X 500 UND)</t>
  </si>
  <si>
    <t>ALAMBRE NEGRO CALIBRE 17</t>
  </si>
  <si>
    <t>KG</t>
  </si>
  <si>
    <t>ALAMBRE DE PUA CALIBRE 16 POR 350 MTS</t>
  </si>
  <si>
    <t>MALLA ELECTRO SOLDADA 15x15x4mm</t>
  </si>
  <si>
    <t>MALLA EN METAL ESLABONADA 1,8X 10 MTS 2,1/4 X 2,1/4 PULGADAS</t>
  </si>
  <si>
    <t>VARILLA DE HIERRO DE ½”</t>
  </si>
  <si>
    <t>VARILLA DE HIERRO DE 3/8”</t>
  </si>
  <si>
    <t>VARILLA DE HIERRO DE ¼”</t>
  </si>
  <si>
    <t>FLEJES DE HIERRO DE 20 X 20 CM X 3/8 PULGADA</t>
  </si>
  <si>
    <t>TUBO DE CERRAMIENTO DE 1"</t>
  </si>
  <si>
    <t>MALLA  HUECO DE 2 X 2</t>
  </si>
  <si>
    <t>MALLA VENA CAL.34</t>
  </si>
  <si>
    <t>M2</t>
  </si>
  <si>
    <t>MALLA ESLABONADA 2-1/4 X2 1/4</t>
  </si>
  <si>
    <t>LIJA MANUAL (PAPEL LIJA # 150)</t>
  </si>
  <si>
    <t>LIJA MANUAL (PAPEL LIJA # 120)</t>
  </si>
  <si>
    <t>LIJA MANUAL (PAPEL LIJA # 100)</t>
  </si>
  <si>
    <t>LIJA MANUAL (PAPEL LIJA # 80)</t>
  </si>
  <si>
    <t>LIJA MANUAL (PAPEL LIJA AGUA # 220)</t>
  </si>
  <si>
    <t>BROCHA 2”</t>
  </si>
  <si>
    <t>BROCHA 4”</t>
  </si>
  <si>
    <t>BROCHA 6”</t>
  </si>
  <si>
    <t>ESPÁTULA 1”</t>
  </si>
  <si>
    <t>ESPÁTULA 2”</t>
  </si>
  <si>
    <t>ESPÁTULA 3”</t>
  </si>
  <si>
    <t>ESPÁTULA 4”</t>
  </si>
  <si>
    <t>ESPÁTULA 5”</t>
  </si>
  <si>
    <t>ESPÁTULA 6”</t>
  </si>
  <si>
    <t>LLANA LISA EN ACERO DE 12 X 28</t>
  </si>
  <si>
    <t>RODILLO DE FELPA 4”</t>
  </si>
  <si>
    <t>RODILLO DE FELPA 6”</t>
  </si>
  <si>
    <t>RODILLO DE FELPA 9”</t>
  </si>
  <si>
    <t>DILUYENTE PARA PINTURAS (VARSOL)</t>
  </si>
  <si>
    <t>GALON</t>
  </si>
  <si>
    <t>DILUYENTE PARA PINTURAS (THINNER)</t>
  </si>
  <si>
    <t>ÁCIDO MURIÁTICO</t>
  </si>
  <si>
    <t>REMOVEDOR DE PINTURA</t>
  </si>
  <si>
    <t>ESTUCO PLÁSTICO X 5 GL</t>
  </si>
  <si>
    <t>CUÑETE</t>
  </si>
  <si>
    <t>ESTUCO PLÁSTICO X 1 GL</t>
  </si>
  <si>
    <t>PINTURA LINEA CATALIZADA TRADICION MADERA</t>
  </si>
  <si>
    <t>PINTURA EN SPRAY</t>
  </si>
  <si>
    <t>PINTURAS DE ACEITE (ANTICORROSIVO)</t>
  </si>
  <si>
    <t>1/2 GALON</t>
  </si>
  <si>
    <t>1/4 GALON</t>
  </si>
  <si>
    <t>PINTURA ESMALTE 3 EN 1</t>
  </si>
  <si>
    <t>PINTURA EN ACEITE</t>
  </si>
  <si>
    <t>PINTURA PARA EXTERIOR TIPO I</t>
  </si>
  <si>
    <t>PINTURA PARA INTERIOR TIPO II</t>
  </si>
  <si>
    <t>CINTA MÉTRICA (FLEXOMETRO 8 MTS)</t>
  </si>
  <si>
    <t>CODAL</t>
  </si>
  <si>
    <t>COMPONENTES DE MARTILLO Y MAZO (MACETA)</t>
  </si>
  <si>
    <t>DISCO ABRASIVOS (DE PULIR DE 4")</t>
  </si>
  <si>
    <t>DISCO CORTE (HIERRO 4 1/2" ABRASIVOS)</t>
  </si>
  <si>
    <t>DISCO CORTE (TUNGSTENO  4" 1/2" ABRASIVOS)</t>
  </si>
  <si>
    <t>ESCALERA EN ALUMINIO DE 10 CM TIPO TIJERA DE 4 PASOS</t>
  </si>
  <si>
    <t>ESCALERA EN ALUMINIO TIPO TIJERA DE 3 PASOS</t>
  </si>
  <si>
    <t>ESCALERA EN ALUMINIO  TIPO TIJERA DE 2 PASOS</t>
  </si>
  <si>
    <t>PLÁSTICO NEGRO CAL 6</t>
  </si>
  <si>
    <t>GRATA DE COPA DE ½”</t>
  </si>
  <si>
    <t>HOJAS PARA SEGUETAS</t>
  </si>
  <si>
    <t>BROCA DE ACERO 1/8", ZANCO REDONDO</t>
  </si>
  <si>
    <t>BROCA DE ACERO 1/16", ZANCO REDONDO</t>
  </si>
  <si>
    <t>BROCA DE ACERO 5/64", ZANCO REDONDO</t>
  </si>
  <si>
    <t>BROCA DE ACERO 3/32", ZANCO REDONDO</t>
  </si>
  <si>
    <t>BROCA DE ACERO 7/64", ZANCO REDONDO</t>
  </si>
  <si>
    <t>BROCA DE ACERO 9/64", ZANCO REDONDO</t>
  </si>
  <si>
    <t>BROCA DE ACERO 5/32", ZANCO REDONDO</t>
  </si>
  <si>
    <t>BROCA DE ACERO 11/64", ZANCO REDONDO</t>
  </si>
  <si>
    <t>BROCA DE ACERO 3/16", ZANCO ANTIDERRAPANTE P3</t>
  </si>
  <si>
    <t>BROCA DE ACERO 13/64", ZANCO ANTIDERRAPANTE P3</t>
  </si>
  <si>
    <t>BROCA DE ACERO 7/32", ZANCO ANTIDERRAPANTE P3</t>
  </si>
  <si>
    <t>BROCA DE ACERO 1/4", ZANCO ANTIDERRAPANTE P3</t>
  </si>
  <si>
    <t>BROCA DE ACERO 5/16", ZANCO ANTIDERRAPANTE P3</t>
  </si>
  <si>
    <t>BROCA DE CARBURO DE TUNGSTENO 5/32"</t>
  </si>
  <si>
    <t>BROCA DE CARBURO DE TUNGSTENO 7/64"</t>
  </si>
  <si>
    <t>BROCA DE CARBURO DE TUNGSTENO 3/16"</t>
  </si>
  <si>
    <t>BROCA DE CARBURO DE TUNGSTENO 15/64"</t>
  </si>
  <si>
    <t>BROCA DE CARBURO DE TUNGSTENO 17/64"</t>
  </si>
  <si>
    <t>BROCA DE CARBURO DE TUNGSTENO 5/16"</t>
  </si>
  <si>
    <t>BROCA DE CARBURO DE TUNGSTENO 11/32"</t>
  </si>
  <si>
    <t>BROCA DE CARBURO DE TUNGSTENO 25/64"</t>
  </si>
  <si>
    <t>BROCA DE CARBURO DE TUNGSTENO 3/8"</t>
  </si>
  <si>
    <t>JUEGO DE DESTORNILLADORES, CON PUNTA INMANTADA, DE PUNTA PALA Y ESTRELLA (COMBO)</t>
  </si>
  <si>
    <t>JUEGO DE PINCELES PARA PINTURA X 6 UNIDADES PARA PINTURA</t>
  </si>
  <si>
    <t>JUEGO DE PUNTAS 9 PCS  PARA TALADO O DESTORNILLADOR DE 1/4</t>
  </si>
  <si>
    <t>LIJADORA</t>
  </si>
  <si>
    <t>MACHETE</t>
  </si>
  <si>
    <t>MARTILLO</t>
  </si>
  <si>
    <t>NIVEL DE ALUMINIO 12"</t>
  </si>
  <si>
    <t>PALA</t>
  </si>
  <si>
    <t>PALIN</t>
  </si>
  <si>
    <t>PALUSTRE  7”</t>
  </si>
  <si>
    <t>PALUSTRE 5”</t>
  </si>
  <si>
    <t>PALUSTRE 9”</t>
  </si>
  <si>
    <t>PICA</t>
  </si>
  <si>
    <t>PIE DE AMIGO DE 20 CM</t>
  </si>
  <si>
    <t>PISTOLA REMACHADORA EXPLOSIVA</t>
  </si>
  <si>
    <t>PULIDORA</t>
  </si>
  <si>
    <t>PULIDORA 4,12  650W 11,000 RPM</t>
  </si>
  <si>
    <t>SEGUETA</t>
  </si>
  <si>
    <t>SERRUCHO</t>
  </si>
  <si>
    <t>TALADRO</t>
  </si>
  <si>
    <t>TALADRO PERCUTOR DE 3/8 PULGADAS 720 W 2,900 RPM</t>
  </si>
  <si>
    <t>TANQUE DE AGUA</t>
  </si>
  <si>
    <t>KIT DE JARDINERÍA MANUAL</t>
  </si>
  <si>
    <t>ABRAZADERAS PLÁSTICA Y METÁLICA</t>
  </si>
  <si>
    <t>ACCESORIOS VIDRIO TEMPLADO</t>
  </si>
  <si>
    <t>AFIRMADO Y SUB-BASE</t>
  </si>
  <si>
    <t>BULTO</t>
  </si>
  <si>
    <t>ARENA DE PEGA</t>
  </si>
  <si>
    <t>ARENA DE REVOQUE</t>
  </si>
  <si>
    <t>BARANDA / PASAMANOS TUBERIA CIRCULAR 3 PULGADAS POR ML</t>
  </si>
  <si>
    <t>BOQUILLA</t>
  </si>
  <si>
    <t>CASCO DE SEGURIDAD (AMARILLO)</t>
  </si>
  <si>
    <t>CASCO DE SEGURIDAD (BLANCO)</t>
  </si>
  <si>
    <t>CEMENTO BLANCO X 20 KILOS</t>
  </si>
  <si>
    <t>CEMENTO GRIS X 1 KILO</t>
  </si>
  <si>
    <t>CEMENTO GRIS X 50 KILOS</t>
  </si>
  <si>
    <t>BLT</t>
  </si>
  <si>
    <t>CHAPA TIPO BOLA CROMO</t>
  </si>
  <si>
    <t>CHAPA TIPO BOLA MADERA</t>
  </si>
  <si>
    <t>CANDADO EN ACERO Y PLASTICO DE 51 MM EXTERIOR</t>
  </si>
  <si>
    <t>CANDADO TIPO EXTERIOR</t>
  </si>
  <si>
    <t>CANDADO TIPO INTERIOR</t>
  </si>
  <si>
    <t>CERRADURA DE ESCRITORIO DE EMBOLO ARCHIVADOR</t>
  </si>
  <si>
    <t>CERRADURA DE ARCHIVADOR</t>
  </si>
  <si>
    <t>CERRADURA O CHAPA DE SOBREPONER PARA VIDRIO</t>
  </si>
  <si>
    <t>AHOYADOR</t>
  </si>
  <si>
    <t>BALDE</t>
  </si>
  <si>
    <t>CHUPA EMPAQUE SILICONA PARA  LLAVE DISPENSADORA  DE UNA GRECA CAFETERA</t>
  </si>
  <si>
    <t>CINTA DE DUCTOS (CINTA TEFLÓN  3/4" X 10MT)</t>
  </si>
  <si>
    <t>CINTA DE ENMASCARAR</t>
  </si>
  <si>
    <t>GUIA METALICA DE ARCHIVADOR de 45 cm</t>
  </si>
  <si>
    <t>GAFAS PROTECTORAS</t>
  </si>
  <si>
    <t>GUADUA</t>
  </si>
  <si>
    <t>GUANTES PARA PINTAR</t>
  </si>
  <si>
    <t>HOJAS DE ACRILICO CORRUGADO Y LISO</t>
  </si>
  <si>
    <t>IMPERMEABILIZADOR PARA PARED ANTIHUMEDAD A BASE DE AGUA 1 GALON</t>
  </si>
  <si>
    <t>IMPERMEABILIZANTE PARA CONCRETOS</t>
  </si>
  <si>
    <t>KIT GUAYA PARA LÁMPARA</t>
  </si>
  <si>
    <t>LACA CATALIZADORA</t>
  </si>
  <si>
    <t>LADRILLO DE ARCILLA 12 x 20 x 30 cmts</t>
  </si>
  <si>
    <t>LADRILLO DE ARCILLA 10 x 20 x 30 cmts</t>
  </si>
  <si>
    <t>LAMINA DE POLICARBONATO</t>
  </si>
  <si>
    <t>LAMINA DE ZINC LISA</t>
  </si>
  <si>
    <t>LOSAS O BALDOSAS (CERAMICA DE 30X30 EXCELENTE CALIDAD)</t>
  </si>
  <si>
    <t>LOSAS O BALDOSAS (CERAMICA DE 60X60 EXCELENTE CALIDAD)</t>
  </si>
  <si>
    <t>MASILLA PARA JUNTAS</t>
  </si>
  <si>
    <t>CINTA PAPEL</t>
  </si>
  <si>
    <t>PAPEL OPALIZADO CONTRA EXCESO DE ILUMINACIÓN</t>
  </si>
  <si>
    <t>SILICONA MULTIUSO</t>
  </si>
  <si>
    <t>PEGANTE PARA ENCHAPE</t>
  </si>
  <si>
    <t>PERFIL METÁLICO CUADRADO O RECTANGULAR</t>
  </si>
  <si>
    <t>PERFILERIA O TUBO RECTANGULAR METALICA DE 2X4 PULGADAS CALIBRE 20</t>
  </si>
  <si>
    <t>PERFILERIA O TUBO RECTANGULAR METALICA DE 3" x 1 1/2  PULGADAS CALIBRE 20</t>
  </si>
  <si>
    <t>PERSIANA ESTANDAR METALICA PARA OFICINA</t>
  </si>
  <si>
    <t>PILAS ALCALINAS</t>
  </si>
  <si>
    <t>PONCHADORA DE IMPACTO</t>
  </si>
  <si>
    <t>PROTECTORES DE CABLE</t>
  </si>
  <si>
    <t>PUERTA ENTAMBORADAS PARA OFICINA DE 0.70M</t>
  </si>
  <si>
    <t>PUERTA ENTAMBORADAS PARA OFICINA DE 0.80M</t>
  </si>
  <si>
    <t>PUERTA ENTAMBORADAS PARA OFICINA DE 0.90M</t>
  </si>
  <si>
    <t>PUERTA ENTAMBORADAS PARA OFICINA DE 1.00M</t>
  </si>
  <si>
    <t>PUERTA METALICA MONO PANEL CAL 20 DE 0.70 M</t>
  </si>
  <si>
    <t>PUERTA METALICA MONO PANEL CAL 20 DE 0.80 M</t>
  </si>
  <si>
    <t>PUERTA METALICA MONO PANEL CAL 20 DE 0.90 M</t>
  </si>
  <si>
    <t>PUERTA METALICA MONO PANEL CAL 20 DE 1.00 M</t>
  </si>
  <si>
    <t>PUERTA  EN ALUMINIO</t>
  </si>
  <si>
    <t>PUNTILLAS DE 1 PULGADA</t>
  </si>
  <si>
    <t>PUNTILLAS DE 2 PULGADA</t>
  </si>
  <si>
    <t>ROLLO DE MANTO IMPERMEABILIZANTE</t>
  </si>
  <si>
    <t>SEGUROS PARA VENTANA</t>
  </si>
  <si>
    <t>SIFÓN PARA LAVAMANOS Y LAVAPLATOS</t>
  </si>
  <si>
    <t>SOPORTE Y TAPA PASAMANOS</t>
  </si>
  <si>
    <t>T DE ALUMINIO PARA CIELORRAZO  EN ICOPOR</t>
  </si>
  <si>
    <t>TABLA EN MADERA DE 1 PULGADA</t>
  </si>
  <si>
    <t>TAPA BOCAS (CON FILTRO)</t>
  </si>
  <si>
    <t>TAPA OIDOS</t>
  </si>
  <si>
    <t>TRITURADO DE 3/4"</t>
  </si>
  <si>
    <t>TUBO EN ACERO INOXIDABLE 2 ½”</t>
  </si>
  <si>
    <t>VARILLON DE MADERA</t>
  </si>
  <si>
    <t>VENTANA BASCULANTES O DE MONTANTE</t>
  </si>
  <si>
    <t>VIDRIO LAMINADO 3+3</t>
  </si>
  <si>
    <t>VIDRIO  4 MM</t>
  </si>
  <si>
    <t>VIDRIO TEMPLADO 4mm</t>
  </si>
  <si>
    <t>VIDRIO TEMPLADO 6mm</t>
  </si>
  <si>
    <t>VIDRIO TEMPLADO 8mm</t>
  </si>
  <si>
    <t>BISTURY PROFESIONAL</t>
  </si>
  <si>
    <t>REPUESTO NAVAJA BISTURY 18 MM</t>
  </si>
  <si>
    <t>VENTANA EN ALUMINIO ANONIZADO CORREDIZA, NAVE FIJA CENTRAL DE 1,10 * 1,48 REF 5020 , VIDRIO 4mm</t>
  </si>
  <si>
    <t>PUERTA EN ALUMINIO CON TABLILLA DE ALUMINIO , TOTALMENTE CERRADA</t>
  </si>
  <si>
    <t>COSTAL DE FIBRA</t>
  </si>
  <si>
    <t>SUB TOTAL</t>
  </si>
  <si>
    <t>TOTAL</t>
  </si>
  <si>
    <t>La presente cotización:</t>
  </si>
  <si>
    <t>• Incluye todos los costos y gastos directos e indirectos en quese debe incurrir  de acuerdo con las obligaciones tributarias de acuerdo con las normas aplicables para el tipo de servicio correspondiente.</t>
  </si>
  <si>
    <t>LOS DATOS PROPORCIONADOS SERÁN TRATADOS DE ACUERDO A LA POLÍTICA DE TRATAMIENTO DE DATOS PERSONALES DEL ICBF Y A LA LEY 1581 DE 2012.</t>
  </si>
  <si>
    <t>EMPRESA:</t>
  </si>
  <si>
    <t>NIT:</t>
  </si>
  <si>
    <t xml:space="preserve">FIRMA: </t>
  </si>
  <si>
    <t>SEDE PRINCIPAL Y CENTRO ZONAL MANIZALES 2.</t>
  </si>
  <si>
    <t>Área fumigación: 3,407 Mtros2</t>
  </si>
  <si>
    <t>CENTRO ZONAL MANIZALES UNO</t>
  </si>
  <si>
    <t>Área fumigación: 353 Mtros2</t>
  </si>
  <si>
    <t>CENTRO ZONAL NORTE (SALAMINA)</t>
  </si>
  <si>
    <t>Área interna fumigación: 413 Mtros2</t>
  </si>
  <si>
    <t xml:space="preserve"> Área externa fumigación: 1132 Mtros2 </t>
  </si>
  <si>
    <t xml:space="preserve">Manejo integrado de hormiga arriera </t>
  </si>
  <si>
    <t>CENTRO ZONAL OCCIDENTE (RIOSUCIO)</t>
  </si>
  <si>
    <t>Área fumigación: 850 Mtros2</t>
  </si>
  <si>
    <t>CENTRO ZONAL ORIENTE (LA DORADA)</t>
  </si>
  <si>
    <t>Área fumigación: 582 Mtros2</t>
  </si>
  <si>
    <t>Manejo de comején</t>
  </si>
  <si>
    <t>BODEGAS DE BIENESTARIANA C.Z. ORIENTE (LA DORADA) Área fumigación: 158 Mtros2</t>
  </si>
  <si>
    <t>CASA DE MARINA VILLA C.Z. ORIENTE (LA DORADA) Área fumigación: 260 Mtros2</t>
  </si>
  <si>
    <t>INMUEBLE EL CABRERO C.Z. ORIENTE (LA DORADA) Área fumigación: 600 Mtros2</t>
  </si>
  <si>
    <t>CENTRO ZONAL SUR ORIENTE SEDE A (MANZANARES)</t>
  </si>
  <si>
    <t>Área fumigación: 246 Mtros2</t>
  </si>
  <si>
    <t>CENTRO ZONAL SUR ORIENTE SEDE B</t>
  </si>
  <si>
    <t>(MANZANARES)</t>
  </si>
  <si>
    <t>Área fumigación: 166,91 Mtros2</t>
  </si>
  <si>
    <t>CENTRO ZONAL DEL CAFE (CHINCHINA)</t>
  </si>
  <si>
    <t>Área fumigación: 115 Mtros2</t>
  </si>
  <si>
    <t>Manejo integrado de hormiga arriera</t>
  </si>
  <si>
    <t>INMUEBLE LAS PALMAS (MANIZALES)</t>
  </si>
  <si>
    <r>
      <t xml:space="preserve">Área fumigación: </t>
    </r>
    <r>
      <rPr>
        <sz val="9"/>
        <color theme="1"/>
        <rFont val="Arial"/>
        <family val="2"/>
      </rPr>
      <t xml:space="preserve">250 </t>
    </r>
    <r>
      <rPr>
        <sz val="9"/>
        <color rgb="FF000000"/>
        <rFont val="Arial"/>
        <family val="2"/>
      </rPr>
      <t>Mtros2</t>
    </r>
  </si>
  <si>
    <t>SEDE LINARES (MANIZALES)</t>
  </si>
  <si>
    <r>
      <t xml:space="preserve">Área fumigación: </t>
    </r>
    <r>
      <rPr>
        <sz val="9"/>
        <color theme="1"/>
        <rFont val="Arial"/>
        <family val="2"/>
      </rPr>
      <t xml:space="preserve">296 </t>
    </r>
    <r>
      <rPr>
        <sz val="9"/>
        <color rgb="FF000000"/>
        <rFont val="Arial"/>
        <family val="2"/>
      </rPr>
      <t>Mtros2</t>
    </r>
  </si>
  <si>
    <t>CESPA (MANIZALES)</t>
  </si>
  <si>
    <r>
      <t xml:space="preserve">Área fumigación: </t>
    </r>
    <r>
      <rPr>
        <sz val="9"/>
        <color theme="1"/>
        <rFont val="Arial"/>
        <family val="2"/>
      </rPr>
      <t xml:space="preserve">904 </t>
    </r>
    <r>
      <rPr>
        <sz val="9"/>
        <color rgb="FF000000"/>
        <rFont val="Arial"/>
        <family val="2"/>
      </rPr>
      <t>Mtros2</t>
    </r>
  </si>
  <si>
    <r>
      <t xml:space="preserve">INMUEBLE CRISTO REY </t>
    </r>
    <r>
      <rPr>
        <sz val="9"/>
        <color theme="1"/>
        <rFont val="Arial"/>
        <family val="2"/>
      </rPr>
      <t>(MANIZALES)</t>
    </r>
  </si>
  <si>
    <t>Área de fumigación: 205 Mtros2</t>
  </si>
  <si>
    <t>INMUEBLE LAURELES</t>
  </si>
  <si>
    <t xml:space="preserve">Área de fumigación: 205 Mtros2 distribuidos en tres zonas: </t>
  </si>
  <si>
    <t>Apartamento</t>
  </si>
  <si>
    <t>Casa</t>
  </si>
  <si>
    <t>Local</t>
  </si>
  <si>
    <t>IVA</t>
  </si>
  <si>
    <t>Tipo de examén</t>
  </si>
  <si>
    <t>Cantidades aproximadas</t>
  </si>
  <si>
    <t>PRECIO UNITARIO IVA INCLUIDO</t>
  </si>
  <si>
    <t>PRECIO TOTAL IVA INCLUIDO</t>
  </si>
  <si>
    <t>SOCIEDAD ENTORNO &amp; COMPAÑÍA LTDA</t>
  </si>
  <si>
    <t>CAJA DE COMPENSACION FAMILIAR CAFAM</t>
  </si>
  <si>
    <t>UNIDAD MEDICA TOLCOROMA</t>
  </si>
  <si>
    <t>PROMEDIO MEDICION</t>
  </si>
  <si>
    <t>MEDIA GEOMETRICA</t>
  </si>
  <si>
    <t>PROMEDIO DE LAS 3 MAS BAJAS</t>
  </si>
  <si>
    <t>DESVIACIÓN</t>
  </si>
  <si>
    <t>Precio unitario sin IVA</t>
  </si>
  <si>
    <r>
      <t xml:space="preserve">Precio unitario </t>
    </r>
    <r>
      <rPr>
        <b/>
        <u/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IVA incluido</t>
    </r>
  </si>
  <si>
    <t>PRECIO UNITARIO SIN IVA</t>
  </si>
  <si>
    <t>MIN</t>
  </si>
  <si>
    <t>MAX</t>
  </si>
  <si>
    <t>Exámenes médico ocupacionales ingreso con énfasis osteomuscular y/o psicosocial</t>
  </si>
  <si>
    <t>Exámenes médico ocupacionales periódico con énfasis osteomuscular y/o psicosocial</t>
  </si>
  <si>
    <t>Exámenes médico ocupacionales de egreso</t>
  </si>
  <si>
    <t>Exámenes post incapacidad</t>
  </si>
  <si>
    <t>Exámenes psicosensométricos</t>
  </si>
  <si>
    <t>Optometría</t>
  </si>
  <si>
    <t xml:space="preserve">Espirometría </t>
  </si>
  <si>
    <t>Prueba de alcoholemia</t>
  </si>
  <si>
    <t>Prueba de laboratorio de perfil lipídico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</si>
</sst>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&quot;$&quot;\ #,##0"/>
    <numFmt numFmtId="169" formatCode="&quot;$&quot;#,##0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_-&quot;$&quot;* #,##0_-;\-&quot;$&quot;* #,##0_-;_-&quot;$&quot;* &quot;-&quot;??_-;_-@_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9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name val="Zurich BT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sz val="12"/>
      <color rgb="FFFF0000"/>
      <name val="Arial Narrow"/>
      <family val="2"/>
    </font>
    <font>
      <b/>
      <u/>
      <sz val="12"/>
      <color rgb="FFFF0000"/>
      <name val="Arial Narrow"/>
      <family val="2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"/>
      <family val="2"/>
    </font>
    <font>
      <b/>
      <sz val="16"/>
      <color theme="1"/>
      <name val="Arial Narrow"/>
      <family val="2"/>
    </font>
    <font>
      <sz val="9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0" fontId="16" fillId="0" borderId="0"/>
    <xf numFmtId="166" fontId="1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3" fillId="0" borderId="0"/>
    <xf numFmtId="0" fontId="2" fillId="0" borderId="0"/>
    <xf numFmtId="0" fontId="17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0">
    <xf numFmtId="0" fontId="0" fillId="0" borderId="0" xfId="0"/>
    <xf numFmtId="168" fontId="8" fillId="3" borderId="3" xfId="2" applyNumberFormat="1" applyFont="1" applyFill="1" applyBorder="1" applyAlignment="1" applyProtection="1">
      <alignment vertical="center"/>
      <protection locked="0" hidden="1"/>
    </xf>
    <xf numFmtId="168" fontId="8" fillId="0" borderId="1" xfId="2" applyNumberFormat="1" applyFont="1" applyBorder="1" applyAlignment="1">
      <alignment vertical="center"/>
    </xf>
    <xf numFmtId="168" fontId="9" fillId="5" borderId="1" xfId="2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168" fontId="8" fillId="3" borderId="3" xfId="2" applyNumberFormat="1" applyFont="1" applyFill="1" applyBorder="1" applyAlignment="1" applyProtection="1">
      <alignment horizontal="center" vertical="center"/>
      <protection locked="0" hidden="1"/>
    </xf>
    <xf numFmtId="168" fontId="8" fillId="0" borderId="1" xfId="2" applyNumberFormat="1" applyFont="1" applyBorder="1" applyAlignment="1">
      <alignment horizontal="center" vertical="center"/>
    </xf>
    <xf numFmtId="168" fontId="9" fillId="5" borderId="1" xfId="2" applyNumberFormat="1" applyFont="1" applyFill="1" applyBorder="1" applyAlignment="1">
      <alignment horizontal="center" vertical="center"/>
    </xf>
    <xf numFmtId="0" fontId="4" fillId="0" borderId="0" xfId="0" applyFont="1"/>
    <xf numFmtId="0" fontId="8" fillId="5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69" fontId="11" fillId="0" borderId="1" xfId="0" applyNumberFormat="1" applyFont="1" applyBorder="1" applyAlignment="1">
      <alignment horizontal="right" vertical="center" wrapText="1"/>
    </xf>
    <xf numFmtId="0" fontId="12" fillId="0" borderId="0" xfId="0" applyFont="1"/>
    <xf numFmtId="169" fontId="13" fillId="0" borderId="1" xfId="0" applyNumberFormat="1" applyFont="1" applyBorder="1" applyAlignment="1">
      <alignment horizontal="right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8" fontId="9" fillId="2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9" fontId="0" fillId="0" borderId="0" xfId="0" applyNumberFormat="1" applyAlignment="1">
      <alignment horizontal="center"/>
    </xf>
    <xf numFmtId="0" fontId="6" fillId="2" borderId="18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68" fontId="8" fillId="5" borderId="3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18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 wrapText="1"/>
    </xf>
    <xf numFmtId="0" fontId="18" fillId="0" borderId="0" xfId="0" applyFont="1" applyProtection="1">
      <protection locked="0" hidden="1"/>
    </xf>
    <xf numFmtId="9" fontId="21" fillId="3" borderId="1" xfId="1" applyFont="1" applyFill="1" applyBorder="1" applyAlignment="1" applyProtection="1">
      <alignment vertical="center"/>
      <protection locked="0" hidden="1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172" fontId="18" fillId="8" borderId="20" xfId="6" applyNumberFormat="1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168" fontId="20" fillId="6" borderId="0" xfId="0" applyNumberFormat="1" applyFont="1" applyFill="1" applyAlignment="1">
      <alignment horizontal="center" vertical="center"/>
    </xf>
    <xf numFmtId="0" fontId="18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6" fillId="10" borderId="22" xfId="0" applyFont="1" applyFill="1" applyBorder="1" applyAlignment="1">
      <alignment horizontal="center" vertical="center" wrapText="1"/>
    </xf>
    <xf numFmtId="0" fontId="26" fillId="10" borderId="21" xfId="0" applyFont="1" applyFill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1" fontId="26" fillId="6" borderId="1" xfId="0" applyNumberFormat="1" applyFont="1" applyFill="1" applyBorder="1" applyAlignment="1">
      <alignment horizontal="center" vertical="center" shrinkToFit="1"/>
    </xf>
    <xf numFmtId="1" fontId="26" fillId="9" borderId="1" xfId="0" applyNumberFormat="1" applyFont="1" applyFill="1" applyBorder="1" applyAlignment="1">
      <alignment horizontal="center" vertical="top" shrinkToFit="1"/>
    </xf>
    <xf numFmtId="14" fontId="20" fillId="0" borderId="0" xfId="0" applyNumberFormat="1" applyFont="1" applyAlignment="1" applyProtection="1">
      <alignment horizontal="center" vertical="center" wrapText="1"/>
      <protection locked="0" hidden="1"/>
    </xf>
    <xf numFmtId="0" fontId="19" fillId="2" borderId="1" xfId="2" applyFont="1" applyFill="1" applyBorder="1" applyAlignment="1">
      <alignment horizontal="center" vertical="center" wrapText="1"/>
    </xf>
    <xf numFmtId="168" fontId="20" fillId="3" borderId="1" xfId="0" applyNumberFormat="1" applyFont="1" applyFill="1" applyBorder="1" applyAlignment="1" applyProtection="1">
      <alignment vertical="center" wrapText="1"/>
      <protection locked="0" hidden="1"/>
    </xf>
    <xf numFmtId="168" fontId="20" fillId="6" borderId="1" xfId="0" applyNumberFormat="1" applyFont="1" applyFill="1" applyBorder="1" applyAlignment="1" applyProtection="1">
      <alignment vertical="center" wrapText="1"/>
      <protection locked="0" hidden="1"/>
    </xf>
    <xf numFmtId="168" fontId="20" fillId="6" borderId="1" xfId="0" applyNumberFormat="1" applyFont="1" applyFill="1" applyBorder="1" applyAlignment="1">
      <alignment horizontal="center" vertical="center"/>
    </xf>
    <xf numFmtId="168" fontId="20" fillId="0" borderId="1" xfId="0" applyNumberFormat="1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168" fontId="18" fillId="0" borderId="0" xfId="0" applyNumberFormat="1" applyFont="1" applyAlignment="1">
      <alignment horizontal="left" vertical="center"/>
    </xf>
    <xf numFmtId="164" fontId="18" fillId="0" borderId="0" xfId="0" applyNumberFormat="1" applyFont="1" applyAlignment="1">
      <alignment horizontal="left" vertical="center"/>
    </xf>
    <xf numFmtId="0" fontId="35" fillId="0" borderId="1" xfId="0" applyFont="1" applyBorder="1" applyAlignment="1">
      <alignment vertical="center" wrapText="1"/>
    </xf>
    <xf numFmtId="0" fontId="35" fillId="1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1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5" fillId="0" borderId="26" xfId="0" applyFont="1" applyBorder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vertical="center" wrapText="1"/>
    </xf>
    <xf numFmtId="14" fontId="20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4" fontId="20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30" fillId="0" borderId="1" xfId="0" applyFont="1" applyBorder="1" applyAlignment="1">
      <alignment horizontal="center"/>
    </xf>
    <xf numFmtId="0" fontId="30" fillId="0" borderId="24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vertical="top" wrapText="1"/>
    </xf>
    <xf numFmtId="0" fontId="21" fillId="6" borderId="5" xfId="0" applyFont="1" applyFill="1" applyBorder="1" applyAlignment="1">
      <alignment vertical="top" wrapText="1"/>
    </xf>
    <xf numFmtId="0" fontId="21" fillId="6" borderId="3" xfId="0" applyFont="1" applyFill="1" applyBorder="1" applyAlignment="1">
      <alignment vertical="top" wrapText="1"/>
    </xf>
    <xf numFmtId="1" fontId="26" fillId="6" borderId="1" xfId="0" applyNumberFormat="1" applyFont="1" applyFill="1" applyBorder="1" applyAlignment="1">
      <alignment horizontal="center" vertical="center" wrapText="1" shrinkToFit="1"/>
    </xf>
    <xf numFmtId="1" fontId="26" fillId="9" borderId="1" xfId="0" applyNumberFormat="1" applyFont="1" applyFill="1" applyBorder="1" applyAlignment="1">
      <alignment horizontal="center" vertical="top" shrinkToFit="1"/>
    </xf>
    <xf numFmtId="0" fontId="29" fillId="0" borderId="1" xfId="0" applyFont="1" applyBorder="1" applyAlignment="1">
      <alignment horizontal="justify" vertical="center" wrapText="1"/>
    </xf>
    <xf numFmtId="1" fontId="20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" fontId="20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19" fillId="2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 applyProtection="1">
      <alignment horizontal="center" vertical="center" wrapText="1"/>
      <protection locked="0" hidden="1"/>
    </xf>
    <xf numFmtId="0" fontId="20" fillId="3" borderId="3" xfId="0" applyFont="1" applyFill="1" applyBorder="1" applyAlignment="1" applyProtection="1">
      <alignment horizontal="center" vertical="center" wrapText="1"/>
      <protection locked="0" hidden="1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3" fillId="3" borderId="1" xfId="0" applyFont="1" applyFill="1" applyBorder="1" applyAlignment="1">
      <alignment horizontal="center"/>
    </xf>
    <xf numFmtId="0" fontId="34" fillId="3" borderId="1" xfId="0" applyFont="1" applyFill="1" applyBorder="1" applyAlignment="1">
      <alignment horizontal="center"/>
    </xf>
    <xf numFmtId="0" fontId="19" fillId="6" borderId="4" xfId="0" applyFont="1" applyFill="1" applyBorder="1" applyAlignment="1">
      <alignment horizontal="left" vertical="center" wrapText="1"/>
    </xf>
    <xf numFmtId="0" fontId="19" fillId="6" borderId="5" xfId="0" applyFont="1" applyFill="1" applyBorder="1" applyAlignment="1">
      <alignment horizontal="left" vertical="center" wrapText="1"/>
    </xf>
    <xf numFmtId="0" fontId="22" fillId="6" borderId="5" xfId="0" applyFont="1" applyFill="1" applyBorder="1" applyAlignment="1">
      <alignment horizontal="left" vertical="center" wrapText="1"/>
    </xf>
    <xf numFmtId="0" fontId="22" fillId="6" borderId="3" xfId="0" applyFont="1" applyFill="1" applyBorder="1" applyAlignment="1">
      <alignment horizontal="left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0" fontId="6" fillId="2" borderId="15" xfId="2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8" fontId="9" fillId="2" borderId="4" xfId="0" applyNumberFormat="1" applyFont="1" applyFill="1" applyBorder="1" applyAlignment="1">
      <alignment horizontal="center" vertical="center" wrapText="1"/>
    </xf>
    <xf numFmtId="168" fontId="9" fillId="2" borderId="3" xfId="0" applyNumberFormat="1" applyFont="1" applyFill="1" applyBorder="1" applyAlignment="1">
      <alignment horizontal="center" vertical="center" wrapText="1"/>
    </xf>
  </cellXfs>
  <cellStyles count="26">
    <cellStyle name="Hipervínculo 2" xfId="3" xr:uid="{00000000-0005-0000-0000-000000000000}"/>
    <cellStyle name="Millares [0] 2" xfId="19" xr:uid="{00000000-0005-0000-0000-000001000000}"/>
    <cellStyle name="Millares [0] 2 2" xfId="22" xr:uid="{00000000-0005-0000-0000-000002000000}"/>
    <cellStyle name="Millares [0] 3" xfId="25" xr:uid="{00000000-0005-0000-0000-000003000000}"/>
    <cellStyle name="Millares 2" xfId="11" xr:uid="{00000000-0005-0000-0000-000004000000}"/>
    <cellStyle name="Millares 2 2" xfId="21" xr:uid="{00000000-0005-0000-0000-000005000000}"/>
    <cellStyle name="Millares 5" xfId="12" xr:uid="{00000000-0005-0000-0000-000006000000}"/>
    <cellStyle name="Moneda [0] 2" xfId="20" xr:uid="{00000000-0005-0000-0000-000007000000}"/>
    <cellStyle name="Moneda [0] 2 2" xfId="23" xr:uid="{00000000-0005-0000-0000-000008000000}"/>
    <cellStyle name="Moneda [0] 3" xfId="24" xr:uid="{00000000-0005-0000-0000-000009000000}"/>
    <cellStyle name="Moneda 2" xfId="6" xr:uid="{00000000-0005-0000-0000-00000A000000}"/>
    <cellStyle name="Moneda 3" xfId="4" xr:uid="{00000000-0005-0000-0000-00000B000000}"/>
    <cellStyle name="Moneda 4" xfId="13" xr:uid="{00000000-0005-0000-0000-00000C000000}"/>
    <cellStyle name="Moneda 5" xfId="14" xr:uid="{00000000-0005-0000-0000-00000D000000}"/>
    <cellStyle name="Normal" xfId="0" builtinId="0"/>
    <cellStyle name="Normal 2" xfId="8" xr:uid="{00000000-0005-0000-0000-00000F000000}"/>
    <cellStyle name="Normal 2 2" xfId="5" xr:uid="{00000000-0005-0000-0000-000010000000}"/>
    <cellStyle name="Normal 2 2 2" xfId="15" xr:uid="{00000000-0005-0000-0000-000011000000}"/>
    <cellStyle name="Normal 2 3" xfId="16" xr:uid="{00000000-0005-0000-0000-000012000000}"/>
    <cellStyle name="Normal 28" xfId="2" xr:uid="{00000000-0005-0000-0000-000013000000}"/>
    <cellStyle name="Normal 3" xfId="7" xr:uid="{00000000-0005-0000-0000-000014000000}"/>
    <cellStyle name="Normal 3 2" xfId="17" xr:uid="{00000000-0005-0000-0000-000015000000}"/>
    <cellStyle name="Normal 4" xfId="9" xr:uid="{00000000-0005-0000-0000-000016000000}"/>
    <cellStyle name="Porcentaje" xfId="1" builtinId="5"/>
    <cellStyle name="Porcentual 2" xfId="18" xr:uid="{00000000-0005-0000-0000-000018000000}"/>
    <cellStyle name="Porcentual 5" xfId="10" xr:uid="{00000000-0005-0000-0000-000019000000}"/>
  </cellStyles>
  <dxfs count="0"/>
  <tableStyles count="0" defaultTableStyle="TableStyleMedium2" defaultPivotStyle="PivotStyleLight16"/>
  <colors>
    <mruColors>
      <color rgb="FFFFFFCC"/>
      <color rgb="FFFFB3B3"/>
      <color rgb="FFED97A9"/>
      <color rgb="FFEF5357"/>
      <color rgb="FFFAA9A0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240847</xdr:colOff>
      <xdr:row>1</xdr:row>
      <xdr:rowOff>95250</xdr:rowOff>
    </xdr:from>
    <xdr:to>
      <xdr:col>1</xdr:col>
      <xdr:colOff>740228</xdr:colOff>
      <xdr:row>1</xdr:row>
      <xdr:rowOff>667024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665D98DA-C969-4A0D-AB8A-BCDE97AEC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097" y="161925"/>
          <a:ext cx="499381" cy="571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444"/>
  <sheetViews>
    <sheetView showGridLines="0" tabSelected="1" zoomScaleNormal="100" zoomScaleSheetLayoutView="80" workbookViewId="0">
      <selection activeCell="B89" sqref="B89"/>
    </sheetView>
  </sheetViews>
  <sheetFormatPr defaultColWidth="11.42578125" defaultRowHeight="0" customHeight="1" zeroHeight="1"/>
  <cols>
    <col min="1" max="1" width="5.7109375" style="27" customWidth="1"/>
    <col min="2" max="2" width="48.7109375" style="27" customWidth="1"/>
    <col min="3" max="4" width="14.5703125" style="27" customWidth="1"/>
    <col min="5" max="6" width="21.42578125" style="27" customWidth="1"/>
    <col min="7" max="7" width="16.28515625" style="27" customWidth="1"/>
    <col min="8" max="8" width="16" style="27" customWidth="1"/>
    <col min="9" max="9" width="25.5703125" style="27" customWidth="1"/>
    <col min="10" max="10" width="17.42578125" style="27" customWidth="1"/>
    <col min="11" max="12" width="20" style="27" customWidth="1"/>
    <col min="13" max="13" width="11.42578125" style="27" customWidth="1"/>
    <col min="14" max="16384" width="11.42578125" style="27"/>
  </cols>
  <sheetData>
    <row r="1" spans="2:13" ht="5.25" customHeight="1"/>
    <row r="2" spans="2:13" s="29" customFormat="1" ht="83.25" customHeight="1">
      <c r="B2" s="80" t="s">
        <v>0</v>
      </c>
      <c r="C2" s="80"/>
      <c r="D2" s="80"/>
      <c r="E2" s="80"/>
      <c r="F2" s="80"/>
      <c r="G2" s="80"/>
      <c r="H2" s="80"/>
      <c r="I2" s="28" t="s">
        <v>1</v>
      </c>
      <c r="J2" s="27"/>
      <c r="M2" s="30"/>
    </row>
    <row r="3" spans="2:13" ht="15.75" hidden="1">
      <c r="M3" s="30"/>
    </row>
    <row r="4" spans="2:13" ht="55.5" customHeight="1">
      <c r="B4" s="81" t="s">
        <v>2</v>
      </c>
      <c r="C4" s="82"/>
      <c r="D4" s="82"/>
      <c r="E4" s="82"/>
      <c r="F4" s="82"/>
      <c r="G4" s="82"/>
      <c r="H4" s="82"/>
      <c r="I4" s="82"/>
      <c r="M4" s="30"/>
    </row>
    <row r="5" spans="2:13" ht="2.25" customHeight="1"/>
    <row r="6" spans="2:13" ht="22.5" customHeight="1">
      <c r="B6" s="31" t="s">
        <v>3</v>
      </c>
      <c r="C6" s="111"/>
      <c r="D6" s="112"/>
      <c r="E6" s="112"/>
      <c r="F6" s="113"/>
      <c r="G6" s="32" t="s">
        <v>4</v>
      </c>
      <c r="H6" s="75"/>
      <c r="I6" s="76"/>
    </row>
    <row r="7" spans="2:13" ht="27" customHeight="1">
      <c r="B7" s="31" t="s">
        <v>5</v>
      </c>
      <c r="C7" s="111"/>
      <c r="D7" s="112"/>
      <c r="E7" s="112"/>
      <c r="F7" s="113"/>
      <c r="G7" s="32" t="s">
        <v>6</v>
      </c>
      <c r="H7" s="92"/>
      <c r="I7" s="93"/>
    </row>
    <row r="8" spans="2:13" ht="34.5" customHeight="1">
      <c r="B8" s="31" t="s">
        <v>7</v>
      </c>
      <c r="C8" s="111"/>
      <c r="D8" s="112"/>
      <c r="E8" s="112"/>
      <c r="F8" s="113"/>
      <c r="G8" s="32" t="s">
        <v>8</v>
      </c>
      <c r="H8" s="95"/>
      <c r="I8" s="96"/>
    </row>
    <row r="9" spans="2:13" ht="34.5" customHeight="1">
      <c r="B9" s="29"/>
      <c r="C9" s="29"/>
      <c r="D9" s="29"/>
      <c r="E9" s="52"/>
      <c r="F9" s="52"/>
      <c r="G9" s="50" t="s">
        <v>9</v>
      </c>
      <c r="H9" s="89" t="s">
        <v>10</v>
      </c>
      <c r="I9" s="89"/>
    </row>
    <row r="10" spans="2:13" ht="45.75" customHeight="1">
      <c r="B10" s="91" t="s">
        <v>11</v>
      </c>
      <c r="C10" s="91"/>
      <c r="D10" s="91"/>
      <c r="E10" s="91"/>
      <c r="F10" s="91"/>
      <c r="G10" s="51"/>
      <c r="H10" s="90"/>
      <c r="I10" s="90"/>
    </row>
    <row r="11" spans="2:13" ht="15.75">
      <c r="I11" s="33"/>
    </row>
    <row r="12" spans="2:13" ht="15" customHeight="1">
      <c r="B12" s="83" t="s">
        <v>12</v>
      </c>
      <c r="C12" s="84"/>
      <c r="D12" s="84"/>
      <c r="E12" s="84"/>
      <c r="F12" s="84"/>
      <c r="G12" s="84"/>
      <c r="H12" s="84"/>
      <c r="I12" s="85"/>
    </row>
    <row r="13" spans="2:13" ht="85.5" customHeight="1">
      <c r="B13" s="86" t="s">
        <v>13</v>
      </c>
      <c r="C13" s="87"/>
      <c r="D13" s="87"/>
      <c r="E13" s="87"/>
      <c r="F13" s="87"/>
      <c r="G13" s="87"/>
      <c r="H13" s="87"/>
      <c r="I13" s="88"/>
    </row>
    <row r="14" spans="2:13" ht="70.5" customHeight="1">
      <c r="B14" s="107" t="s">
        <v>14</v>
      </c>
      <c r="C14" s="108"/>
      <c r="D14" s="108"/>
      <c r="E14" s="109"/>
      <c r="F14" s="109"/>
      <c r="G14" s="109"/>
      <c r="H14" s="109"/>
      <c r="I14" s="110"/>
    </row>
    <row r="15" spans="2:13" ht="15.75"/>
    <row r="16" spans="2:13" ht="22.5" customHeight="1">
      <c r="B16" s="73" t="s">
        <v>15</v>
      </c>
      <c r="C16" s="71"/>
      <c r="D16" s="71"/>
      <c r="G16" s="103" t="s">
        <v>16</v>
      </c>
      <c r="H16" s="103"/>
      <c r="I16" s="34">
        <v>0.19</v>
      </c>
    </row>
    <row r="17" spans="2:15" ht="42.75" customHeight="1">
      <c r="B17" s="74" t="s">
        <v>17</v>
      </c>
      <c r="C17" s="72"/>
      <c r="D17" s="72"/>
      <c r="H17" s="35"/>
      <c r="I17" s="35"/>
      <c r="J17" s="35"/>
    </row>
    <row r="18" spans="2:15" ht="21.75" customHeight="1">
      <c r="B18" s="94" t="s">
        <v>18</v>
      </c>
      <c r="C18" s="94"/>
      <c r="D18" s="94"/>
      <c r="E18" s="94"/>
      <c r="F18" s="94"/>
      <c r="G18" s="94"/>
      <c r="H18" s="35"/>
      <c r="I18" s="35"/>
      <c r="J18" s="35"/>
      <c r="O18" s="36"/>
    </row>
    <row r="19" spans="2:15" ht="54.75" customHeight="1">
      <c r="B19" s="53" t="s">
        <v>19</v>
      </c>
      <c r="C19" s="53" t="s">
        <v>20</v>
      </c>
      <c r="D19" s="53" t="s">
        <v>21</v>
      </c>
      <c r="E19" s="53" t="s">
        <v>22</v>
      </c>
      <c r="F19" s="53" t="s">
        <v>23</v>
      </c>
      <c r="G19" s="53" t="s">
        <v>24</v>
      </c>
      <c r="H19" s="35"/>
      <c r="I19" s="35"/>
      <c r="J19" s="35"/>
      <c r="O19" s="36"/>
    </row>
    <row r="20" spans="2:15" s="35" customFormat="1" ht="28.5">
      <c r="B20" s="64" t="s">
        <v>25</v>
      </c>
      <c r="C20" s="67" t="s">
        <v>26</v>
      </c>
      <c r="D20" s="61">
        <v>1</v>
      </c>
      <c r="E20" s="54"/>
      <c r="F20" s="55">
        <f>(E20*$I$16)+E20</f>
        <v>0</v>
      </c>
      <c r="G20" s="56">
        <f>F20*D20</f>
        <v>0</v>
      </c>
      <c r="H20" s="63"/>
      <c r="I20" s="62"/>
      <c r="O20" s="36"/>
    </row>
    <row r="21" spans="2:15" s="35" customFormat="1" ht="28.5">
      <c r="B21" s="64" t="s">
        <v>27</v>
      </c>
      <c r="C21" s="67" t="s">
        <v>26</v>
      </c>
      <c r="D21" s="61">
        <v>1</v>
      </c>
      <c r="E21" s="54"/>
      <c r="F21" s="55">
        <f t="shared" ref="F21:F84" si="0">(E21*$I$16)+E21</f>
        <v>0</v>
      </c>
      <c r="G21" s="56">
        <f t="shared" ref="G21:G84" si="1">F21*D21</f>
        <v>0</v>
      </c>
      <c r="H21" s="63"/>
      <c r="I21" s="62"/>
      <c r="O21" s="36"/>
    </row>
    <row r="22" spans="2:15" s="35" customFormat="1" ht="28.5">
      <c r="B22" s="64" t="s">
        <v>28</v>
      </c>
      <c r="C22" s="67" t="s">
        <v>26</v>
      </c>
      <c r="D22" s="61">
        <v>1</v>
      </c>
      <c r="E22" s="54"/>
      <c r="F22" s="55">
        <f t="shared" si="0"/>
        <v>0</v>
      </c>
      <c r="G22" s="56">
        <f t="shared" si="1"/>
        <v>0</v>
      </c>
      <c r="H22" s="63"/>
      <c r="I22" s="62"/>
      <c r="O22" s="36"/>
    </row>
    <row r="23" spans="2:15" s="35" customFormat="1" ht="28.5">
      <c r="B23" s="64" t="s">
        <v>29</v>
      </c>
      <c r="C23" s="67" t="s">
        <v>26</v>
      </c>
      <c r="D23" s="61">
        <v>1</v>
      </c>
      <c r="E23" s="54"/>
      <c r="F23" s="55">
        <f t="shared" si="0"/>
        <v>0</v>
      </c>
      <c r="G23" s="56">
        <f t="shared" si="1"/>
        <v>0</v>
      </c>
      <c r="H23" s="63"/>
      <c r="I23" s="62"/>
      <c r="O23" s="36"/>
    </row>
    <row r="24" spans="2:15" s="35" customFormat="1" ht="18.75" customHeight="1">
      <c r="B24" s="65" t="s">
        <v>30</v>
      </c>
      <c r="C24" s="68" t="s">
        <v>26</v>
      </c>
      <c r="D24" s="61">
        <v>1</v>
      </c>
      <c r="E24" s="54"/>
      <c r="F24" s="55">
        <f t="shared" si="0"/>
        <v>0</v>
      </c>
      <c r="G24" s="56">
        <f t="shared" si="1"/>
        <v>0</v>
      </c>
      <c r="H24" s="63"/>
      <c r="I24" s="62"/>
      <c r="O24" s="36"/>
    </row>
    <row r="25" spans="2:15" s="35" customFormat="1" ht="15.75">
      <c r="B25" s="64" t="s">
        <v>31</v>
      </c>
      <c r="C25" s="67" t="s">
        <v>26</v>
      </c>
      <c r="D25" s="61">
        <v>1</v>
      </c>
      <c r="E25" s="54"/>
      <c r="F25" s="55">
        <f t="shared" si="0"/>
        <v>0</v>
      </c>
      <c r="G25" s="56">
        <f t="shared" si="1"/>
        <v>0</v>
      </c>
      <c r="H25" s="63"/>
      <c r="I25" s="62"/>
      <c r="O25" s="36"/>
    </row>
    <row r="26" spans="2:15" s="35" customFormat="1" ht="15.75">
      <c r="B26" s="64" t="s">
        <v>32</v>
      </c>
      <c r="C26" s="67" t="s">
        <v>26</v>
      </c>
      <c r="D26" s="61">
        <v>1</v>
      </c>
      <c r="E26" s="54"/>
      <c r="F26" s="55">
        <f t="shared" si="0"/>
        <v>0</v>
      </c>
      <c r="G26" s="56">
        <f t="shared" si="1"/>
        <v>0</v>
      </c>
      <c r="H26" s="63"/>
      <c r="I26" s="62"/>
      <c r="O26" s="36"/>
    </row>
    <row r="27" spans="2:15" s="35" customFormat="1" ht="15.75">
      <c r="B27" s="64" t="s">
        <v>33</v>
      </c>
      <c r="C27" s="67" t="s">
        <v>26</v>
      </c>
      <c r="D27" s="61">
        <v>1</v>
      </c>
      <c r="E27" s="54"/>
      <c r="F27" s="55">
        <f t="shared" si="0"/>
        <v>0</v>
      </c>
      <c r="G27" s="56">
        <f t="shared" si="1"/>
        <v>0</v>
      </c>
      <c r="H27" s="63"/>
      <c r="I27" s="62"/>
      <c r="O27" s="36"/>
    </row>
    <row r="28" spans="2:15" s="35" customFormat="1" ht="15.75">
      <c r="B28" s="64" t="s">
        <v>34</v>
      </c>
      <c r="C28" s="67" t="s">
        <v>26</v>
      </c>
      <c r="D28" s="61">
        <v>1</v>
      </c>
      <c r="E28" s="54"/>
      <c r="F28" s="55">
        <f t="shared" si="0"/>
        <v>0</v>
      </c>
      <c r="G28" s="56">
        <f t="shared" si="1"/>
        <v>0</v>
      </c>
      <c r="H28" s="63"/>
      <c r="I28" s="62"/>
      <c r="O28" s="36"/>
    </row>
    <row r="29" spans="2:15" s="35" customFormat="1" ht="15.75">
      <c r="B29" s="64" t="s">
        <v>35</v>
      </c>
      <c r="C29" s="67" t="s">
        <v>26</v>
      </c>
      <c r="D29" s="61">
        <v>1</v>
      </c>
      <c r="E29" s="54"/>
      <c r="F29" s="55">
        <f t="shared" si="0"/>
        <v>0</v>
      </c>
      <c r="G29" s="56">
        <f t="shared" si="1"/>
        <v>0</v>
      </c>
      <c r="H29" s="63"/>
      <c r="I29" s="62"/>
      <c r="O29" s="36"/>
    </row>
    <row r="30" spans="2:15" s="35" customFormat="1" ht="15.75">
      <c r="B30" s="64" t="s">
        <v>36</v>
      </c>
      <c r="C30" s="67" t="s">
        <v>26</v>
      </c>
      <c r="D30" s="61">
        <v>1</v>
      </c>
      <c r="E30" s="54"/>
      <c r="F30" s="55">
        <f t="shared" si="0"/>
        <v>0</v>
      </c>
      <c r="G30" s="56">
        <f t="shared" si="1"/>
        <v>0</v>
      </c>
      <c r="H30" s="63"/>
      <c r="I30" s="62"/>
      <c r="O30" s="36"/>
    </row>
    <row r="31" spans="2:15" s="35" customFormat="1" ht="28.5">
      <c r="B31" s="64" t="s">
        <v>37</v>
      </c>
      <c r="C31" s="67" t="s">
        <v>26</v>
      </c>
      <c r="D31" s="61">
        <v>1</v>
      </c>
      <c r="E31" s="54"/>
      <c r="F31" s="55">
        <f t="shared" si="0"/>
        <v>0</v>
      </c>
      <c r="G31" s="56">
        <f t="shared" si="1"/>
        <v>0</v>
      </c>
      <c r="H31" s="63"/>
      <c r="I31" s="62"/>
      <c r="O31" s="36"/>
    </row>
    <row r="32" spans="2:15" s="35" customFormat="1" ht="15.75">
      <c r="B32" s="64" t="s">
        <v>38</v>
      </c>
      <c r="C32" s="67" t="s">
        <v>26</v>
      </c>
      <c r="D32" s="61">
        <v>1</v>
      </c>
      <c r="E32" s="54"/>
      <c r="F32" s="55">
        <f t="shared" si="0"/>
        <v>0</v>
      </c>
      <c r="G32" s="56">
        <f t="shared" si="1"/>
        <v>0</v>
      </c>
      <c r="H32" s="63"/>
      <c r="I32" s="62"/>
      <c r="O32" s="36"/>
    </row>
    <row r="33" spans="2:15" s="35" customFormat="1" ht="15.75">
      <c r="B33" s="64" t="s">
        <v>39</v>
      </c>
      <c r="C33" s="67" t="s">
        <v>26</v>
      </c>
      <c r="D33" s="61">
        <v>1</v>
      </c>
      <c r="E33" s="54"/>
      <c r="F33" s="55">
        <f t="shared" si="0"/>
        <v>0</v>
      </c>
      <c r="G33" s="56">
        <f t="shared" si="1"/>
        <v>0</v>
      </c>
      <c r="H33" s="63"/>
      <c r="I33" s="62"/>
      <c r="O33" s="36"/>
    </row>
    <row r="34" spans="2:15" s="35" customFormat="1" ht="28.5">
      <c r="B34" s="64" t="s">
        <v>40</v>
      </c>
      <c r="C34" s="67" t="s">
        <v>26</v>
      </c>
      <c r="D34" s="61">
        <v>1</v>
      </c>
      <c r="E34" s="54"/>
      <c r="F34" s="55">
        <f t="shared" si="0"/>
        <v>0</v>
      </c>
      <c r="G34" s="56">
        <f t="shared" si="1"/>
        <v>0</v>
      </c>
      <c r="H34" s="63"/>
      <c r="I34" s="62"/>
      <c r="O34" s="36"/>
    </row>
    <row r="35" spans="2:15" s="35" customFormat="1" ht="15.75">
      <c r="B35" s="64" t="s">
        <v>41</v>
      </c>
      <c r="C35" s="67" t="s">
        <v>26</v>
      </c>
      <c r="D35" s="61">
        <v>1</v>
      </c>
      <c r="E35" s="54"/>
      <c r="F35" s="55">
        <f t="shared" si="0"/>
        <v>0</v>
      </c>
      <c r="G35" s="56">
        <f t="shared" si="1"/>
        <v>0</v>
      </c>
      <c r="H35" s="63"/>
      <c r="I35" s="62"/>
      <c r="O35" s="36"/>
    </row>
    <row r="36" spans="2:15" s="35" customFormat="1" ht="15.75">
      <c r="B36" s="64" t="s">
        <v>42</v>
      </c>
      <c r="C36" s="67" t="s">
        <v>26</v>
      </c>
      <c r="D36" s="61">
        <v>1</v>
      </c>
      <c r="E36" s="54"/>
      <c r="F36" s="55">
        <f t="shared" si="0"/>
        <v>0</v>
      </c>
      <c r="G36" s="56">
        <f t="shared" si="1"/>
        <v>0</v>
      </c>
      <c r="H36" s="63"/>
      <c r="I36" s="62"/>
      <c r="O36" s="36"/>
    </row>
    <row r="37" spans="2:15" s="35" customFormat="1" ht="28.5">
      <c r="B37" s="64" t="s">
        <v>43</v>
      </c>
      <c r="C37" s="67" t="s">
        <v>26</v>
      </c>
      <c r="D37" s="61">
        <v>1</v>
      </c>
      <c r="E37" s="54"/>
      <c r="F37" s="55">
        <f t="shared" si="0"/>
        <v>0</v>
      </c>
      <c r="G37" s="56">
        <f t="shared" si="1"/>
        <v>0</v>
      </c>
      <c r="H37" s="63"/>
      <c r="I37" s="62"/>
      <c r="O37" s="36"/>
    </row>
    <row r="38" spans="2:15" s="35" customFormat="1" ht="15.75">
      <c r="B38" s="64" t="s">
        <v>44</v>
      </c>
      <c r="C38" s="67" t="s">
        <v>26</v>
      </c>
      <c r="D38" s="61">
        <v>1</v>
      </c>
      <c r="E38" s="54"/>
      <c r="F38" s="55">
        <f t="shared" si="0"/>
        <v>0</v>
      </c>
      <c r="G38" s="56">
        <f t="shared" si="1"/>
        <v>0</v>
      </c>
      <c r="H38" s="63"/>
      <c r="I38" s="62"/>
      <c r="O38" s="36"/>
    </row>
    <row r="39" spans="2:15" s="35" customFormat="1" ht="15.75">
      <c r="B39" s="64" t="s">
        <v>45</v>
      </c>
      <c r="C39" s="67" t="s">
        <v>26</v>
      </c>
      <c r="D39" s="61">
        <v>1</v>
      </c>
      <c r="E39" s="54"/>
      <c r="F39" s="55">
        <f t="shared" si="0"/>
        <v>0</v>
      </c>
      <c r="G39" s="56">
        <f t="shared" si="1"/>
        <v>0</v>
      </c>
      <c r="H39" s="63"/>
      <c r="I39" s="62"/>
      <c r="O39" s="36"/>
    </row>
    <row r="40" spans="2:15" s="35" customFormat="1" ht="15.75">
      <c r="B40" s="64" t="s">
        <v>46</v>
      </c>
      <c r="C40" s="67" t="s">
        <v>26</v>
      </c>
      <c r="D40" s="61">
        <v>1</v>
      </c>
      <c r="E40" s="54"/>
      <c r="F40" s="55">
        <f t="shared" si="0"/>
        <v>0</v>
      </c>
      <c r="G40" s="56">
        <f t="shared" si="1"/>
        <v>0</v>
      </c>
      <c r="H40" s="63"/>
      <c r="I40" s="62"/>
      <c r="O40" s="36"/>
    </row>
    <row r="41" spans="2:15" s="35" customFormat="1" ht="15.75">
      <c r="B41" s="64" t="s">
        <v>47</v>
      </c>
      <c r="C41" s="67" t="s">
        <v>48</v>
      </c>
      <c r="D41" s="61">
        <v>1</v>
      </c>
      <c r="E41" s="54"/>
      <c r="F41" s="55">
        <f t="shared" si="0"/>
        <v>0</v>
      </c>
      <c r="G41" s="56">
        <f t="shared" si="1"/>
        <v>0</v>
      </c>
      <c r="H41" s="63"/>
      <c r="I41" s="62"/>
      <c r="O41" s="36"/>
    </row>
    <row r="42" spans="2:15" s="35" customFormat="1" ht="15.75">
      <c r="B42" s="64" t="s">
        <v>49</v>
      </c>
      <c r="C42" s="67" t="s">
        <v>48</v>
      </c>
      <c r="D42" s="61">
        <v>1</v>
      </c>
      <c r="E42" s="54"/>
      <c r="F42" s="55">
        <f t="shared" si="0"/>
        <v>0</v>
      </c>
      <c r="G42" s="56">
        <f t="shared" si="1"/>
        <v>0</v>
      </c>
      <c r="H42" s="63"/>
      <c r="I42" s="62"/>
      <c r="O42" s="36"/>
    </row>
    <row r="43" spans="2:15" s="35" customFormat="1" ht="15.75">
      <c r="B43" s="64" t="s">
        <v>50</v>
      </c>
      <c r="C43" s="67" t="s">
        <v>48</v>
      </c>
      <c r="D43" s="61">
        <v>1</v>
      </c>
      <c r="E43" s="54"/>
      <c r="F43" s="55">
        <f t="shared" si="0"/>
        <v>0</v>
      </c>
      <c r="G43" s="56">
        <f t="shared" si="1"/>
        <v>0</v>
      </c>
      <c r="H43" s="63"/>
      <c r="I43" s="62"/>
      <c r="O43" s="36"/>
    </row>
    <row r="44" spans="2:15" s="35" customFormat="1" ht="15.75">
      <c r="B44" s="64" t="s">
        <v>51</v>
      </c>
      <c r="C44" s="67" t="s">
        <v>48</v>
      </c>
      <c r="D44" s="61">
        <v>1</v>
      </c>
      <c r="E44" s="54"/>
      <c r="F44" s="55">
        <f t="shared" si="0"/>
        <v>0</v>
      </c>
      <c r="G44" s="56">
        <f t="shared" si="1"/>
        <v>0</v>
      </c>
      <c r="H44" s="63"/>
      <c r="I44" s="62"/>
      <c r="O44" s="36"/>
    </row>
    <row r="45" spans="2:15" s="35" customFormat="1" ht="15.75">
      <c r="B45" s="64" t="s">
        <v>52</v>
      </c>
      <c r="C45" s="67" t="s">
        <v>48</v>
      </c>
      <c r="D45" s="61">
        <v>1</v>
      </c>
      <c r="E45" s="54"/>
      <c r="F45" s="55">
        <f t="shared" si="0"/>
        <v>0</v>
      </c>
      <c r="G45" s="56">
        <f t="shared" si="1"/>
        <v>0</v>
      </c>
      <c r="H45" s="63"/>
      <c r="I45" s="62"/>
      <c r="O45" s="36"/>
    </row>
    <row r="46" spans="2:15" s="35" customFormat="1" ht="15.75">
      <c r="B46" s="64" t="s">
        <v>53</v>
      </c>
      <c r="C46" s="67" t="s">
        <v>48</v>
      </c>
      <c r="D46" s="61">
        <v>1</v>
      </c>
      <c r="E46" s="54"/>
      <c r="F46" s="55">
        <f t="shared" si="0"/>
        <v>0</v>
      </c>
      <c r="G46" s="56">
        <f t="shared" si="1"/>
        <v>0</v>
      </c>
      <c r="H46" s="63"/>
      <c r="I46" s="62"/>
      <c r="O46" s="36"/>
    </row>
    <row r="47" spans="2:15" s="35" customFormat="1" ht="15.75">
      <c r="B47" s="64" t="s">
        <v>54</v>
      </c>
      <c r="C47" s="67" t="s">
        <v>48</v>
      </c>
      <c r="D47" s="61">
        <v>1</v>
      </c>
      <c r="E47" s="54"/>
      <c r="F47" s="55">
        <f t="shared" si="0"/>
        <v>0</v>
      </c>
      <c r="G47" s="56">
        <f t="shared" si="1"/>
        <v>0</v>
      </c>
      <c r="H47" s="63"/>
      <c r="I47" s="62"/>
      <c r="O47" s="36"/>
    </row>
    <row r="48" spans="2:15" s="35" customFormat="1" ht="28.5">
      <c r="B48" s="64" t="s">
        <v>55</v>
      </c>
      <c r="C48" s="67" t="s">
        <v>26</v>
      </c>
      <c r="D48" s="61">
        <v>1</v>
      </c>
      <c r="E48" s="54"/>
      <c r="F48" s="55">
        <f t="shared" si="0"/>
        <v>0</v>
      </c>
      <c r="G48" s="56">
        <f t="shared" si="1"/>
        <v>0</v>
      </c>
      <c r="H48" s="63"/>
      <c r="I48" s="62"/>
      <c r="O48" s="36"/>
    </row>
    <row r="49" spans="2:15" s="35" customFormat="1" ht="15.75">
      <c r="B49" s="64" t="s">
        <v>56</v>
      </c>
      <c r="C49" s="67" t="s">
        <v>26</v>
      </c>
      <c r="D49" s="61">
        <v>1</v>
      </c>
      <c r="E49" s="54"/>
      <c r="F49" s="55">
        <f t="shared" si="0"/>
        <v>0</v>
      </c>
      <c r="G49" s="56">
        <f t="shared" si="1"/>
        <v>0</v>
      </c>
      <c r="H49" s="63"/>
      <c r="I49" s="62"/>
      <c r="O49" s="36"/>
    </row>
    <row r="50" spans="2:15" s="35" customFormat="1" ht="15.75">
      <c r="B50" s="64" t="s">
        <v>57</v>
      </c>
      <c r="C50" s="67" t="s">
        <v>26</v>
      </c>
      <c r="D50" s="61">
        <v>1</v>
      </c>
      <c r="E50" s="54"/>
      <c r="F50" s="55">
        <f t="shared" si="0"/>
        <v>0</v>
      </c>
      <c r="G50" s="56">
        <f t="shared" si="1"/>
        <v>0</v>
      </c>
      <c r="H50" s="63"/>
      <c r="I50" s="62"/>
      <c r="O50" s="36"/>
    </row>
    <row r="51" spans="2:15" s="35" customFormat="1" ht="15.75">
      <c r="B51" s="64" t="s">
        <v>58</v>
      </c>
      <c r="C51" s="67" t="s">
        <v>26</v>
      </c>
      <c r="D51" s="61">
        <v>1</v>
      </c>
      <c r="E51" s="54"/>
      <c r="F51" s="55">
        <f t="shared" si="0"/>
        <v>0</v>
      </c>
      <c r="G51" s="56">
        <f t="shared" si="1"/>
        <v>0</v>
      </c>
      <c r="H51" s="63"/>
      <c r="I51" s="62"/>
      <c r="O51" s="36"/>
    </row>
    <row r="52" spans="2:15" s="35" customFormat="1" ht="15.75">
      <c r="B52" s="64" t="s">
        <v>59</v>
      </c>
      <c r="C52" s="67" t="s">
        <v>26</v>
      </c>
      <c r="D52" s="61">
        <v>1</v>
      </c>
      <c r="E52" s="54"/>
      <c r="F52" s="55">
        <f t="shared" si="0"/>
        <v>0</v>
      </c>
      <c r="G52" s="56">
        <f t="shared" si="1"/>
        <v>0</v>
      </c>
      <c r="H52" s="63"/>
      <c r="I52" s="62"/>
      <c r="O52" s="36"/>
    </row>
    <row r="53" spans="2:15" s="35" customFormat="1" ht="15.75">
      <c r="B53" s="64" t="s">
        <v>60</v>
      </c>
      <c r="C53" s="67" t="s">
        <v>26</v>
      </c>
      <c r="D53" s="61">
        <v>1</v>
      </c>
      <c r="E53" s="54"/>
      <c r="F53" s="55">
        <f t="shared" si="0"/>
        <v>0</v>
      </c>
      <c r="G53" s="56">
        <f t="shared" si="1"/>
        <v>0</v>
      </c>
      <c r="H53" s="63"/>
      <c r="I53" s="62"/>
      <c r="O53" s="36"/>
    </row>
    <row r="54" spans="2:15" s="35" customFormat="1" ht="20.25" customHeight="1">
      <c r="B54" s="64" t="s">
        <v>61</v>
      </c>
      <c r="C54" s="67" t="s">
        <v>26</v>
      </c>
      <c r="D54" s="61">
        <v>1</v>
      </c>
      <c r="E54" s="54"/>
      <c r="F54" s="55">
        <f t="shared" si="0"/>
        <v>0</v>
      </c>
      <c r="G54" s="56">
        <f t="shared" si="1"/>
        <v>0</v>
      </c>
      <c r="H54" s="63"/>
      <c r="I54" s="62"/>
      <c r="O54" s="36"/>
    </row>
    <row r="55" spans="2:15" s="35" customFormat="1" ht="15.75">
      <c r="B55" s="64" t="s">
        <v>62</v>
      </c>
      <c r="C55" s="67" t="s">
        <v>26</v>
      </c>
      <c r="D55" s="61">
        <v>1</v>
      </c>
      <c r="E55" s="54"/>
      <c r="F55" s="55">
        <f t="shared" si="0"/>
        <v>0</v>
      </c>
      <c r="G55" s="56">
        <f t="shared" si="1"/>
        <v>0</v>
      </c>
      <c r="H55" s="63"/>
      <c r="I55" s="62"/>
      <c r="O55" s="36"/>
    </row>
    <row r="56" spans="2:15" s="35" customFormat="1" ht="15.75">
      <c r="B56" s="64" t="s">
        <v>63</v>
      </c>
      <c r="C56" s="67" t="s">
        <v>26</v>
      </c>
      <c r="D56" s="61">
        <v>1</v>
      </c>
      <c r="E56" s="54"/>
      <c r="F56" s="55">
        <f t="shared" si="0"/>
        <v>0</v>
      </c>
      <c r="G56" s="56">
        <f t="shared" si="1"/>
        <v>0</v>
      </c>
      <c r="H56" s="63"/>
      <c r="I56" s="62"/>
      <c r="O56" s="36"/>
    </row>
    <row r="57" spans="2:15" s="35" customFormat="1" ht="30.75" customHeight="1">
      <c r="B57" s="64" t="s">
        <v>64</v>
      </c>
      <c r="C57" s="67" t="s">
        <v>26</v>
      </c>
      <c r="D57" s="61">
        <v>1</v>
      </c>
      <c r="E57" s="54"/>
      <c r="F57" s="55">
        <f t="shared" si="0"/>
        <v>0</v>
      </c>
      <c r="G57" s="56">
        <f t="shared" si="1"/>
        <v>0</v>
      </c>
      <c r="H57" s="63"/>
      <c r="I57" s="62"/>
      <c r="O57" s="36"/>
    </row>
    <row r="58" spans="2:15" s="35" customFormat="1" ht="15.75">
      <c r="B58" s="64" t="s">
        <v>65</v>
      </c>
      <c r="C58" s="67" t="s">
        <v>26</v>
      </c>
      <c r="D58" s="61">
        <v>1</v>
      </c>
      <c r="E58" s="54"/>
      <c r="F58" s="55">
        <f t="shared" si="0"/>
        <v>0</v>
      </c>
      <c r="G58" s="56">
        <f t="shared" si="1"/>
        <v>0</v>
      </c>
      <c r="H58" s="63"/>
      <c r="I58" s="62"/>
      <c r="O58" s="36"/>
    </row>
    <row r="59" spans="2:15" s="35" customFormat="1" ht="15.75">
      <c r="B59" s="64" t="s">
        <v>66</v>
      </c>
      <c r="C59" s="67" t="s">
        <v>26</v>
      </c>
      <c r="D59" s="61">
        <v>1</v>
      </c>
      <c r="E59" s="54"/>
      <c r="F59" s="55">
        <f t="shared" si="0"/>
        <v>0</v>
      </c>
      <c r="G59" s="56">
        <f t="shared" si="1"/>
        <v>0</v>
      </c>
      <c r="H59" s="63"/>
      <c r="I59" s="62"/>
      <c r="O59" s="36"/>
    </row>
    <row r="60" spans="2:15" s="35" customFormat="1" ht="15.75">
      <c r="B60" s="64" t="s">
        <v>67</v>
      </c>
      <c r="C60" s="67" t="s">
        <v>26</v>
      </c>
      <c r="D60" s="61">
        <v>1</v>
      </c>
      <c r="E60" s="54"/>
      <c r="F60" s="55">
        <f t="shared" si="0"/>
        <v>0</v>
      </c>
      <c r="G60" s="56">
        <f t="shared" si="1"/>
        <v>0</v>
      </c>
      <c r="H60" s="63"/>
      <c r="I60" s="62"/>
      <c r="O60" s="36"/>
    </row>
    <row r="61" spans="2:15" s="35" customFormat="1" ht="15.75">
      <c r="B61" s="64" t="s">
        <v>68</v>
      </c>
      <c r="C61" s="67" t="s">
        <v>26</v>
      </c>
      <c r="D61" s="61">
        <v>1</v>
      </c>
      <c r="E61" s="54"/>
      <c r="F61" s="55">
        <f t="shared" si="0"/>
        <v>0</v>
      </c>
      <c r="G61" s="56">
        <f t="shared" si="1"/>
        <v>0</v>
      </c>
      <c r="H61" s="63"/>
      <c r="I61" s="62"/>
      <c r="O61" s="36"/>
    </row>
    <row r="62" spans="2:15" s="35" customFormat="1" ht="15.75">
      <c r="B62" s="64" t="s">
        <v>69</v>
      </c>
      <c r="C62" s="67" t="s">
        <v>26</v>
      </c>
      <c r="D62" s="61">
        <v>1</v>
      </c>
      <c r="E62" s="54"/>
      <c r="F62" s="55">
        <f t="shared" si="0"/>
        <v>0</v>
      </c>
      <c r="G62" s="56">
        <f t="shared" si="1"/>
        <v>0</v>
      </c>
      <c r="H62" s="63"/>
      <c r="I62" s="62"/>
      <c r="O62" s="36"/>
    </row>
    <row r="63" spans="2:15" s="35" customFormat="1" ht="15.75">
      <c r="B63" s="64" t="s">
        <v>70</v>
      </c>
      <c r="C63" s="67" t="s">
        <v>26</v>
      </c>
      <c r="D63" s="61">
        <v>1</v>
      </c>
      <c r="E63" s="54"/>
      <c r="F63" s="55">
        <f t="shared" si="0"/>
        <v>0</v>
      </c>
      <c r="G63" s="56">
        <f t="shared" si="1"/>
        <v>0</v>
      </c>
      <c r="H63" s="63"/>
      <c r="I63" s="62"/>
      <c r="O63" s="36"/>
    </row>
    <row r="64" spans="2:15" s="35" customFormat="1" ht="15.75">
      <c r="B64" s="64" t="s">
        <v>71</v>
      </c>
      <c r="C64" s="67" t="s">
        <v>72</v>
      </c>
      <c r="D64" s="61">
        <v>1</v>
      </c>
      <c r="E64" s="54"/>
      <c r="F64" s="55">
        <f t="shared" si="0"/>
        <v>0</v>
      </c>
      <c r="G64" s="56">
        <f t="shared" si="1"/>
        <v>0</v>
      </c>
      <c r="H64" s="63"/>
      <c r="I64" s="62"/>
      <c r="O64" s="36"/>
    </row>
    <row r="65" spans="2:15" s="35" customFormat="1" ht="15.75">
      <c r="B65" s="64" t="s">
        <v>73</v>
      </c>
      <c r="C65" s="67" t="s">
        <v>72</v>
      </c>
      <c r="D65" s="61">
        <v>1</v>
      </c>
      <c r="E65" s="54"/>
      <c r="F65" s="55">
        <f t="shared" si="0"/>
        <v>0</v>
      </c>
      <c r="G65" s="56">
        <f t="shared" si="1"/>
        <v>0</v>
      </c>
      <c r="H65" s="63"/>
      <c r="I65" s="62"/>
      <c r="O65" s="36"/>
    </row>
    <row r="66" spans="2:15" s="35" customFormat="1" ht="15.75">
      <c r="B66" s="64" t="s">
        <v>74</v>
      </c>
      <c r="C66" s="67" t="s">
        <v>72</v>
      </c>
      <c r="D66" s="61">
        <v>1</v>
      </c>
      <c r="E66" s="54"/>
      <c r="F66" s="55">
        <f t="shared" si="0"/>
        <v>0</v>
      </c>
      <c r="G66" s="56">
        <f t="shared" si="1"/>
        <v>0</v>
      </c>
      <c r="H66" s="63"/>
      <c r="I66" s="62"/>
      <c r="O66" s="36"/>
    </row>
    <row r="67" spans="2:15" s="35" customFormat="1" ht="15.75">
      <c r="B67" s="64" t="s">
        <v>75</v>
      </c>
      <c r="C67" s="67" t="s">
        <v>72</v>
      </c>
      <c r="D67" s="61">
        <v>1</v>
      </c>
      <c r="E67" s="54"/>
      <c r="F67" s="55">
        <f t="shared" si="0"/>
        <v>0</v>
      </c>
      <c r="G67" s="56">
        <f t="shared" si="1"/>
        <v>0</v>
      </c>
      <c r="H67" s="63"/>
      <c r="I67" s="62"/>
      <c r="O67" s="36"/>
    </row>
    <row r="68" spans="2:15" s="35" customFormat="1" ht="15.75">
      <c r="B68" s="64" t="s">
        <v>76</v>
      </c>
      <c r="C68" s="67" t="s">
        <v>72</v>
      </c>
      <c r="D68" s="61">
        <v>1</v>
      </c>
      <c r="E68" s="54"/>
      <c r="F68" s="55">
        <f t="shared" si="0"/>
        <v>0</v>
      </c>
      <c r="G68" s="56">
        <f t="shared" si="1"/>
        <v>0</v>
      </c>
      <c r="H68" s="63"/>
      <c r="I68" s="62"/>
      <c r="O68" s="36"/>
    </row>
    <row r="69" spans="2:15" s="35" customFormat="1" ht="15.75">
      <c r="B69" s="64" t="s">
        <v>77</v>
      </c>
      <c r="C69" s="67" t="s">
        <v>26</v>
      </c>
      <c r="D69" s="61">
        <v>1</v>
      </c>
      <c r="E69" s="54"/>
      <c r="F69" s="55">
        <f t="shared" si="0"/>
        <v>0</v>
      </c>
      <c r="G69" s="56">
        <f t="shared" si="1"/>
        <v>0</v>
      </c>
      <c r="H69" s="63"/>
      <c r="I69" s="62"/>
      <c r="O69" s="36"/>
    </row>
    <row r="70" spans="2:15" s="35" customFormat="1" ht="15.75">
      <c r="B70" s="64" t="s">
        <v>78</v>
      </c>
      <c r="C70" s="67" t="s">
        <v>26</v>
      </c>
      <c r="D70" s="61">
        <v>1</v>
      </c>
      <c r="E70" s="54"/>
      <c r="F70" s="55">
        <f t="shared" si="0"/>
        <v>0</v>
      </c>
      <c r="G70" s="56">
        <f t="shared" si="1"/>
        <v>0</v>
      </c>
      <c r="H70" s="63"/>
      <c r="I70" s="62"/>
      <c r="O70" s="36"/>
    </row>
    <row r="71" spans="2:15" s="35" customFormat="1" ht="15.75">
      <c r="B71" s="64" t="s">
        <v>79</v>
      </c>
      <c r="C71" s="67" t="s">
        <v>26</v>
      </c>
      <c r="D71" s="61">
        <v>1</v>
      </c>
      <c r="E71" s="54"/>
      <c r="F71" s="55">
        <f t="shared" si="0"/>
        <v>0</v>
      </c>
      <c r="G71" s="56">
        <f t="shared" si="1"/>
        <v>0</v>
      </c>
      <c r="H71" s="63"/>
      <c r="I71" s="62"/>
      <c r="O71" s="36"/>
    </row>
    <row r="72" spans="2:15" s="35" customFormat="1" ht="15.75">
      <c r="B72" s="64" t="s">
        <v>80</v>
      </c>
      <c r="C72" s="67" t="s">
        <v>26</v>
      </c>
      <c r="D72" s="61">
        <v>1</v>
      </c>
      <c r="E72" s="54"/>
      <c r="F72" s="55">
        <f t="shared" si="0"/>
        <v>0</v>
      </c>
      <c r="G72" s="56">
        <f t="shared" si="1"/>
        <v>0</v>
      </c>
      <c r="H72" s="63"/>
      <c r="I72" s="62"/>
      <c r="O72" s="36"/>
    </row>
    <row r="73" spans="2:15" s="35" customFormat="1" ht="15.75">
      <c r="B73" s="64" t="s">
        <v>81</v>
      </c>
      <c r="C73" s="67" t="s">
        <v>26</v>
      </c>
      <c r="D73" s="61">
        <v>1</v>
      </c>
      <c r="E73" s="54"/>
      <c r="F73" s="55">
        <f t="shared" si="0"/>
        <v>0</v>
      </c>
      <c r="G73" s="56">
        <f t="shared" si="1"/>
        <v>0</v>
      </c>
      <c r="H73" s="63"/>
      <c r="I73" s="62"/>
      <c r="O73" s="36"/>
    </row>
    <row r="74" spans="2:15" s="35" customFormat="1" ht="15.75">
      <c r="B74" s="64" t="s">
        <v>82</v>
      </c>
      <c r="C74" s="67" t="s">
        <v>26</v>
      </c>
      <c r="D74" s="61">
        <v>1</v>
      </c>
      <c r="E74" s="54"/>
      <c r="F74" s="55">
        <f t="shared" si="0"/>
        <v>0</v>
      </c>
      <c r="G74" s="56">
        <f t="shared" si="1"/>
        <v>0</v>
      </c>
      <c r="H74" s="63"/>
      <c r="I74" s="62"/>
      <c r="O74" s="36"/>
    </row>
    <row r="75" spans="2:15" s="35" customFormat="1" ht="15.75">
      <c r="B75" s="64" t="s">
        <v>83</v>
      </c>
      <c r="C75" s="67" t="s">
        <v>26</v>
      </c>
      <c r="D75" s="61">
        <v>1</v>
      </c>
      <c r="E75" s="54"/>
      <c r="F75" s="55">
        <f t="shared" si="0"/>
        <v>0</v>
      </c>
      <c r="G75" s="56">
        <f t="shared" si="1"/>
        <v>0</v>
      </c>
      <c r="H75" s="63"/>
      <c r="I75" s="62"/>
      <c r="O75" s="36"/>
    </row>
    <row r="76" spans="2:15" s="35" customFormat="1" ht="28.5">
      <c r="B76" s="64" t="s">
        <v>84</v>
      </c>
      <c r="C76" s="67" t="s">
        <v>26</v>
      </c>
      <c r="D76" s="61">
        <v>1</v>
      </c>
      <c r="E76" s="54"/>
      <c r="F76" s="55">
        <f t="shared" si="0"/>
        <v>0</v>
      </c>
      <c r="G76" s="56">
        <f t="shared" si="1"/>
        <v>0</v>
      </c>
      <c r="H76" s="63"/>
      <c r="I76" s="62"/>
      <c r="O76" s="36"/>
    </row>
    <row r="77" spans="2:15" s="35" customFormat="1" ht="15.75">
      <c r="B77" s="64" t="s">
        <v>85</v>
      </c>
      <c r="C77" s="67" t="s">
        <v>26</v>
      </c>
      <c r="D77" s="61">
        <v>1</v>
      </c>
      <c r="E77" s="54"/>
      <c r="F77" s="55">
        <f t="shared" si="0"/>
        <v>0</v>
      </c>
      <c r="G77" s="56">
        <f t="shared" si="1"/>
        <v>0</v>
      </c>
      <c r="H77" s="63"/>
      <c r="I77" s="62"/>
      <c r="O77" s="36"/>
    </row>
    <row r="78" spans="2:15" s="35" customFormat="1" ht="15.75">
      <c r="B78" s="64" t="s">
        <v>86</v>
      </c>
      <c r="C78" s="67" t="s">
        <v>26</v>
      </c>
      <c r="D78" s="61">
        <v>1</v>
      </c>
      <c r="E78" s="54"/>
      <c r="F78" s="55">
        <f t="shared" si="0"/>
        <v>0</v>
      </c>
      <c r="G78" s="56">
        <f t="shared" si="1"/>
        <v>0</v>
      </c>
      <c r="H78" s="63"/>
      <c r="I78" s="62"/>
      <c r="O78" s="36"/>
    </row>
    <row r="79" spans="2:15" s="35" customFormat="1" ht="15.75">
      <c r="B79" s="64" t="s">
        <v>87</v>
      </c>
      <c r="C79" s="67" t="s">
        <v>72</v>
      </c>
      <c r="D79" s="61">
        <v>1</v>
      </c>
      <c r="E79" s="54"/>
      <c r="F79" s="55">
        <f t="shared" si="0"/>
        <v>0</v>
      </c>
      <c r="G79" s="56">
        <f t="shared" si="1"/>
        <v>0</v>
      </c>
      <c r="H79" s="63"/>
      <c r="I79" s="62"/>
      <c r="O79" s="36"/>
    </row>
    <row r="80" spans="2:15" s="35" customFormat="1" ht="15.75">
      <c r="B80" s="64" t="s">
        <v>88</v>
      </c>
      <c r="C80" s="67" t="s">
        <v>72</v>
      </c>
      <c r="D80" s="61">
        <v>1</v>
      </c>
      <c r="E80" s="54"/>
      <c r="F80" s="55">
        <f t="shared" si="0"/>
        <v>0</v>
      </c>
      <c r="G80" s="56">
        <f t="shared" si="1"/>
        <v>0</v>
      </c>
      <c r="H80" s="63"/>
      <c r="I80" s="62"/>
      <c r="O80" s="36"/>
    </row>
    <row r="81" spans="2:15" s="35" customFormat="1" ht="28.5">
      <c r="B81" s="64" t="s">
        <v>89</v>
      </c>
      <c r="C81" s="67" t="s">
        <v>72</v>
      </c>
      <c r="D81" s="61">
        <v>1</v>
      </c>
      <c r="E81" s="54"/>
      <c r="F81" s="55">
        <f t="shared" si="0"/>
        <v>0</v>
      </c>
      <c r="G81" s="56">
        <f t="shared" si="1"/>
        <v>0</v>
      </c>
      <c r="H81" s="63"/>
      <c r="I81" s="62"/>
      <c r="O81" s="36"/>
    </row>
    <row r="82" spans="2:15" s="35" customFormat="1" ht="15.75">
      <c r="B82" s="64" t="s">
        <v>90</v>
      </c>
      <c r="C82" s="67" t="s">
        <v>26</v>
      </c>
      <c r="D82" s="61">
        <v>1</v>
      </c>
      <c r="E82" s="54"/>
      <c r="F82" s="55">
        <f t="shared" si="0"/>
        <v>0</v>
      </c>
      <c r="G82" s="56">
        <f t="shared" si="1"/>
        <v>0</v>
      </c>
      <c r="H82" s="63"/>
      <c r="I82" s="62"/>
      <c r="O82" s="36"/>
    </row>
    <row r="83" spans="2:15" s="35" customFormat="1" ht="15.75">
      <c r="B83" s="64" t="s">
        <v>91</v>
      </c>
      <c r="C83" s="67" t="s">
        <v>26</v>
      </c>
      <c r="D83" s="61">
        <v>1</v>
      </c>
      <c r="E83" s="54"/>
      <c r="F83" s="55">
        <f t="shared" si="0"/>
        <v>0</v>
      </c>
      <c r="G83" s="56">
        <f t="shared" si="1"/>
        <v>0</v>
      </c>
      <c r="H83" s="63"/>
      <c r="I83" s="62"/>
      <c r="O83" s="36"/>
    </row>
    <row r="84" spans="2:15" s="35" customFormat="1" ht="15.75">
      <c r="B84" s="64" t="s">
        <v>92</v>
      </c>
      <c r="C84" s="67" t="s">
        <v>26</v>
      </c>
      <c r="D84" s="61">
        <v>1</v>
      </c>
      <c r="E84" s="54"/>
      <c r="F84" s="55">
        <f t="shared" si="0"/>
        <v>0</v>
      </c>
      <c r="G84" s="56">
        <f t="shared" si="1"/>
        <v>0</v>
      </c>
      <c r="H84" s="63"/>
      <c r="I84" s="62"/>
      <c r="O84" s="36"/>
    </row>
    <row r="85" spans="2:15" s="35" customFormat="1" ht="15.75">
      <c r="B85" s="64" t="s">
        <v>93</v>
      </c>
      <c r="C85" s="67" t="s">
        <v>26</v>
      </c>
      <c r="D85" s="61">
        <v>1</v>
      </c>
      <c r="E85" s="54"/>
      <c r="F85" s="55">
        <f t="shared" ref="F85:F148" si="2">(E85*$I$16)+E85</f>
        <v>0</v>
      </c>
      <c r="G85" s="56">
        <f t="shared" ref="G85:G148" si="3">F85*D85</f>
        <v>0</v>
      </c>
      <c r="H85" s="63"/>
      <c r="I85" s="62"/>
      <c r="O85" s="36"/>
    </row>
    <row r="86" spans="2:15" s="35" customFormat="1" ht="28.5">
      <c r="B86" s="64" t="s">
        <v>94</v>
      </c>
      <c r="C86" s="67" t="s">
        <v>26</v>
      </c>
      <c r="D86" s="61">
        <v>1</v>
      </c>
      <c r="E86" s="54"/>
      <c r="F86" s="55">
        <f t="shared" si="2"/>
        <v>0</v>
      </c>
      <c r="G86" s="56">
        <f t="shared" si="3"/>
        <v>0</v>
      </c>
      <c r="H86" s="63"/>
      <c r="I86" s="62"/>
      <c r="O86" s="36"/>
    </row>
    <row r="87" spans="2:15" s="35" customFormat="1" ht="28.5">
      <c r="B87" s="64" t="s">
        <v>95</v>
      </c>
      <c r="C87" s="67" t="s">
        <v>26</v>
      </c>
      <c r="D87" s="61">
        <v>1</v>
      </c>
      <c r="E87" s="54"/>
      <c r="F87" s="55">
        <f t="shared" si="2"/>
        <v>0</v>
      </c>
      <c r="G87" s="56">
        <f t="shared" si="3"/>
        <v>0</v>
      </c>
      <c r="H87" s="63"/>
      <c r="I87" s="62"/>
      <c r="O87" s="36"/>
    </row>
    <row r="88" spans="2:15" s="35" customFormat="1" ht="28.5">
      <c r="B88" s="64" t="s">
        <v>96</v>
      </c>
      <c r="C88" s="67" t="s">
        <v>26</v>
      </c>
      <c r="D88" s="61">
        <v>1</v>
      </c>
      <c r="E88" s="54"/>
      <c r="F88" s="55">
        <f t="shared" si="2"/>
        <v>0</v>
      </c>
      <c r="G88" s="56">
        <f t="shared" si="3"/>
        <v>0</v>
      </c>
      <c r="H88" s="63"/>
      <c r="I88" s="62"/>
      <c r="O88" s="36"/>
    </row>
    <row r="89" spans="2:15" s="35" customFormat="1" ht="28.5">
      <c r="B89" s="64" t="s">
        <v>97</v>
      </c>
      <c r="C89" s="67" t="s">
        <v>26</v>
      </c>
      <c r="D89" s="61">
        <v>1</v>
      </c>
      <c r="E89" s="54"/>
      <c r="F89" s="55">
        <f t="shared" si="2"/>
        <v>0</v>
      </c>
      <c r="G89" s="56">
        <f t="shared" si="3"/>
        <v>0</v>
      </c>
      <c r="H89" s="63"/>
      <c r="I89" s="62"/>
      <c r="O89" s="36"/>
    </row>
    <row r="90" spans="2:15" s="35" customFormat="1" ht="19.5" customHeight="1">
      <c r="B90" s="64" t="s">
        <v>98</v>
      </c>
      <c r="C90" s="67" t="s">
        <v>26</v>
      </c>
      <c r="D90" s="61">
        <v>1</v>
      </c>
      <c r="E90" s="54"/>
      <c r="F90" s="55">
        <f t="shared" si="2"/>
        <v>0</v>
      </c>
      <c r="G90" s="56">
        <f t="shared" si="3"/>
        <v>0</v>
      </c>
      <c r="H90" s="63"/>
      <c r="I90" s="62"/>
      <c r="O90" s="36"/>
    </row>
    <row r="91" spans="2:15" s="35" customFormat="1" ht="19.5" customHeight="1">
      <c r="B91" s="64" t="s">
        <v>99</v>
      </c>
      <c r="C91" s="67" t="s">
        <v>26</v>
      </c>
      <c r="D91" s="61">
        <v>1</v>
      </c>
      <c r="E91" s="54"/>
      <c r="F91" s="55">
        <f t="shared" si="2"/>
        <v>0</v>
      </c>
      <c r="G91" s="56">
        <f t="shared" si="3"/>
        <v>0</v>
      </c>
      <c r="H91" s="63"/>
      <c r="I91" s="62"/>
      <c r="O91" s="36"/>
    </row>
    <row r="92" spans="2:15" s="35" customFormat="1" ht="19.5" customHeight="1">
      <c r="B92" s="64" t="s">
        <v>100</v>
      </c>
      <c r="C92" s="67" t="s">
        <v>26</v>
      </c>
      <c r="D92" s="61">
        <v>1</v>
      </c>
      <c r="E92" s="54"/>
      <c r="F92" s="55">
        <f t="shared" si="2"/>
        <v>0</v>
      </c>
      <c r="G92" s="56">
        <f t="shared" si="3"/>
        <v>0</v>
      </c>
      <c r="H92" s="63"/>
      <c r="I92" s="62"/>
      <c r="O92" s="36"/>
    </row>
    <row r="93" spans="2:15" s="35" customFormat="1" ht="19.5" customHeight="1">
      <c r="B93" s="64" t="s">
        <v>101</v>
      </c>
      <c r="C93" s="67" t="s">
        <v>26</v>
      </c>
      <c r="D93" s="61">
        <v>1</v>
      </c>
      <c r="E93" s="54"/>
      <c r="F93" s="55">
        <f t="shared" si="2"/>
        <v>0</v>
      </c>
      <c r="G93" s="56">
        <f t="shared" si="3"/>
        <v>0</v>
      </c>
      <c r="H93" s="63"/>
      <c r="I93" s="62"/>
      <c r="O93" s="36"/>
    </row>
    <row r="94" spans="2:15" s="35" customFormat="1" ht="19.5" customHeight="1">
      <c r="B94" s="64" t="s">
        <v>102</v>
      </c>
      <c r="C94" s="67" t="s">
        <v>26</v>
      </c>
      <c r="D94" s="61">
        <v>1</v>
      </c>
      <c r="E94" s="54"/>
      <c r="F94" s="55">
        <f t="shared" si="2"/>
        <v>0</v>
      </c>
      <c r="G94" s="56">
        <f t="shared" si="3"/>
        <v>0</v>
      </c>
      <c r="H94" s="63"/>
      <c r="I94" s="62"/>
      <c r="O94" s="36"/>
    </row>
    <row r="95" spans="2:15" s="35" customFormat="1" ht="15.75">
      <c r="B95" s="64" t="s">
        <v>103</v>
      </c>
      <c r="C95" s="67" t="s">
        <v>26</v>
      </c>
      <c r="D95" s="61">
        <v>1</v>
      </c>
      <c r="E95" s="54"/>
      <c r="F95" s="55">
        <f t="shared" si="2"/>
        <v>0</v>
      </c>
      <c r="G95" s="56">
        <f t="shared" si="3"/>
        <v>0</v>
      </c>
      <c r="H95" s="63"/>
      <c r="I95" s="62"/>
      <c r="O95" s="36"/>
    </row>
    <row r="96" spans="2:15" s="35" customFormat="1" ht="15.75">
      <c r="B96" s="64" t="s">
        <v>104</v>
      </c>
      <c r="C96" s="67" t="s">
        <v>26</v>
      </c>
      <c r="D96" s="61">
        <v>1</v>
      </c>
      <c r="E96" s="54"/>
      <c r="F96" s="55">
        <f t="shared" si="2"/>
        <v>0</v>
      </c>
      <c r="G96" s="56">
        <f t="shared" si="3"/>
        <v>0</v>
      </c>
      <c r="H96" s="63"/>
      <c r="I96" s="62"/>
      <c r="O96" s="36"/>
    </row>
    <row r="97" spans="2:15" s="35" customFormat="1" ht="15.75">
      <c r="B97" s="64" t="s">
        <v>105</v>
      </c>
      <c r="C97" s="67" t="s">
        <v>26</v>
      </c>
      <c r="D97" s="61">
        <v>1</v>
      </c>
      <c r="E97" s="54"/>
      <c r="F97" s="55">
        <f t="shared" si="2"/>
        <v>0</v>
      </c>
      <c r="G97" s="56">
        <f t="shared" si="3"/>
        <v>0</v>
      </c>
      <c r="H97" s="63"/>
      <c r="I97" s="62"/>
      <c r="O97" s="36"/>
    </row>
    <row r="98" spans="2:15" s="35" customFormat="1" ht="28.5">
      <c r="B98" s="66" t="s">
        <v>106</v>
      </c>
      <c r="C98" s="69" t="s">
        <v>26</v>
      </c>
      <c r="D98" s="61">
        <v>1</v>
      </c>
      <c r="E98" s="54"/>
      <c r="F98" s="55">
        <f t="shared" si="2"/>
        <v>0</v>
      </c>
      <c r="G98" s="56">
        <f t="shared" si="3"/>
        <v>0</v>
      </c>
      <c r="H98" s="63"/>
      <c r="I98" s="62"/>
      <c r="O98" s="36"/>
    </row>
    <row r="99" spans="2:15" s="35" customFormat="1" ht="28.5">
      <c r="B99" s="66" t="s">
        <v>107</v>
      </c>
      <c r="C99" s="69" t="s">
        <v>26</v>
      </c>
      <c r="D99" s="61">
        <v>1</v>
      </c>
      <c r="E99" s="54"/>
      <c r="F99" s="55">
        <f t="shared" si="2"/>
        <v>0</v>
      </c>
      <c r="G99" s="56">
        <f t="shared" si="3"/>
        <v>0</v>
      </c>
      <c r="H99" s="63"/>
      <c r="I99" s="62"/>
      <c r="O99" s="36"/>
    </row>
    <row r="100" spans="2:15" s="35" customFormat="1" ht="28.5">
      <c r="B100" s="66" t="s">
        <v>108</v>
      </c>
      <c r="C100" s="69" t="s">
        <v>26</v>
      </c>
      <c r="D100" s="61">
        <v>1</v>
      </c>
      <c r="E100" s="54"/>
      <c r="F100" s="55">
        <f t="shared" si="2"/>
        <v>0</v>
      </c>
      <c r="G100" s="56">
        <f t="shared" si="3"/>
        <v>0</v>
      </c>
      <c r="H100" s="63"/>
      <c r="I100" s="62"/>
      <c r="O100" s="36"/>
    </row>
    <row r="101" spans="2:15" s="35" customFormat="1" ht="15.75">
      <c r="B101" s="64" t="s">
        <v>109</v>
      </c>
      <c r="C101" s="67" t="s">
        <v>26</v>
      </c>
      <c r="D101" s="61">
        <v>1</v>
      </c>
      <c r="E101" s="54"/>
      <c r="F101" s="55">
        <f t="shared" si="2"/>
        <v>0</v>
      </c>
      <c r="G101" s="56">
        <f t="shared" si="3"/>
        <v>0</v>
      </c>
      <c r="H101" s="63"/>
      <c r="I101" s="62"/>
      <c r="O101" s="36"/>
    </row>
    <row r="102" spans="2:15" s="35" customFormat="1" ht="15.75">
      <c r="B102" s="64" t="s">
        <v>110</v>
      </c>
      <c r="C102" s="67" t="s">
        <v>26</v>
      </c>
      <c r="D102" s="61">
        <v>1</v>
      </c>
      <c r="E102" s="54"/>
      <c r="F102" s="55">
        <f t="shared" si="2"/>
        <v>0</v>
      </c>
      <c r="G102" s="56">
        <f t="shared" si="3"/>
        <v>0</v>
      </c>
      <c r="H102" s="63"/>
      <c r="I102" s="62"/>
      <c r="O102" s="36"/>
    </row>
    <row r="103" spans="2:15" s="35" customFormat="1" ht="28.5">
      <c r="B103" s="64" t="s">
        <v>111</v>
      </c>
      <c r="C103" s="67" t="s">
        <v>72</v>
      </c>
      <c r="D103" s="61">
        <v>1</v>
      </c>
      <c r="E103" s="54"/>
      <c r="F103" s="55">
        <f t="shared" si="2"/>
        <v>0</v>
      </c>
      <c r="G103" s="56">
        <f t="shared" si="3"/>
        <v>0</v>
      </c>
      <c r="H103" s="63"/>
      <c r="I103" s="62"/>
      <c r="O103" s="36"/>
    </row>
    <row r="104" spans="2:15" s="35" customFormat="1" ht="28.5">
      <c r="B104" s="64" t="s">
        <v>112</v>
      </c>
      <c r="C104" s="67" t="s">
        <v>72</v>
      </c>
      <c r="D104" s="61">
        <v>1</v>
      </c>
      <c r="E104" s="54"/>
      <c r="F104" s="55">
        <f t="shared" si="2"/>
        <v>0</v>
      </c>
      <c r="G104" s="56">
        <f t="shared" si="3"/>
        <v>0</v>
      </c>
      <c r="H104" s="63"/>
      <c r="I104" s="62"/>
      <c r="O104" s="36"/>
    </row>
    <row r="105" spans="2:15" s="35" customFormat="1" ht="28.5">
      <c r="B105" s="64" t="s">
        <v>113</v>
      </c>
      <c r="C105" s="67" t="s">
        <v>72</v>
      </c>
      <c r="D105" s="61">
        <v>1</v>
      </c>
      <c r="E105" s="54"/>
      <c r="F105" s="55">
        <f t="shared" si="2"/>
        <v>0</v>
      </c>
      <c r="G105" s="56">
        <f t="shared" si="3"/>
        <v>0</v>
      </c>
      <c r="H105" s="63"/>
      <c r="I105" s="62"/>
      <c r="O105" s="36"/>
    </row>
    <row r="106" spans="2:15" s="35" customFormat="1" ht="28.5">
      <c r="B106" s="64" t="s">
        <v>114</v>
      </c>
      <c r="C106" s="67" t="s">
        <v>72</v>
      </c>
      <c r="D106" s="61">
        <v>1</v>
      </c>
      <c r="E106" s="54"/>
      <c r="F106" s="55">
        <f t="shared" si="2"/>
        <v>0</v>
      </c>
      <c r="G106" s="56">
        <f t="shared" si="3"/>
        <v>0</v>
      </c>
      <c r="H106" s="63"/>
      <c r="I106" s="62"/>
      <c r="O106" s="36"/>
    </row>
    <row r="107" spans="2:15" s="35" customFormat="1" ht="18.75" customHeight="1">
      <c r="B107" s="64" t="s">
        <v>115</v>
      </c>
      <c r="C107" s="67" t="s">
        <v>72</v>
      </c>
      <c r="D107" s="61">
        <v>1</v>
      </c>
      <c r="E107" s="54"/>
      <c r="F107" s="55">
        <f t="shared" si="2"/>
        <v>0</v>
      </c>
      <c r="G107" s="56">
        <f t="shared" si="3"/>
        <v>0</v>
      </c>
      <c r="H107" s="63"/>
      <c r="I107" s="62"/>
      <c r="O107" s="36"/>
    </row>
    <row r="108" spans="2:15" s="35" customFormat="1" ht="18.75" customHeight="1">
      <c r="B108" s="64" t="s">
        <v>116</v>
      </c>
      <c r="C108" s="67" t="s">
        <v>72</v>
      </c>
      <c r="D108" s="61">
        <v>1</v>
      </c>
      <c r="E108" s="54"/>
      <c r="F108" s="55">
        <f t="shared" si="2"/>
        <v>0</v>
      </c>
      <c r="G108" s="56">
        <f t="shared" si="3"/>
        <v>0</v>
      </c>
      <c r="H108" s="63"/>
      <c r="I108" s="62"/>
      <c r="O108" s="36"/>
    </row>
    <row r="109" spans="2:15" s="35" customFormat="1" ht="15.75">
      <c r="B109" s="64" t="s">
        <v>117</v>
      </c>
      <c r="C109" s="67" t="s">
        <v>72</v>
      </c>
      <c r="D109" s="61">
        <v>1</v>
      </c>
      <c r="E109" s="54"/>
      <c r="F109" s="55">
        <f t="shared" si="2"/>
        <v>0</v>
      </c>
      <c r="G109" s="56">
        <f t="shared" si="3"/>
        <v>0</v>
      </c>
      <c r="H109" s="63"/>
      <c r="I109" s="62"/>
      <c r="O109" s="36"/>
    </row>
    <row r="110" spans="2:15" s="35" customFormat="1" ht="15.75">
      <c r="B110" s="64" t="s">
        <v>118</v>
      </c>
      <c r="C110" s="67" t="s">
        <v>72</v>
      </c>
      <c r="D110" s="61">
        <v>1</v>
      </c>
      <c r="E110" s="54"/>
      <c r="F110" s="55">
        <f t="shared" si="2"/>
        <v>0</v>
      </c>
      <c r="G110" s="56">
        <f t="shared" si="3"/>
        <v>0</v>
      </c>
      <c r="H110" s="63"/>
      <c r="I110" s="62"/>
      <c r="O110" s="36"/>
    </row>
    <row r="111" spans="2:15" s="35" customFormat="1" ht="15.75">
      <c r="B111" s="64" t="s">
        <v>119</v>
      </c>
      <c r="C111" s="67" t="s">
        <v>72</v>
      </c>
      <c r="D111" s="61">
        <v>1</v>
      </c>
      <c r="E111" s="54"/>
      <c r="F111" s="55">
        <f t="shared" si="2"/>
        <v>0</v>
      </c>
      <c r="G111" s="56">
        <f t="shared" si="3"/>
        <v>0</v>
      </c>
      <c r="H111" s="63"/>
      <c r="I111" s="62"/>
      <c r="O111" s="36"/>
    </row>
    <row r="112" spans="2:15" s="35" customFormat="1" ht="15.75">
      <c r="B112" s="64" t="s">
        <v>120</v>
      </c>
      <c r="C112" s="67" t="s">
        <v>72</v>
      </c>
      <c r="D112" s="61">
        <v>1</v>
      </c>
      <c r="E112" s="54"/>
      <c r="F112" s="55">
        <f t="shared" si="2"/>
        <v>0</v>
      </c>
      <c r="G112" s="56">
        <f t="shared" si="3"/>
        <v>0</v>
      </c>
      <c r="H112" s="63"/>
      <c r="I112" s="62"/>
      <c r="O112" s="36"/>
    </row>
    <row r="113" spans="2:15" s="35" customFormat="1" ht="15.75">
      <c r="B113" s="64" t="s">
        <v>121</v>
      </c>
      <c r="C113" s="67" t="s">
        <v>72</v>
      </c>
      <c r="D113" s="61">
        <v>1</v>
      </c>
      <c r="E113" s="54"/>
      <c r="F113" s="55">
        <f t="shared" si="2"/>
        <v>0</v>
      </c>
      <c r="G113" s="56">
        <f t="shared" si="3"/>
        <v>0</v>
      </c>
      <c r="H113" s="63"/>
      <c r="I113" s="62"/>
      <c r="O113" s="36"/>
    </row>
    <row r="114" spans="2:15" s="35" customFormat="1" ht="28.5">
      <c r="B114" s="64" t="s">
        <v>122</v>
      </c>
      <c r="C114" s="67" t="s">
        <v>72</v>
      </c>
      <c r="D114" s="61">
        <v>1</v>
      </c>
      <c r="E114" s="54"/>
      <c r="F114" s="55">
        <f t="shared" si="2"/>
        <v>0</v>
      </c>
      <c r="G114" s="56">
        <f t="shared" si="3"/>
        <v>0</v>
      </c>
      <c r="H114" s="63"/>
      <c r="I114" s="62"/>
      <c r="O114" s="36"/>
    </row>
    <row r="115" spans="2:15" s="35" customFormat="1" ht="42.75">
      <c r="B115" s="64" t="s">
        <v>123</v>
      </c>
      <c r="C115" s="67" t="s">
        <v>72</v>
      </c>
      <c r="D115" s="61">
        <v>1</v>
      </c>
      <c r="E115" s="54"/>
      <c r="F115" s="55">
        <f t="shared" si="2"/>
        <v>0</v>
      </c>
      <c r="G115" s="56">
        <f t="shared" si="3"/>
        <v>0</v>
      </c>
      <c r="H115" s="63"/>
      <c r="I115" s="62"/>
      <c r="O115" s="36"/>
    </row>
    <row r="116" spans="2:15" s="35" customFormat="1" ht="15.75">
      <c r="B116" s="64" t="s">
        <v>124</v>
      </c>
      <c r="C116" s="67" t="s">
        <v>26</v>
      </c>
      <c r="D116" s="61">
        <v>1</v>
      </c>
      <c r="E116" s="54"/>
      <c r="F116" s="55">
        <f t="shared" si="2"/>
        <v>0</v>
      </c>
      <c r="G116" s="56">
        <f t="shared" si="3"/>
        <v>0</v>
      </c>
      <c r="H116" s="63"/>
      <c r="I116" s="62"/>
      <c r="O116" s="36"/>
    </row>
    <row r="117" spans="2:15" s="35" customFormat="1" ht="15.75">
      <c r="B117" s="64" t="s">
        <v>125</v>
      </c>
      <c r="C117" s="67" t="s">
        <v>26</v>
      </c>
      <c r="D117" s="61">
        <v>1</v>
      </c>
      <c r="E117" s="54"/>
      <c r="F117" s="55">
        <f t="shared" si="2"/>
        <v>0</v>
      </c>
      <c r="G117" s="56">
        <f t="shared" si="3"/>
        <v>0</v>
      </c>
      <c r="H117" s="63"/>
      <c r="I117" s="62"/>
      <c r="O117" s="36"/>
    </row>
    <row r="118" spans="2:15" s="35" customFormat="1" ht="15.75">
      <c r="B118" s="64" t="s">
        <v>126</v>
      </c>
      <c r="C118" s="67" t="s">
        <v>26</v>
      </c>
      <c r="D118" s="61">
        <v>1</v>
      </c>
      <c r="E118" s="54"/>
      <c r="F118" s="55">
        <f t="shared" si="2"/>
        <v>0</v>
      </c>
      <c r="G118" s="56">
        <f t="shared" si="3"/>
        <v>0</v>
      </c>
      <c r="H118" s="63"/>
      <c r="I118" s="62"/>
      <c r="O118" s="36"/>
    </row>
    <row r="119" spans="2:15" s="35" customFormat="1" ht="15.75">
      <c r="B119" s="64" t="s">
        <v>127</v>
      </c>
      <c r="C119" s="67" t="s">
        <v>72</v>
      </c>
      <c r="D119" s="61">
        <v>1</v>
      </c>
      <c r="E119" s="54"/>
      <c r="F119" s="55">
        <f t="shared" si="2"/>
        <v>0</v>
      </c>
      <c r="G119" s="56">
        <f t="shared" si="3"/>
        <v>0</v>
      </c>
      <c r="H119" s="63"/>
      <c r="I119" s="62"/>
      <c r="O119" s="36"/>
    </row>
    <row r="120" spans="2:15" s="35" customFormat="1" ht="15.75">
      <c r="B120" s="64" t="s">
        <v>128</v>
      </c>
      <c r="C120" s="67" t="s">
        <v>26</v>
      </c>
      <c r="D120" s="61">
        <v>1</v>
      </c>
      <c r="E120" s="54"/>
      <c r="F120" s="55">
        <f t="shared" si="2"/>
        <v>0</v>
      </c>
      <c r="G120" s="56">
        <f t="shared" si="3"/>
        <v>0</v>
      </c>
      <c r="H120" s="63"/>
      <c r="I120" s="62"/>
      <c r="O120" s="36"/>
    </row>
    <row r="121" spans="2:15" s="35" customFormat="1" ht="28.5">
      <c r="B121" s="64" t="s">
        <v>129</v>
      </c>
      <c r="C121" s="67" t="s">
        <v>26</v>
      </c>
      <c r="D121" s="61">
        <v>1</v>
      </c>
      <c r="E121" s="54"/>
      <c r="F121" s="55">
        <f t="shared" si="2"/>
        <v>0</v>
      </c>
      <c r="G121" s="56">
        <f t="shared" si="3"/>
        <v>0</v>
      </c>
      <c r="H121" s="63"/>
      <c r="I121" s="62"/>
      <c r="O121" s="36"/>
    </row>
    <row r="122" spans="2:15" s="35" customFormat="1" ht="15.75">
      <c r="B122" s="64" t="s">
        <v>130</v>
      </c>
      <c r="C122" s="67" t="s">
        <v>26</v>
      </c>
      <c r="D122" s="61">
        <v>1</v>
      </c>
      <c r="E122" s="54"/>
      <c r="F122" s="55">
        <f t="shared" si="2"/>
        <v>0</v>
      </c>
      <c r="G122" s="56">
        <f t="shared" si="3"/>
        <v>0</v>
      </c>
      <c r="H122" s="63"/>
      <c r="I122" s="62"/>
      <c r="O122" s="36"/>
    </row>
    <row r="123" spans="2:15" s="35" customFormat="1" ht="15.75">
      <c r="B123" s="64" t="s">
        <v>131</v>
      </c>
      <c r="C123" s="67" t="s">
        <v>26</v>
      </c>
      <c r="D123" s="61">
        <v>1</v>
      </c>
      <c r="E123" s="54"/>
      <c r="F123" s="55">
        <f t="shared" si="2"/>
        <v>0</v>
      </c>
      <c r="G123" s="56">
        <f t="shared" si="3"/>
        <v>0</v>
      </c>
      <c r="H123" s="63"/>
      <c r="I123" s="62"/>
      <c r="O123" s="36"/>
    </row>
    <row r="124" spans="2:15" s="35" customFormat="1" ht="15.75">
      <c r="B124" s="64" t="s">
        <v>132</v>
      </c>
      <c r="C124" s="67" t="s">
        <v>26</v>
      </c>
      <c r="D124" s="61">
        <v>1</v>
      </c>
      <c r="E124" s="54"/>
      <c r="F124" s="55">
        <f t="shared" si="2"/>
        <v>0</v>
      </c>
      <c r="G124" s="56">
        <f t="shared" si="3"/>
        <v>0</v>
      </c>
      <c r="H124" s="63"/>
      <c r="I124" s="62"/>
      <c r="O124" s="36"/>
    </row>
    <row r="125" spans="2:15" s="35" customFormat="1" ht="15.75">
      <c r="B125" s="64" t="s">
        <v>133</v>
      </c>
      <c r="C125" s="70" t="s">
        <v>26</v>
      </c>
      <c r="D125" s="61">
        <v>1</v>
      </c>
      <c r="E125" s="54"/>
      <c r="F125" s="55">
        <f t="shared" si="2"/>
        <v>0</v>
      </c>
      <c r="G125" s="56">
        <f t="shared" si="3"/>
        <v>0</v>
      </c>
      <c r="H125" s="63"/>
      <c r="I125" s="62"/>
      <c r="O125" s="36"/>
    </row>
    <row r="126" spans="2:15" s="35" customFormat="1" ht="15.75">
      <c r="B126" s="64" t="s">
        <v>134</v>
      </c>
      <c r="C126" s="67" t="s">
        <v>26</v>
      </c>
      <c r="D126" s="61">
        <v>1</v>
      </c>
      <c r="E126" s="54"/>
      <c r="F126" s="55">
        <f t="shared" si="2"/>
        <v>0</v>
      </c>
      <c r="G126" s="56">
        <f t="shared" si="3"/>
        <v>0</v>
      </c>
      <c r="H126" s="63"/>
      <c r="I126" s="62"/>
      <c r="O126" s="36"/>
    </row>
    <row r="127" spans="2:15" s="35" customFormat="1" ht="28.5">
      <c r="B127" s="64" t="s">
        <v>135</v>
      </c>
      <c r="C127" s="67" t="s">
        <v>26</v>
      </c>
      <c r="D127" s="61">
        <v>1</v>
      </c>
      <c r="E127" s="54"/>
      <c r="F127" s="55">
        <f t="shared" si="2"/>
        <v>0</v>
      </c>
      <c r="G127" s="56">
        <f t="shared" si="3"/>
        <v>0</v>
      </c>
      <c r="H127" s="63"/>
      <c r="I127" s="62"/>
      <c r="O127" s="36"/>
    </row>
    <row r="128" spans="2:15" s="35" customFormat="1" ht="15.75">
      <c r="B128" s="64" t="s">
        <v>136</v>
      </c>
      <c r="C128" s="67" t="s">
        <v>26</v>
      </c>
      <c r="D128" s="61">
        <v>1</v>
      </c>
      <c r="E128" s="54"/>
      <c r="F128" s="55">
        <f t="shared" si="2"/>
        <v>0</v>
      </c>
      <c r="G128" s="56">
        <f t="shared" si="3"/>
        <v>0</v>
      </c>
      <c r="H128" s="63"/>
      <c r="I128" s="62"/>
      <c r="O128" s="36"/>
    </row>
    <row r="129" spans="2:15" s="35" customFormat="1" ht="28.5">
      <c r="B129" s="64" t="s">
        <v>137</v>
      </c>
      <c r="C129" s="67" t="s">
        <v>26</v>
      </c>
      <c r="D129" s="61">
        <v>1</v>
      </c>
      <c r="E129" s="54"/>
      <c r="F129" s="55">
        <f t="shared" si="2"/>
        <v>0</v>
      </c>
      <c r="G129" s="56">
        <f t="shared" si="3"/>
        <v>0</v>
      </c>
      <c r="H129" s="63"/>
      <c r="I129" s="62"/>
      <c r="O129" s="36"/>
    </row>
    <row r="130" spans="2:15" s="35" customFormat="1" ht="15.75">
      <c r="B130" s="64" t="s">
        <v>138</v>
      </c>
      <c r="C130" s="67" t="s">
        <v>26</v>
      </c>
      <c r="D130" s="61">
        <v>1</v>
      </c>
      <c r="E130" s="54"/>
      <c r="F130" s="55">
        <f t="shared" si="2"/>
        <v>0</v>
      </c>
      <c r="G130" s="56">
        <f t="shared" si="3"/>
        <v>0</v>
      </c>
      <c r="H130" s="63"/>
      <c r="I130" s="62"/>
      <c r="O130" s="36"/>
    </row>
    <row r="131" spans="2:15" s="35" customFormat="1" ht="15.75">
      <c r="B131" s="64" t="s">
        <v>139</v>
      </c>
      <c r="C131" s="67" t="s">
        <v>26</v>
      </c>
      <c r="D131" s="61">
        <v>1</v>
      </c>
      <c r="E131" s="54"/>
      <c r="F131" s="55">
        <f t="shared" si="2"/>
        <v>0</v>
      </c>
      <c r="G131" s="56">
        <f t="shared" si="3"/>
        <v>0</v>
      </c>
      <c r="H131" s="63"/>
      <c r="I131" s="62"/>
      <c r="O131" s="36"/>
    </row>
    <row r="132" spans="2:15" s="35" customFormat="1" ht="15.75">
      <c r="B132" s="64" t="s">
        <v>140</v>
      </c>
      <c r="C132" s="67" t="s">
        <v>26</v>
      </c>
      <c r="D132" s="61">
        <v>1</v>
      </c>
      <c r="E132" s="54"/>
      <c r="F132" s="55">
        <f t="shared" si="2"/>
        <v>0</v>
      </c>
      <c r="G132" s="56">
        <f t="shared" si="3"/>
        <v>0</v>
      </c>
      <c r="H132" s="63"/>
      <c r="I132" s="62"/>
      <c r="O132" s="36"/>
    </row>
    <row r="133" spans="2:15" s="35" customFormat="1" ht="15.75">
      <c r="B133" s="64" t="s">
        <v>141</v>
      </c>
      <c r="C133" s="67" t="s">
        <v>26</v>
      </c>
      <c r="D133" s="61">
        <v>1</v>
      </c>
      <c r="E133" s="54"/>
      <c r="F133" s="55">
        <f t="shared" si="2"/>
        <v>0</v>
      </c>
      <c r="G133" s="56">
        <f t="shared" si="3"/>
        <v>0</v>
      </c>
      <c r="H133" s="63"/>
      <c r="I133" s="62"/>
      <c r="O133" s="36"/>
    </row>
    <row r="134" spans="2:15" s="35" customFormat="1" ht="28.5">
      <c r="B134" s="64" t="s">
        <v>142</v>
      </c>
      <c r="C134" s="67" t="s">
        <v>26</v>
      </c>
      <c r="D134" s="61">
        <v>1</v>
      </c>
      <c r="E134" s="54"/>
      <c r="F134" s="55">
        <f t="shared" si="2"/>
        <v>0</v>
      </c>
      <c r="G134" s="56">
        <f t="shared" si="3"/>
        <v>0</v>
      </c>
      <c r="H134" s="63"/>
      <c r="I134" s="62"/>
      <c r="O134" s="36"/>
    </row>
    <row r="135" spans="2:15" s="35" customFormat="1" ht="15.75">
      <c r="B135" s="64" t="s">
        <v>143</v>
      </c>
      <c r="C135" s="67" t="s">
        <v>26</v>
      </c>
      <c r="D135" s="61">
        <v>1</v>
      </c>
      <c r="E135" s="54"/>
      <c r="F135" s="55">
        <f t="shared" si="2"/>
        <v>0</v>
      </c>
      <c r="G135" s="56">
        <f t="shared" si="3"/>
        <v>0</v>
      </c>
      <c r="H135" s="63"/>
      <c r="I135" s="62"/>
      <c r="O135" s="36"/>
    </row>
    <row r="136" spans="2:15" s="35" customFormat="1" ht="28.5">
      <c r="B136" s="64" t="s">
        <v>144</v>
      </c>
      <c r="C136" s="67" t="s">
        <v>26</v>
      </c>
      <c r="D136" s="61">
        <v>1</v>
      </c>
      <c r="E136" s="54"/>
      <c r="F136" s="55">
        <f t="shared" si="2"/>
        <v>0</v>
      </c>
      <c r="G136" s="56">
        <f t="shared" si="3"/>
        <v>0</v>
      </c>
      <c r="H136" s="63"/>
      <c r="I136" s="62"/>
      <c r="O136" s="36"/>
    </row>
    <row r="137" spans="2:15" s="35" customFormat="1" ht="28.5">
      <c r="B137" s="64" t="s">
        <v>145</v>
      </c>
      <c r="C137" s="67" t="s">
        <v>146</v>
      </c>
      <c r="D137" s="61">
        <v>1</v>
      </c>
      <c r="E137" s="54"/>
      <c r="F137" s="55">
        <f t="shared" si="2"/>
        <v>0</v>
      </c>
      <c r="G137" s="56">
        <f t="shared" si="3"/>
        <v>0</v>
      </c>
      <c r="H137" s="63"/>
      <c r="I137" s="62"/>
      <c r="O137" s="36"/>
    </row>
    <row r="138" spans="2:15" s="35" customFormat="1" ht="15.75">
      <c r="B138" s="64" t="s">
        <v>147</v>
      </c>
      <c r="C138" s="67" t="s">
        <v>26</v>
      </c>
      <c r="D138" s="61">
        <v>1</v>
      </c>
      <c r="E138" s="54"/>
      <c r="F138" s="55">
        <f t="shared" si="2"/>
        <v>0</v>
      </c>
      <c r="G138" s="56">
        <f t="shared" si="3"/>
        <v>0</v>
      </c>
      <c r="H138" s="63"/>
      <c r="I138" s="62"/>
      <c r="O138" s="36"/>
    </row>
    <row r="139" spans="2:15" s="35" customFormat="1" ht="15.75">
      <c r="B139" s="64" t="s">
        <v>148</v>
      </c>
      <c r="C139" s="67" t="s">
        <v>26</v>
      </c>
      <c r="D139" s="61">
        <v>1</v>
      </c>
      <c r="E139" s="54"/>
      <c r="F139" s="55">
        <f t="shared" si="2"/>
        <v>0</v>
      </c>
      <c r="G139" s="56">
        <f t="shared" si="3"/>
        <v>0</v>
      </c>
      <c r="H139" s="63"/>
      <c r="I139" s="62"/>
      <c r="O139" s="36"/>
    </row>
    <row r="140" spans="2:15" s="35" customFormat="1" ht="28.5">
      <c r="B140" s="64" t="s">
        <v>149</v>
      </c>
      <c r="C140" s="67" t="s">
        <v>26</v>
      </c>
      <c r="D140" s="61">
        <v>1</v>
      </c>
      <c r="E140" s="54"/>
      <c r="F140" s="55">
        <f t="shared" si="2"/>
        <v>0</v>
      </c>
      <c r="G140" s="56">
        <f t="shared" si="3"/>
        <v>0</v>
      </c>
      <c r="H140" s="63"/>
      <c r="I140" s="62"/>
      <c r="O140" s="36"/>
    </row>
    <row r="141" spans="2:15" s="35" customFormat="1" ht="15.75">
      <c r="B141" s="64" t="s">
        <v>150</v>
      </c>
      <c r="C141" s="67" t="s">
        <v>26</v>
      </c>
      <c r="D141" s="61">
        <v>1</v>
      </c>
      <c r="E141" s="54"/>
      <c r="F141" s="55">
        <f t="shared" si="2"/>
        <v>0</v>
      </c>
      <c r="G141" s="56">
        <f t="shared" si="3"/>
        <v>0</v>
      </c>
      <c r="H141" s="63"/>
      <c r="I141" s="62"/>
      <c r="O141" s="36"/>
    </row>
    <row r="142" spans="2:15" s="35" customFormat="1" ht="28.5">
      <c r="B142" s="64" t="s">
        <v>151</v>
      </c>
      <c r="C142" s="67" t="s">
        <v>26</v>
      </c>
      <c r="D142" s="61">
        <v>1</v>
      </c>
      <c r="E142" s="54"/>
      <c r="F142" s="55">
        <f t="shared" si="2"/>
        <v>0</v>
      </c>
      <c r="G142" s="56">
        <f t="shared" si="3"/>
        <v>0</v>
      </c>
      <c r="H142" s="63"/>
      <c r="I142" s="62"/>
      <c r="O142" s="36"/>
    </row>
    <row r="143" spans="2:15" s="35" customFormat="1" ht="28.5">
      <c r="B143" s="64" t="s">
        <v>152</v>
      </c>
      <c r="C143" s="67" t="s">
        <v>26</v>
      </c>
      <c r="D143" s="61">
        <v>1</v>
      </c>
      <c r="E143" s="54"/>
      <c r="F143" s="55">
        <f t="shared" si="2"/>
        <v>0</v>
      </c>
      <c r="G143" s="56">
        <f t="shared" si="3"/>
        <v>0</v>
      </c>
      <c r="H143" s="63"/>
      <c r="I143" s="62"/>
      <c r="O143" s="36"/>
    </row>
    <row r="144" spans="2:15" s="35" customFormat="1" ht="15.75">
      <c r="B144" s="64" t="s">
        <v>153</v>
      </c>
      <c r="C144" s="67" t="s">
        <v>26</v>
      </c>
      <c r="D144" s="61">
        <v>1</v>
      </c>
      <c r="E144" s="54"/>
      <c r="F144" s="55">
        <f t="shared" si="2"/>
        <v>0</v>
      </c>
      <c r="G144" s="56">
        <f t="shared" si="3"/>
        <v>0</v>
      </c>
      <c r="H144" s="63"/>
      <c r="I144" s="62"/>
      <c r="O144" s="36"/>
    </row>
    <row r="145" spans="2:15" s="35" customFormat="1" ht="15.75">
      <c r="B145" s="64" t="s">
        <v>154</v>
      </c>
      <c r="C145" s="67" t="s">
        <v>26</v>
      </c>
      <c r="D145" s="61">
        <v>1</v>
      </c>
      <c r="E145" s="54"/>
      <c r="F145" s="55">
        <f t="shared" si="2"/>
        <v>0</v>
      </c>
      <c r="G145" s="56">
        <f t="shared" si="3"/>
        <v>0</v>
      </c>
      <c r="H145" s="63"/>
      <c r="I145" s="62"/>
      <c r="O145" s="36"/>
    </row>
    <row r="146" spans="2:15" s="35" customFormat="1" ht="15.75">
      <c r="B146" s="64" t="s">
        <v>155</v>
      </c>
      <c r="C146" s="67" t="s">
        <v>26</v>
      </c>
      <c r="D146" s="61">
        <v>1</v>
      </c>
      <c r="E146" s="54"/>
      <c r="F146" s="55">
        <f t="shared" si="2"/>
        <v>0</v>
      </c>
      <c r="G146" s="56">
        <f t="shared" si="3"/>
        <v>0</v>
      </c>
      <c r="H146" s="63"/>
      <c r="I146" s="62"/>
      <c r="O146" s="36"/>
    </row>
    <row r="147" spans="2:15" s="35" customFormat="1" ht="15.75">
      <c r="B147" s="64" t="s">
        <v>156</v>
      </c>
      <c r="C147" s="67" t="s">
        <v>26</v>
      </c>
      <c r="D147" s="61">
        <v>1</v>
      </c>
      <c r="E147" s="54"/>
      <c r="F147" s="55">
        <f t="shared" si="2"/>
        <v>0</v>
      </c>
      <c r="G147" s="56">
        <f t="shared" si="3"/>
        <v>0</v>
      </c>
      <c r="H147" s="63"/>
      <c r="I147" s="62"/>
      <c r="O147" s="36"/>
    </row>
    <row r="148" spans="2:15" s="35" customFormat="1" ht="15.75">
      <c r="B148" s="64" t="s">
        <v>157</v>
      </c>
      <c r="C148" s="67" t="s">
        <v>26</v>
      </c>
      <c r="D148" s="61">
        <v>1</v>
      </c>
      <c r="E148" s="54"/>
      <c r="F148" s="55">
        <f t="shared" si="2"/>
        <v>0</v>
      </c>
      <c r="G148" s="56">
        <f t="shared" si="3"/>
        <v>0</v>
      </c>
      <c r="H148" s="63"/>
      <c r="I148" s="62"/>
      <c r="O148" s="36"/>
    </row>
    <row r="149" spans="2:15" s="35" customFormat="1" ht="15.75">
      <c r="B149" s="64" t="s">
        <v>158</v>
      </c>
      <c r="C149" s="67"/>
      <c r="D149" s="61">
        <v>1</v>
      </c>
      <c r="E149" s="54"/>
      <c r="F149" s="55">
        <f t="shared" ref="F149:F212" si="4">(E149*$I$16)+E149</f>
        <v>0</v>
      </c>
      <c r="G149" s="56">
        <f t="shared" ref="G149:G212" si="5">F149*D149</f>
        <v>0</v>
      </c>
      <c r="H149" s="63"/>
      <c r="I149" s="62"/>
      <c r="O149" s="36"/>
    </row>
    <row r="150" spans="2:15" s="35" customFormat="1" ht="15.75">
      <c r="B150" s="64" t="s">
        <v>159</v>
      </c>
      <c r="C150" s="67" t="s">
        <v>26</v>
      </c>
      <c r="D150" s="61">
        <v>1</v>
      </c>
      <c r="E150" s="54"/>
      <c r="F150" s="55">
        <f t="shared" si="4"/>
        <v>0</v>
      </c>
      <c r="G150" s="56">
        <f t="shared" si="5"/>
        <v>0</v>
      </c>
      <c r="H150" s="63"/>
      <c r="I150" s="62"/>
      <c r="O150" s="36"/>
    </row>
    <row r="151" spans="2:15" s="35" customFormat="1" ht="15.75">
      <c r="B151" s="64" t="s">
        <v>160</v>
      </c>
      <c r="C151" s="67" t="s">
        <v>26</v>
      </c>
      <c r="D151" s="61">
        <v>1</v>
      </c>
      <c r="E151" s="54"/>
      <c r="F151" s="55">
        <f t="shared" si="4"/>
        <v>0</v>
      </c>
      <c r="G151" s="56">
        <f t="shared" si="5"/>
        <v>0</v>
      </c>
      <c r="H151" s="63"/>
      <c r="I151" s="62"/>
      <c r="O151" s="36"/>
    </row>
    <row r="152" spans="2:15" s="35" customFormat="1" ht="28.5">
      <c r="B152" s="64" t="s">
        <v>161</v>
      </c>
      <c r="C152" s="67" t="s">
        <v>26</v>
      </c>
      <c r="D152" s="61">
        <v>1</v>
      </c>
      <c r="E152" s="54"/>
      <c r="F152" s="55">
        <f t="shared" si="4"/>
        <v>0</v>
      </c>
      <c r="G152" s="56">
        <f t="shared" si="5"/>
        <v>0</v>
      </c>
      <c r="H152" s="63"/>
      <c r="I152" s="62"/>
      <c r="O152" s="36"/>
    </row>
    <row r="153" spans="2:15" s="35" customFormat="1" ht="28.5">
      <c r="B153" s="64" t="s">
        <v>162</v>
      </c>
      <c r="C153" s="67" t="s">
        <v>26</v>
      </c>
      <c r="D153" s="61">
        <v>1</v>
      </c>
      <c r="E153" s="54"/>
      <c r="F153" s="55">
        <f t="shared" si="4"/>
        <v>0</v>
      </c>
      <c r="G153" s="56">
        <f t="shared" si="5"/>
        <v>0</v>
      </c>
      <c r="H153" s="63"/>
      <c r="I153" s="62"/>
      <c r="O153" s="36"/>
    </row>
    <row r="154" spans="2:15" s="35" customFormat="1" ht="28.5">
      <c r="B154" s="64" t="s">
        <v>163</v>
      </c>
      <c r="C154" s="67" t="s">
        <v>26</v>
      </c>
      <c r="D154" s="61">
        <v>1</v>
      </c>
      <c r="E154" s="54"/>
      <c r="F154" s="55">
        <f t="shared" si="4"/>
        <v>0</v>
      </c>
      <c r="G154" s="56">
        <f t="shared" si="5"/>
        <v>0</v>
      </c>
      <c r="H154" s="63"/>
      <c r="I154" s="62"/>
      <c r="O154" s="36"/>
    </row>
    <row r="155" spans="2:15" s="35" customFormat="1" ht="15.75">
      <c r="B155" s="64" t="s">
        <v>164</v>
      </c>
      <c r="C155" s="67" t="s">
        <v>26</v>
      </c>
      <c r="D155" s="61">
        <v>1</v>
      </c>
      <c r="E155" s="54"/>
      <c r="F155" s="55">
        <f t="shared" si="4"/>
        <v>0</v>
      </c>
      <c r="G155" s="56">
        <f t="shared" si="5"/>
        <v>0</v>
      </c>
      <c r="H155" s="63"/>
      <c r="I155" s="62"/>
      <c r="O155" s="36"/>
    </row>
    <row r="156" spans="2:15" s="35" customFormat="1" ht="28.5">
      <c r="B156" s="64" t="s">
        <v>165</v>
      </c>
      <c r="C156" s="67" t="s">
        <v>26</v>
      </c>
      <c r="D156" s="61">
        <v>1</v>
      </c>
      <c r="E156" s="54"/>
      <c r="F156" s="55">
        <f t="shared" si="4"/>
        <v>0</v>
      </c>
      <c r="G156" s="56">
        <f t="shared" si="5"/>
        <v>0</v>
      </c>
      <c r="H156" s="63"/>
      <c r="I156" s="62"/>
      <c r="O156" s="36"/>
    </row>
    <row r="157" spans="2:15" s="35" customFormat="1" ht="15.75">
      <c r="B157" s="64" t="s">
        <v>166</v>
      </c>
      <c r="C157" s="67" t="s">
        <v>26</v>
      </c>
      <c r="D157" s="61">
        <v>1</v>
      </c>
      <c r="E157" s="54"/>
      <c r="F157" s="55">
        <f t="shared" si="4"/>
        <v>0</v>
      </c>
      <c r="G157" s="56">
        <f t="shared" si="5"/>
        <v>0</v>
      </c>
      <c r="H157" s="63"/>
      <c r="I157" s="62"/>
      <c r="O157" s="36"/>
    </row>
    <row r="158" spans="2:15" s="35" customFormat="1" ht="15.75">
      <c r="B158" s="64" t="s">
        <v>167</v>
      </c>
      <c r="C158" s="67" t="s">
        <v>26</v>
      </c>
      <c r="D158" s="61">
        <v>1</v>
      </c>
      <c r="E158" s="54"/>
      <c r="F158" s="55">
        <f t="shared" si="4"/>
        <v>0</v>
      </c>
      <c r="G158" s="56">
        <f t="shared" si="5"/>
        <v>0</v>
      </c>
      <c r="H158" s="63"/>
      <c r="I158" s="62"/>
      <c r="O158" s="36"/>
    </row>
    <row r="159" spans="2:15" s="35" customFormat="1" ht="15.75">
      <c r="B159" s="64" t="s">
        <v>168</v>
      </c>
      <c r="C159" s="67" t="s">
        <v>26</v>
      </c>
      <c r="D159" s="61">
        <v>1</v>
      </c>
      <c r="E159" s="54"/>
      <c r="F159" s="55">
        <f t="shared" si="4"/>
        <v>0</v>
      </c>
      <c r="G159" s="56">
        <f t="shared" si="5"/>
        <v>0</v>
      </c>
      <c r="H159" s="63"/>
      <c r="I159" s="62"/>
      <c r="O159" s="36"/>
    </row>
    <row r="160" spans="2:15" s="35" customFormat="1" ht="15.75">
      <c r="B160" s="64" t="s">
        <v>169</v>
      </c>
      <c r="C160" s="67" t="s">
        <v>26</v>
      </c>
      <c r="D160" s="61">
        <v>1</v>
      </c>
      <c r="E160" s="54"/>
      <c r="F160" s="55">
        <f t="shared" si="4"/>
        <v>0</v>
      </c>
      <c r="G160" s="56">
        <f t="shared" si="5"/>
        <v>0</v>
      </c>
      <c r="H160" s="63"/>
      <c r="I160" s="62"/>
      <c r="O160" s="36"/>
    </row>
    <row r="161" spans="2:15" s="35" customFormat="1" ht="15.75">
      <c r="B161" s="64" t="s">
        <v>170</v>
      </c>
      <c r="C161" s="67" t="s">
        <v>26</v>
      </c>
      <c r="D161" s="61">
        <v>1</v>
      </c>
      <c r="E161" s="54"/>
      <c r="F161" s="55">
        <f t="shared" si="4"/>
        <v>0</v>
      </c>
      <c r="G161" s="56">
        <f t="shared" si="5"/>
        <v>0</v>
      </c>
      <c r="H161" s="63"/>
      <c r="I161" s="62"/>
      <c r="O161" s="36"/>
    </row>
    <row r="162" spans="2:15" s="35" customFormat="1" ht="28.5">
      <c r="B162" s="64" t="s">
        <v>171</v>
      </c>
      <c r="C162" s="67" t="s">
        <v>172</v>
      </c>
      <c r="D162" s="61">
        <v>1</v>
      </c>
      <c r="E162" s="54"/>
      <c r="F162" s="55">
        <f t="shared" si="4"/>
        <v>0</v>
      </c>
      <c r="G162" s="56">
        <f t="shared" si="5"/>
        <v>0</v>
      </c>
      <c r="H162" s="63"/>
      <c r="I162" s="62"/>
      <c r="O162" s="36"/>
    </row>
    <row r="163" spans="2:15" s="35" customFormat="1" ht="28.5">
      <c r="B163" s="64" t="s">
        <v>173</v>
      </c>
      <c r="C163" s="67" t="s">
        <v>172</v>
      </c>
      <c r="D163" s="61">
        <v>1</v>
      </c>
      <c r="E163" s="54"/>
      <c r="F163" s="55">
        <f t="shared" si="4"/>
        <v>0</v>
      </c>
      <c r="G163" s="56">
        <f t="shared" si="5"/>
        <v>0</v>
      </c>
      <c r="H163" s="63"/>
      <c r="I163" s="62"/>
      <c r="O163" s="36"/>
    </row>
    <row r="164" spans="2:15" s="35" customFormat="1" ht="28.5">
      <c r="B164" s="64" t="s">
        <v>174</v>
      </c>
      <c r="C164" s="67" t="s">
        <v>172</v>
      </c>
      <c r="D164" s="61">
        <v>1</v>
      </c>
      <c r="E164" s="54"/>
      <c r="F164" s="55">
        <f t="shared" si="4"/>
        <v>0</v>
      </c>
      <c r="G164" s="56">
        <f t="shared" si="5"/>
        <v>0</v>
      </c>
      <c r="H164" s="63"/>
      <c r="I164" s="62"/>
      <c r="O164" s="36"/>
    </row>
    <row r="165" spans="2:15" s="35" customFormat="1" ht="28.5">
      <c r="B165" s="64" t="s">
        <v>175</v>
      </c>
      <c r="C165" s="67" t="s">
        <v>172</v>
      </c>
      <c r="D165" s="61">
        <v>1</v>
      </c>
      <c r="E165" s="54"/>
      <c r="F165" s="55">
        <f t="shared" si="4"/>
        <v>0</v>
      </c>
      <c r="G165" s="56">
        <f t="shared" si="5"/>
        <v>0</v>
      </c>
      <c r="H165" s="63"/>
      <c r="I165" s="62"/>
      <c r="O165" s="36"/>
    </row>
    <row r="166" spans="2:15" s="35" customFormat="1" ht="28.5">
      <c r="B166" s="64" t="s">
        <v>176</v>
      </c>
      <c r="C166" s="67" t="s">
        <v>172</v>
      </c>
      <c r="D166" s="61">
        <v>1</v>
      </c>
      <c r="E166" s="54"/>
      <c r="F166" s="55">
        <f t="shared" si="4"/>
        <v>0</v>
      </c>
      <c r="G166" s="56">
        <f t="shared" si="5"/>
        <v>0</v>
      </c>
      <c r="H166" s="63"/>
      <c r="I166" s="62"/>
      <c r="O166" s="36"/>
    </row>
    <row r="167" spans="2:15" s="35" customFormat="1" ht="28.5">
      <c r="B167" s="64" t="s">
        <v>177</v>
      </c>
      <c r="C167" s="67" t="s">
        <v>172</v>
      </c>
      <c r="D167" s="61">
        <v>1</v>
      </c>
      <c r="E167" s="54"/>
      <c r="F167" s="55">
        <f t="shared" si="4"/>
        <v>0</v>
      </c>
      <c r="G167" s="56">
        <f t="shared" si="5"/>
        <v>0</v>
      </c>
      <c r="H167" s="63"/>
      <c r="I167" s="62"/>
      <c r="O167" s="36"/>
    </row>
    <row r="168" spans="2:15" s="35" customFormat="1" ht="28.5">
      <c r="B168" s="64" t="s">
        <v>178</v>
      </c>
      <c r="C168" s="67" t="s">
        <v>172</v>
      </c>
      <c r="D168" s="61">
        <v>1</v>
      </c>
      <c r="E168" s="54"/>
      <c r="F168" s="55">
        <f t="shared" si="4"/>
        <v>0</v>
      </c>
      <c r="G168" s="56">
        <f t="shared" si="5"/>
        <v>0</v>
      </c>
      <c r="H168" s="63"/>
      <c r="I168" s="62"/>
      <c r="O168" s="36"/>
    </row>
    <row r="169" spans="2:15" s="35" customFormat="1" ht="15.75">
      <c r="B169" s="64" t="s">
        <v>179</v>
      </c>
      <c r="C169" s="67" t="s">
        <v>26</v>
      </c>
      <c r="D169" s="61">
        <v>1</v>
      </c>
      <c r="E169" s="54"/>
      <c r="F169" s="55">
        <f t="shared" si="4"/>
        <v>0</v>
      </c>
      <c r="G169" s="56">
        <f t="shared" si="5"/>
        <v>0</v>
      </c>
      <c r="H169" s="63"/>
      <c r="I169" s="62"/>
      <c r="O169" s="36"/>
    </row>
    <row r="170" spans="2:15" s="35" customFormat="1" ht="15.75">
      <c r="B170" s="64" t="s">
        <v>180</v>
      </c>
      <c r="C170" s="67" t="s">
        <v>26</v>
      </c>
      <c r="D170" s="61">
        <v>1</v>
      </c>
      <c r="E170" s="54"/>
      <c r="F170" s="55">
        <f t="shared" si="4"/>
        <v>0</v>
      </c>
      <c r="G170" s="56">
        <f t="shared" si="5"/>
        <v>0</v>
      </c>
      <c r="H170" s="63"/>
      <c r="I170" s="62"/>
      <c r="O170" s="36"/>
    </row>
    <row r="171" spans="2:15" s="35" customFormat="1" ht="15.75">
      <c r="B171" s="64" t="s">
        <v>181</v>
      </c>
      <c r="C171" s="67" t="s">
        <v>26</v>
      </c>
      <c r="D171" s="61">
        <v>1</v>
      </c>
      <c r="E171" s="54"/>
      <c r="F171" s="55">
        <f t="shared" si="4"/>
        <v>0</v>
      </c>
      <c r="G171" s="56">
        <f t="shared" si="5"/>
        <v>0</v>
      </c>
      <c r="H171" s="63"/>
      <c r="I171" s="62"/>
      <c r="O171" s="36"/>
    </row>
    <row r="172" spans="2:15" s="35" customFormat="1" ht="15.75">
      <c r="B172" s="64" t="s">
        <v>182</v>
      </c>
      <c r="C172" s="67" t="s">
        <v>26</v>
      </c>
      <c r="D172" s="61">
        <v>1</v>
      </c>
      <c r="E172" s="54"/>
      <c r="F172" s="55">
        <f t="shared" si="4"/>
        <v>0</v>
      </c>
      <c r="G172" s="56">
        <f t="shared" si="5"/>
        <v>0</v>
      </c>
      <c r="H172" s="63"/>
      <c r="I172" s="62"/>
      <c r="O172" s="36"/>
    </row>
    <row r="173" spans="2:15" s="35" customFormat="1" ht="15.75">
      <c r="B173" s="64" t="s">
        <v>183</v>
      </c>
      <c r="C173" s="67" t="s">
        <v>26</v>
      </c>
      <c r="D173" s="61">
        <v>1</v>
      </c>
      <c r="E173" s="54"/>
      <c r="F173" s="55">
        <f t="shared" si="4"/>
        <v>0</v>
      </c>
      <c r="G173" s="56">
        <f t="shared" si="5"/>
        <v>0</v>
      </c>
      <c r="H173" s="63"/>
      <c r="I173" s="62"/>
      <c r="O173" s="36"/>
    </row>
    <row r="174" spans="2:15" s="35" customFormat="1" ht="15.75">
      <c r="B174" s="64" t="s">
        <v>184</v>
      </c>
      <c r="C174" s="67" t="s">
        <v>26</v>
      </c>
      <c r="D174" s="61">
        <v>1</v>
      </c>
      <c r="E174" s="54"/>
      <c r="F174" s="55">
        <f t="shared" si="4"/>
        <v>0</v>
      </c>
      <c r="G174" s="56">
        <f t="shared" si="5"/>
        <v>0</v>
      </c>
      <c r="H174" s="63"/>
      <c r="I174" s="62"/>
      <c r="O174" s="36"/>
    </row>
    <row r="175" spans="2:15" s="35" customFormat="1" ht="15.75">
      <c r="B175" s="64" t="s">
        <v>185</v>
      </c>
      <c r="C175" s="67" t="s">
        <v>26</v>
      </c>
      <c r="D175" s="61">
        <v>1</v>
      </c>
      <c r="E175" s="54"/>
      <c r="F175" s="55">
        <f t="shared" si="4"/>
        <v>0</v>
      </c>
      <c r="G175" s="56">
        <f t="shared" si="5"/>
        <v>0</v>
      </c>
      <c r="H175" s="63"/>
      <c r="I175" s="62"/>
      <c r="O175" s="36"/>
    </row>
    <row r="176" spans="2:15" s="35" customFormat="1" ht="15.75">
      <c r="B176" s="64" t="s">
        <v>186</v>
      </c>
      <c r="C176" s="67" t="s">
        <v>26</v>
      </c>
      <c r="D176" s="61">
        <v>1</v>
      </c>
      <c r="E176" s="54"/>
      <c r="F176" s="55">
        <f t="shared" si="4"/>
        <v>0</v>
      </c>
      <c r="G176" s="56">
        <f t="shared" si="5"/>
        <v>0</v>
      </c>
      <c r="H176" s="63"/>
      <c r="I176" s="62"/>
      <c r="O176" s="36"/>
    </row>
    <row r="177" spans="2:15" s="35" customFormat="1" ht="15.75">
      <c r="B177" s="64" t="s">
        <v>187</v>
      </c>
      <c r="C177" s="67" t="s">
        <v>26</v>
      </c>
      <c r="D177" s="61">
        <v>1</v>
      </c>
      <c r="E177" s="54"/>
      <c r="F177" s="55">
        <f t="shared" si="4"/>
        <v>0</v>
      </c>
      <c r="G177" s="56">
        <f t="shared" si="5"/>
        <v>0</v>
      </c>
      <c r="H177" s="63"/>
      <c r="I177" s="62"/>
      <c r="O177" s="36"/>
    </row>
    <row r="178" spans="2:15" s="35" customFormat="1" ht="15.75">
      <c r="B178" s="64" t="s">
        <v>188</v>
      </c>
      <c r="C178" s="67" t="s">
        <v>189</v>
      </c>
      <c r="D178" s="61">
        <v>1</v>
      </c>
      <c r="E178" s="54"/>
      <c r="F178" s="55">
        <f t="shared" si="4"/>
        <v>0</v>
      </c>
      <c r="G178" s="56">
        <f t="shared" si="5"/>
        <v>0</v>
      </c>
      <c r="H178" s="63"/>
      <c r="I178" s="62"/>
      <c r="O178" s="36"/>
    </row>
    <row r="179" spans="2:15" s="35" customFormat="1" ht="15.75">
      <c r="B179" s="64" t="s">
        <v>190</v>
      </c>
      <c r="C179" s="67" t="s">
        <v>26</v>
      </c>
      <c r="D179" s="61">
        <v>1</v>
      </c>
      <c r="E179" s="54"/>
      <c r="F179" s="55">
        <f t="shared" si="4"/>
        <v>0</v>
      </c>
      <c r="G179" s="56">
        <f t="shared" si="5"/>
        <v>0</v>
      </c>
      <c r="H179" s="63"/>
      <c r="I179" s="62"/>
      <c r="O179" s="36"/>
    </row>
    <row r="180" spans="2:15" s="35" customFormat="1" ht="15.75">
      <c r="B180" s="64" t="s">
        <v>191</v>
      </c>
      <c r="C180" s="67" t="s">
        <v>26</v>
      </c>
      <c r="D180" s="61">
        <v>1</v>
      </c>
      <c r="E180" s="54"/>
      <c r="F180" s="55">
        <f t="shared" si="4"/>
        <v>0</v>
      </c>
      <c r="G180" s="56">
        <f t="shared" si="5"/>
        <v>0</v>
      </c>
      <c r="H180" s="63"/>
      <c r="I180" s="62"/>
      <c r="O180" s="36"/>
    </row>
    <row r="181" spans="2:15" s="35" customFormat="1" ht="28.5">
      <c r="B181" s="66" t="s">
        <v>192</v>
      </c>
      <c r="C181" s="69" t="s">
        <v>72</v>
      </c>
      <c r="D181" s="61">
        <v>1</v>
      </c>
      <c r="E181" s="54"/>
      <c r="F181" s="55">
        <f t="shared" si="4"/>
        <v>0</v>
      </c>
      <c r="G181" s="56">
        <f t="shared" si="5"/>
        <v>0</v>
      </c>
      <c r="H181" s="63"/>
      <c r="I181" s="62"/>
      <c r="O181" s="36"/>
    </row>
    <row r="182" spans="2:15" s="35" customFormat="1" ht="15.75">
      <c r="B182" s="64" t="s">
        <v>193</v>
      </c>
      <c r="C182" s="67" t="s">
        <v>26</v>
      </c>
      <c r="D182" s="61">
        <v>1</v>
      </c>
      <c r="E182" s="54"/>
      <c r="F182" s="55">
        <f t="shared" si="4"/>
        <v>0</v>
      </c>
      <c r="G182" s="56">
        <f t="shared" si="5"/>
        <v>0</v>
      </c>
      <c r="H182" s="63"/>
      <c r="I182" s="62"/>
      <c r="O182" s="36"/>
    </row>
    <row r="183" spans="2:15" s="35" customFormat="1" ht="15.75">
      <c r="B183" s="64" t="s">
        <v>194</v>
      </c>
      <c r="C183" s="67" t="s">
        <v>26</v>
      </c>
      <c r="D183" s="61">
        <v>1</v>
      </c>
      <c r="E183" s="54"/>
      <c r="F183" s="55">
        <f t="shared" si="4"/>
        <v>0</v>
      </c>
      <c r="G183" s="56">
        <f t="shared" si="5"/>
        <v>0</v>
      </c>
      <c r="H183" s="63"/>
      <c r="I183" s="62"/>
      <c r="O183" s="36"/>
    </row>
    <row r="184" spans="2:15" s="35" customFormat="1" ht="15.75">
      <c r="B184" s="64" t="s">
        <v>195</v>
      </c>
      <c r="C184" s="67" t="s">
        <v>26</v>
      </c>
      <c r="D184" s="61">
        <v>1</v>
      </c>
      <c r="E184" s="54"/>
      <c r="F184" s="55">
        <f t="shared" si="4"/>
        <v>0</v>
      </c>
      <c r="G184" s="56">
        <f t="shared" si="5"/>
        <v>0</v>
      </c>
      <c r="H184" s="63"/>
      <c r="I184" s="62"/>
      <c r="O184" s="36"/>
    </row>
    <row r="185" spans="2:15" s="35" customFormat="1" ht="28.5">
      <c r="B185" s="64" t="s">
        <v>196</v>
      </c>
      <c r="C185" s="67" t="s">
        <v>26</v>
      </c>
      <c r="D185" s="61">
        <v>1</v>
      </c>
      <c r="E185" s="54"/>
      <c r="F185" s="55">
        <f t="shared" si="4"/>
        <v>0</v>
      </c>
      <c r="G185" s="56">
        <f t="shared" si="5"/>
        <v>0</v>
      </c>
      <c r="H185" s="63"/>
      <c r="I185" s="62"/>
      <c r="O185" s="36"/>
    </row>
    <row r="186" spans="2:15" s="35" customFormat="1" ht="15.75">
      <c r="B186" s="64" t="s">
        <v>197</v>
      </c>
      <c r="C186" s="67" t="s">
        <v>26</v>
      </c>
      <c r="D186" s="61">
        <v>1</v>
      </c>
      <c r="E186" s="54"/>
      <c r="F186" s="55">
        <f t="shared" si="4"/>
        <v>0</v>
      </c>
      <c r="G186" s="56">
        <f t="shared" si="5"/>
        <v>0</v>
      </c>
      <c r="H186" s="63"/>
      <c r="I186" s="62"/>
      <c r="O186" s="36"/>
    </row>
    <row r="187" spans="2:15" s="35" customFormat="1" ht="15.75">
      <c r="B187" s="64" t="s">
        <v>198</v>
      </c>
      <c r="C187" s="67" t="s">
        <v>26</v>
      </c>
      <c r="D187" s="61">
        <v>1</v>
      </c>
      <c r="E187" s="54"/>
      <c r="F187" s="55">
        <f t="shared" si="4"/>
        <v>0</v>
      </c>
      <c r="G187" s="56">
        <f t="shared" si="5"/>
        <v>0</v>
      </c>
      <c r="H187" s="63"/>
      <c r="I187" s="62"/>
      <c r="O187" s="36"/>
    </row>
    <row r="188" spans="2:15" s="35" customFormat="1" ht="15.75">
      <c r="B188" s="66" t="s">
        <v>199</v>
      </c>
      <c r="C188" s="69" t="s">
        <v>200</v>
      </c>
      <c r="D188" s="61">
        <v>1</v>
      </c>
      <c r="E188" s="54"/>
      <c r="F188" s="55">
        <f t="shared" si="4"/>
        <v>0</v>
      </c>
      <c r="G188" s="56">
        <f t="shared" si="5"/>
        <v>0</v>
      </c>
      <c r="H188" s="63"/>
      <c r="I188" s="62"/>
      <c r="O188" s="36"/>
    </row>
    <row r="189" spans="2:15" s="35" customFormat="1" ht="15.75">
      <c r="B189" s="66" t="s">
        <v>201</v>
      </c>
      <c r="C189" s="69" t="s">
        <v>72</v>
      </c>
      <c r="D189" s="61">
        <v>1</v>
      </c>
      <c r="E189" s="54"/>
      <c r="F189" s="55">
        <f t="shared" si="4"/>
        <v>0</v>
      </c>
      <c r="G189" s="56">
        <f t="shared" si="5"/>
        <v>0</v>
      </c>
      <c r="H189" s="63"/>
      <c r="I189" s="62"/>
      <c r="O189" s="36"/>
    </row>
    <row r="190" spans="2:15" s="35" customFormat="1" ht="15.75">
      <c r="B190" s="64" t="s">
        <v>202</v>
      </c>
      <c r="C190" s="67" t="s">
        <v>26</v>
      </c>
      <c r="D190" s="61">
        <v>1</v>
      </c>
      <c r="E190" s="54"/>
      <c r="F190" s="55">
        <f t="shared" si="4"/>
        <v>0</v>
      </c>
      <c r="G190" s="56">
        <f t="shared" si="5"/>
        <v>0</v>
      </c>
      <c r="H190" s="63"/>
      <c r="I190" s="62"/>
      <c r="O190" s="36"/>
    </row>
    <row r="191" spans="2:15" s="35" customFormat="1" ht="15.75">
      <c r="B191" s="64" t="s">
        <v>203</v>
      </c>
      <c r="C191" s="67" t="s">
        <v>26</v>
      </c>
      <c r="D191" s="61">
        <v>1</v>
      </c>
      <c r="E191" s="54"/>
      <c r="F191" s="55">
        <f t="shared" si="4"/>
        <v>0</v>
      </c>
      <c r="G191" s="56">
        <f t="shared" si="5"/>
        <v>0</v>
      </c>
      <c r="H191" s="63"/>
      <c r="I191" s="62"/>
      <c r="O191" s="36"/>
    </row>
    <row r="192" spans="2:15" s="35" customFormat="1" ht="15.75">
      <c r="B192" s="64" t="s">
        <v>204</v>
      </c>
      <c r="C192" s="67" t="s">
        <v>26</v>
      </c>
      <c r="D192" s="61">
        <v>1</v>
      </c>
      <c r="E192" s="54"/>
      <c r="F192" s="55">
        <f t="shared" si="4"/>
        <v>0</v>
      </c>
      <c r="G192" s="56">
        <f t="shared" si="5"/>
        <v>0</v>
      </c>
      <c r="H192" s="63"/>
      <c r="I192" s="62"/>
      <c r="O192" s="36"/>
    </row>
    <row r="193" spans="2:15" s="35" customFormat="1" ht="15.75">
      <c r="B193" s="64" t="s">
        <v>205</v>
      </c>
      <c r="C193" s="67" t="s">
        <v>26</v>
      </c>
      <c r="D193" s="61">
        <v>1</v>
      </c>
      <c r="E193" s="54"/>
      <c r="F193" s="55">
        <f t="shared" si="4"/>
        <v>0</v>
      </c>
      <c r="G193" s="56">
        <f t="shared" si="5"/>
        <v>0</v>
      </c>
      <c r="H193" s="63"/>
      <c r="I193" s="62"/>
      <c r="O193" s="36"/>
    </row>
    <row r="194" spans="2:15" s="35" customFormat="1" ht="15.75">
      <c r="B194" s="64" t="s">
        <v>206</v>
      </c>
      <c r="C194" s="67" t="s">
        <v>26</v>
      </c>
      <c r="D194" s="61">
        <v>1</v>
      </c>
      <c r="E194" s="54"/>
      <c r="F194" s="55">
        <f t="shared" si="4"/>
        <v>0</v>
      </c>
      <c r="G194" s="56">
        <f t="shared" si="5"/>
        <v>0</v>
      </c>
      <c r="H194" s="63"/>
      <c r="I194" s="62"/>
      <c r="O194" s="36"/>
    </row>
    <row r="195" spans="2:15" s="35" customFormat="1" ht="15.75">
      <c r="B195" s="64" t="s">
        <v>207</v>
      </c>
      <c r="C195" s="67" t="s">
        <v>26</v>
      </c>
      <c r="D195" s="61">
        <v>1</v>
      </c>
      <c r="E195" s="54"/>
      <c r="F195" s="55">
        <f t="shared" si="4"/>
        <v>0</v>
      </c>
      <c r="G195" s="56">
        <f t="shared" si="5"/>
        <v>0</v>
      </c>
      <c r="H195" s="63"/>
      <c r="I195" s="62"/>
      <c r="O195" s="36"/>
    </row>
    <row r="196" spans="2:15" s="35" customFormat="1" ht="15.75">
      <c r="B196" s="64" t="s">
        <v>208</v>
      </c>
      <c r="C196" s="67" t="s">
        <v>26</v>
      </c>
      <c r="D196" s="61">
        <v>1</v>
      </c>
      <c r="E196" s="54"/>
      <c r="F196" s="55">
        <f t="shared" si="4"/>
        <v>0</v>
      </c>
      <c r="G196" s="56">
        <f t="shared" si="5"/>
        <v>0</v>
      </c>
      <c r="H196" s="63"/>
      <c r="I196" s="62"/>
      <c r="O196" s="36"/>
    </row>
    <row r="197" spans="2:15" s="35" customFormat="1" ht="15.75">
      <c r="B197" s="64" t="s">
        <v>209</v>
      </c>
      <c r="C197" s="67" t="s">
        <v>26</v>
      </c>
      <c r="D197" s="61">
        <v>1</v>
      </c>
      <c r="E197" s="54"/>
      <c r="F197" s="55">
        <f t="shared" si="4"/>
        <v>0</v>
      </c>
      <c r="G197" s="56">
        <f t="shared" si="5"/>
        <v>0</v>
      </c>
      <c r="H197" s="63"/>
      <c r="I197" s="62"/>
      <c r="O197" s="36"/>
    </row>
    <row r="198" spans="2:15" s="35" customFormat="1" ht="15.75">
      <c r="B198" s="64" t="s">
        <v>210</v>
      </c>
      <c r="C198" s="67" t="s">
        <v>26</v>
      </c>
      <c r="D198" s="61">
        <v>1</v>
      </c>
      <c r="E198" s="54"/>
      <c r="F198" s="55">
        <f t="shared" si="4"/>
        <v>0</v>
      </c>
      <c r="G198" s="56">
        <f t="shared" si="5"/>
        <v>0</v>
      </c>
      <c r="H198" s="63"/>
      <c r="I198" s="62"/>
      <c r="O198" s="36"/>
    </row>
    <row r="199" spans="2:15" s="35" customFormat="1" ht="15.75">
      <c r="B199" s="64" t="s">
        <v>211</v>
      </c>
      <c r="C199" s="67" t="s">
        <v>26</v>
      </c>
      <c r="D199" s="61">
        <v>1</v>
      </c>
      <c r="E199" s="54"/>
      <c r="F199" s="55">
        <f t="shared" si="4"/>
        <v>0</v>
      </c>
      <c r="G199" s="56">
        <f t="shared" si="5"/>
        <v>0</v>
      </c>
      <c r="H199" s="63"/>
      <c r="I199" s="62"/>
      <c r="O199" s="36"/>
    </row>
    <row r="200" spans="2:15" s="35" customFormat="1" ht="15.75">
      <c r="B200" s="64" t="s">
        <v>212</v>
      </c>
      <c r="C200" s="67" t="s">
        <v>26</v>
      </c>
      <c r="D200" s="61">
        <v>1</v>
      </c>
      <c r="E200" s="54"/>
      <c r="F200" s="55">
        <f t="shared" si="4"/>
        <v>0</v>
      </c>
      <c r="G200" s="56">
        <f t="shared" si="5"/>
        <v>0</v>
      </c>
      <c r="H200" s="63"/>
      <c r="I200" s="62"/>
      <c r="O200" s="36"/>
    </row>
    <row r="201" spans="2:15" s="35" customFormat="1" ht="15.75">
      <c r="B201" s="64" t="s">
        <v>213</v>
      </c>
      <c r="C201" s="67" t="s">
        <v>26</v>
      </c>
      <c r="D201" s="61">
        <v>1</v>
      </c>
      <c r="E201" s="54"/>
      <c r="F201" s="55">
        <f t="shared" si="4"/>
        <v>0</v>
      </c>
      <c r="G201" s="56">
        <f t="shared" si="5"/>
        <v>0</v>
      </c>
      <c r="H201" s="63"/>
      <c r="I201" s="62"/>
      <c r="O201" s="36"/>
    </row>
    <row r="202" spans="2:15" s="35" customFormat="1" ht="15.75">
      <c r="B202" s="64" t="s">
        <v>214</v>
      </c>
      <c r="C202" s="67" t="s">
        <v>26</v>
      </c>
      <c r="D202" s="61">
        <v>1</v>
      </c>
      <c r="E202" s="54"/>
      <c r="F202" s="55">
        <f t="shared" si="4"/>
        <v>0</v>
      </c>
      <c r="G202" s="56">
        <f t="shared" si="5"/>
        <v>0</v>
      </c>
      <c r="H202" s="63"/>
      <c r="I202" s="62"/>
      <c r="O202" s="36"/>
    </row>
    <row r="203" spans="2:15" s="35" customFormat="1" ht="15.75">
      <c r="B203" s="64" t="s">
        <v>215</v>
      </c>
      <c r="C203" s="67" t="s">
        <v>26</v>
      </c>
      <c r="D203" s="61">
        <v>1</v>
      </c>
      <c r="E203" s="54"/>
      <c r="F203" s="55">
        <f t="shared" si="4"/>
        <v>0</v>
      </c>
      <c r="G203" s="56">
        <f t="shared" si="5"/>
        <v>0</v>
      </c>
      <c r="H203" s="63"/>
      <c r="I203" s="62"/>
      <c r="O203" s="36"/>
    </row>
    <row r="204" spans="2:15" s="35" customFormat="1" ht="15.75">
      <c r="B204" s="64" t="s">
        <v>216</v>
      </c>
      <c r="C204" s="67" t="s">
        <v>26</v>
      </c>
      <c r="D204" s="61">
        <v>1</v>
      </c>
      <c r="E204" s="54"/>
      <c r="F204" s="55">
        <f t="shared" si="4"/>
        <v>0</v>
      </c>
      <c r="G204" s="56">
        <f t="shared" si="5"/>
        <v>0</v>
      </c>
      <c r="H204" s="63"/>
      <c r="I204" s="62"/>
      <c r="O204" s="36"/>
    </row>
    <row r="205" spans="2:15" s="35" customFormat="1" ht="15.75">
      <c r="B205" s="64" t="s">
        <v>217</v>
      </c>
      <c r="C205" s="67" t="s">
        <v>26</v>
      </c>
      <c r="D205" s="61">
        <v>1</v>
      </c>
      <c r="E205" s="54"/>
      <c r="F205" s="55">
        <f t="shared" si="4"/>
        <v>0</v>
      </c>
      <c r="G205" s="56">
        <f t="shared" si="5"/>
        <v>0</v>
      </c>
      <c r="H205" s="63"/>
      <c r="I205" s="62"/>
      <c r="O205" s="36"/>
    </row>
    <row r="206" spans="2:15" s="35" customFormat="1" ht="15.75">
      <c r="B206" s="64" t="s">
        <v>218</v>
      </c>
      <c r="C206" s="67" t="s">
        <v>26</v>
      </c>
      <c r="D206" s="61">
        <v>1</v>
      </c>
      <c r="E206" s="54"/>
      <c r="F206" s="55">
        <f t="shared" si="4"/>
        <v>0</v>
      </c>
      <c r="G206" s="56">
        <f t="shared" si="5"/>
        <v>0</v>
      </c>
      <c r="H206" s="63"/>
      <c r="I206" s="62"/>
      <c r="O206" s="36"/>
    </row>
    <row r="207" spans="2:15" s="35" customFormat="1" ht="15.75">
      <c r="B207" s="64" t="s">
        <v>219</v>
      </c>
      <c r="C207" s="67" t="s">
        <v>26</v>
      </c>
      <c r="D207" s="61">
        <v>1</v>
      </c>
      <c r="E207" s="54"/>
      <c r="F207" s="55">
        <f t="shared" si="4"/>
        <v>0</v>
      </c>
      <c r="G207" s="56">
        <f t="shared" si="5"/>
        <v>0</v>
      </c>
      <c r="H207" s="63"/>
      <c r="I207" s="62"/>
      <c r="O207" s="36"/>
    </row>
    <row r="208" spans="2:15" s="35" customFormat="1" ht="15.75">
      <c r="B208" s="64" t="s">
        <v>220</v>
      </c>
      <c r="C208" s="67" t="s">
        <v>221</v>
      </c>
      <c r="D208" s="61">
        <v>1</v>
      </c>
      <c r="E208" s="54"/>
      <c r="F208" s="55">
        <f t="shared" si="4"/>
        <v>0</v>
      </c>
      <c r="G208" s="56">
        <f t="shared" si="5"/>
        <v>0</v>
      </c>
      <c r="H208" s="63"/>
      <c r="I208" s="62"/>
      <c r="O208" s="36"/>
    </row>
    <row r="209" spans="2:15" s="35" customFormat="1" ht="15.75">
      <c r="B209" s="64" t="s">
        <v>222</v>
      </c>
      <c r="C209" s="67" t="s">
        <v>221</v>
      </c>
      <c r="D209" s="61">
        <v>1</v>
      </c>
      <c r="E209" s="54"/>
      <c r="F209" s="55">
        <f t="shared" si="4"/>
        <v>0</v>
      </c>
      <c r="G209" s="56">
        <f t="shared" si="5"/>
        <v>0</v>
      </c>
      <c r="H209" s="63"/>
      <c r="I209" s="62"/>
      <c r="O209" s="36"/>
    </row>
    <row r="210" spans="2:15" s="35" customFormat="1" ht="15.75">
      <c r="B210" s="64" t="s">
        <v>223</v>
      </c>
      <c r="C210" s="67" t="s">
        <v>221</v>
      </c>
      <c r="D210" s="61">
        <v>1</v>
      </c>
      <c r="E210" s="54"/>
      <c r="F210" s="55">
        <f t="shared" si="4"/>
        <v>0</v>
      </c>
      <c r="G210" s="56">
        <f t="shared" si="5"/>
        <v>0</v>
      </c>
      <c r="H210" s="63"/>
      <c r="I210" s="62"/>
      <c r="O210" s="36"/>
    </row>
    <row r="211" spans="2:15" s="35" customFormat="1" ht="15.75">
      <c r="B211" s="64" t="s">
        <v>224</v>
      </c>
      <c r="C211" s="67" t="s">
        <v>221</v>
      </c>
      <c r="D211" s="61">
        <v>1</v>
      </c>
      <c r="E211" s="54"/>
      <c r="F211" s="55">
        <f t="shared" si="4"/>
        <v>0</v>
      </c>
      <c r="G211" s="56">
        <f t="shared" si="5"/>
        <v>0</v>
      </c>
      <c r="H211" s="63"/>
      <c r="I211" s="62"/>
      <c r="O211" s="36"/>
    </row>
    <row r="212" spans="2:15" s="35" customFormat="1" ht="15.75">
      <c r="B212" s="64" t="s">
        <v>225</v>
      </c>
      <c r="C212" s="67" t="s">
        <v>226</v>
      </c>
      <c r="D212" s="61">
        <v>1</v>
      </c>
      <c r="E212" s="54"/>
      <c r="F212" s="55">
        <f t="shared" si="4"/>
        <v>0</v>
      </c>
      <c r="G212" s="56">
        <f t="shared" si="5"/>
        <v>0</v>
      </c>
      <c r="H212" s="63"/>
      <c r="I212" s="62"/>
      <c r="O212" s="36"/>
    </row>
    <row r="213" spans="2:15" s="35" customFormat="1" ht="15.75">
      <c r="B213" s="64" t="s">
        <v>227</v>
      </c>
      <c r="C213" s="67" t="s">
        <v>221</v>
      </c>
      <c r="D213" s="61">
        <v>1</v>
      </c>
      <c r="E213" s="54"/>
      <c r="F213" s="55">
        <f t="shared" ref="F213:F276" si="6">(E213*$I$16)+E213</f>
        <v>0</v>
      </c>
      <c r="G213" s="56">
        <f t="shared" ref="G213:G276" si="7">F213*D213</f>
        <v>0</v>
      </c>
      <c r="H213" s="63"/>
      <c r="I213" s="62"/>
      <c r="O213" s="36"/>
    </row>
    <row r="214" spans="2:15" s="35" customFormat="1" ht="28.5">
      <c r="B214" s="64" t="s">
        <v>228</v>
      </c>
      <c r="C214" s="67" t="s">
        <v>221</v>
      </c>
      <c r="D214" s="61">
        <v>1</v>
      </c>
      <c r="E214" s="54"/>
      <c r="F214" s="55">
        <f t="shared" si="6"/>
        <v>0</v>
      </c>
      <c r="G214" s="56">
        <f t="shared" si="7"/>
        <v>0</v>
      </c>
      <c r="H214" s="63"/>
      <c r="I214" s="62"/>
      <c r="O214" s="36"/>
    </row>
    <row r="215" spans="2:15" s="35" customFormat="1" ht="15.75">
      <c r="B215" s="64" t="s">
        <v>229</v>
      </c>
      <c r="C215" s="67" t="s">
        <v>26</v>
      </c>
      <c r="D215" s="61">
        <v>1</v>
      </c>
      <c r="E215" s="54"/>
      <c r="F215" s="55">
        <f t="shared" si="6"/>
        <v>0</v>
      </c>
      <c r="G215" s="56">
        <f t="shared" si="7"/>
        <v>0</v>
      </c>
      <c r="H215" s="63"/>
      <c r="I215" s="62"/>
      <c r="O215" s="36"/>
    </row>
    <row r="216" spans="2:15" s="35" customFormat="1" ht="15.75">
      <c r="B216" s="64" t="s">
        <v>230</v>
      </c>
      <c r="C216" s="67" t="s">
        <v>221</v>
      </c>
      <c r="D216" s="61">
        <v>1</v>
      </c>
      <c r="E216" s="54"/>
      <c r="F216" s="55">
        <f t="shared" si="6"/>
        <v>0</v>
      </c>
      <c r="G216" s="56">
        <f t="shared" si="7"/>
        <v>0</v>
      </c>
      <c r="H216" s="63"/>
      <c r="I216" s="62"/>
      <c r="O216" s="36"/>
    </row>
    <row r="217" spans="2:15" s="35" customFormat="1" ht="15.75">
      <c r="B217" s="64" t="s">
        <v>230</v>
      </c>
      <c r="C217" s="67" t="s">
        <v>231</v>
      </c>
      <c r="D217" s="61">
        <v>1</v>
      </c>
      <c r="E217" s="54"/>
      <c r="F217" s="55">
        <f t="shared" si="6"/>
        <v>0</v>
      </c>
      <c r="G217" s="56">
        <f t="shared" si="7"/>
        <v>0</v>
      </c>
      <c r="H217" s="63"/>
      <c r="I217" s="62"/>
      <c r="O217" s="36"/>
    </row>
    <row r="218" spans="2:15" s="35" customFormat="1" ht="15.75">
      <c r="B218" s="64" t="s">
        <v>230</v>
      </c>
      <c r="C218" s="67" t="s">
        <v>232</v>
      </c>
      <c r="D218" s="61">
        <v>1</v>
      </c>
      <c r="E218" s="54"/>
      <c r="F218" s="55">
        <f t="shared" si="6"/>
        <v>0</v>
      </c>
      <c r="G218" s="56">
        <f t="shared" si="7"/>
        <v>0</v>
      </c>
      <c r="H218" s="63"/>
      <c r="I218" s="62"/>
      <c r="O218" s="36"/>
    </row>
    <row r="219" spans="2:15" s="35" customFormat="1" ht="15.75">
      <c r="B219" s="64" t="s">
        <v>233</v>
      </c>
      <c r="C219" s="67" t="s">
        <v>221</v>
      </c>
      <c r="D219" s="61">
        <v>1</v>
      </c>
      <c r="E219" s="54"/>
      <c r="F219" s="55">
        <f t="shared" si="6"/>
        <v>0</v>
      </c>
      <c r="G219" s="56">
        <f t="shared" si="7"/>
        <v>0</v>
      </c>
      <c r="H219" s="63"/>
      <c r="I219" s="62"/>
      <c r="O219" s="36"/>
    </row>
    <row r="220" spans="2:15" s="35" customFormat="1" ht="15.75">
      <c r="B220" s="64" t="s">
        <v>233</v>
      </c>
      <c r="C220" s="67" t="s">
        <v>231</v>
      </c>
      <c r="D220" s="61">
        <v>1</v>
      </c>
      <c r="E220" s="54"/>
      <c r="F220" s="55">
        <f t="shared" si="6"/>
        <v>0</v>
      </c>
      <c r="G220" s="56">
        <f t="shared" si="7"/>
        <v>0</v>
      </c>
      <c r="H220" s="63"/>
      <c r="I220" s="62"/>
      <c r="O220" s="36"/>
    </row>
    <row r="221" spans="2:15" s="35" customFormat="1" ht="15.75">
      <c r="B221" s="64" t="s">
        <v>234</v>
      </c>
      <c r="C221" s="67" t="s">
        <v>221</v>
      </c>
      <c r="D221" s="61">
        <v>1</v>
      </c>
      <c r="E221" s="54"/>
      <c r="F221" s="55">
        <f t="shared" si="6"/>
        <v>0</v>
      </c>
      <c r="G221" s="56">
        <f t="shared" si="7"/>
        <v>0</v>
      </c>
      <c r="H221" s="63"/>
      <c r="I221" s="62"/>
      <c r="O221" s="36"/>
    </row>
    <row r="222" spans="2:15" s="35" customFormat="1" ht="15.75">
      <c r="B222" s="64" t="s">
        <v>234</v>
      </c>
      <c r="C222" s="67" t="s">
        <v>231</v>
      </c>
      <c r="D222" s="61">
        <v>1</v>
      </c>
      <c r="E222" s="54"/>
      <c r="F222" s="55">
        <f t="shared" si="6"/>
        <v>0</v>
      </c>
      <c r="G222" s="56">
        <f t="shared" si="7"/>
        <v>0</v>
      </c>
      <c r="H222" s="63"/>
      <c r="I222" s="62"/>
      <c r="O222" s="36"/>
    </row>
    <row r="223" spans="2:15" s="35" customFormat="1" ht="15.75">
      <c r="B223" s="64" t="s">
        <v>235</v>
      </c>
      <c r="C223" s="67" t="s">
        <v>226</v>
      </c>
      <c r="D223" s="61">
        <v>1</v>
      </c>
      <c r="E223" s="54"/>
      <c r="F223" s="55">
        <f t="shared" si="6"/>
        <v>0</v>
      </c>
      <c r="G223" s="56">
        <f t="shared" si="7"/>
        <v>0</v>
      </c>
      <c r="H223" s="63"/>
      <c r="I223" s="62"/>
      <c r="O223" s="36"/>
    </row>
    <row r="224" spans="2:15" s="35" customFormat="1" ht="15.75">
      <c r="B224" s="64" t="s">
        <v>235</v>
      </c>
      <c r="C224" s="67" t="s">
        <v>221</v>
      </c>
      <c r="D224" s="61">
        <v>1</v>
      </c>
      <c r="E224" s="54"/>
      <c r="F224" s="55">
        <f t="shared" si="6"/>
        <v>0</v>
      </c>
      <c r="G224" s="56">
        <f t="shared" si="7"/>
        <v>0</v>
      </c>
      <c r="H224" s="63"/>
      <c r="I224" s="62"/>
      <c r="O224" s="36"/>
    </row>
    <row r="225" spans="2:15" s="35" customFormat="1" ht="15.75">
      <c r="B225" s="64" t="s">
        <v>235</v>
      </c>
      <c r="C225" s="67" t="s">
        <v>231</v>
      </c>
      <c r="D225" s="61">
        <v>1</v>
      </c>
      <c r="E225" s="54"/>
      <c r="F225" s="55">
        <f t="shared" si="6"/>
        <v>0</v>
      </c>
      <c r="G225" s="56">
        <f t="shared" si="7"/>
        <v>0</v>
      </c>
      <c r="H225" s="63"/>
      <c r="I225" s="62"/>
      <c r="O225" s="36"/>
    </row>
    <row r="226" spans="2:15" s="35" customFormat="1" ht="15.75">
      <c r="B226" s="64" t="s">
        <v>236</v>
      </c>
      <c r="C226" s="67" t="s">
        <v>226</v>
      </c>
      <c r="D226" s="61">
        <v>1</v>
      </c>
      <c r="E226" s="54"/>
      <c r="F226" s="55">
        <f t="shared" si="6"/>
        <v>0</v>
      </c>
      <c r="G226" s="56">
        <f t="shared" si="7"/>
        <v>0</v>
      </c>
      <c r="H226" s="63"/>
      <c r="I226" s="62"/>
      <c r="O226" s="36"/>
    </row>
    <row r="227" spans="2:15" s="35" customFormat="1" ht="15.75">
      <c r="B227" s="64" t="s">
        <v>236</v>
      </c>
      <c r="C227" s="67" t="s">
        <v>221</v>
      </c>
      <c r="D227" s="61">
        <v>1</v>
      </c>
      <c r="E227" s="54"/>
      <c r="F227" s="55">
        <f t="shared" si="6"/>
        <v>0</v>
      </c>
      <c r="G227" s="56">
        <f t="shared" si="7"/>
        <v>0</v>
      </c>
      <c r="H227" s="63"/>
      <c r="I227" s="62"/>
      <c r="O227" s="36"/>
    </row>
    <row r="228" spans="2:15" s="35" customFormat="1" ht="15.75">
      <c r="B228" s="64" t="s">
        <v>236</v>
      </c>
      <c r="C228" s="67" t="s">
        <v>231</v>
      </c>
      <c r="D228" s="61">
        <v>1</v>
      </c>
      <c r="E228" s="54"/>
      <c r="F228" s="55">
        <f t="shared" si="6"/>
        <v>0</v>
      </c>
      <c r="G228" s="56">
        <f t="shared" si="7"/>
        <v>0</v>
      </c>
      <c r="H228" s="63"/>
      <c r="I228" s="62"/>
      <c r="O228" s="36"/>
    </row>
    <row r="229" spans="2:15" s="35" customFormat="1" ht="15.75">
      <c r="B229" s="64" t="s">
        <v>237</v>
      </c>
      <c r="C229" s="67" t="s">
        <v>26</v>
      </c>
      <c r="D229" s="61">
        <v>1</v>
      </c>
      <c r="E229" s="54"/>
      <c r="F229" s="55">
        <f t="shared" si="6"/>
        <v>0</v>
      </c>
      <c r="G229" s="56">
        <f t="shared" si="7"/>
        <v>0</v>
      </c>
      <c r="H229" s="63"/>
      <c r="I229" s="62"/>
      <c r="O229" s="36"/>
    </row>
    <row r="230" spans="2:15" s="35" customFormat="1" ht="15.75">
      <c r="B230" s="64" t="s">
        <v>238</v>
      </c>
      <c r="C230" s="67" t="s">
        <v>26</v>
      </c>
      <c r="D230" s="61">
        <v>1</v>
      </c>
      <c r="E230" s="54"/>
      <c r="F230" s="55">
        <f t="shared" si="6"/>
        <v>0</v>
      </c>
      <c r="G230" s="56">
        <f t="shared" si="7"/>
        <v>0</v>
      </c>
      <c r="H230" s="63"/>
      <c r="I230" s="62"/>
      <c r="O230" s="36"/>
    </row>
    <row r="231" spans="2:15" s="35" customFormat="1" ht="28.5">
      <c r="B231" s="64" t="s">
        <v>239</v>
      </c>
      <c r="C231" s="67" t="s">
        <v>26</v>
      </c>
      <c r="D231" s="61">
        <v>1</v>
      </c>
      <c r="E231" s="54"/>
      <c r="F231" s="55">
        <f t="shared" si="6"/>
        <v>0</v>
      </c>
      <c r="G231" s="56">
        <f t="shared" si="7"/>
        <v>0</v>
      </c>
      <c r="H231" s="63"/>
      <c r="I231" s="62"/>
      <c r="O231" s="36"/>
    </row>
    <row r="232" spans="2:15" s="35" customFormat="1" ht="15.75">
      <c r="B232" s="64" t="s">
        <v>240</v>
      </c>
      <c r="C232" s="67" t="s">
        <v>26</v>
      </c>
      <c r="D232" s="61">
        <v>1</v>
      </c>
      <c r="E232" s="54"/>
      <c r="F232" s="55">
        <f t="shared" si="6"/>
        <v>0</v>
      </c>
      <c r="G232" s="56">
        <f t="shared" si="7"/>
        <v>0</v>
      </c>
      <c r="H232" s="63"/>
      <c r="I232" s="62"/>
      <c r="O232" s="36"/>
    </row>
    <row r="233" spans="2:15" s="35" customFormat="1" ht="15.75">
      <c r="B233" s="64" t="s">
        <v>241</v>
      </c>
      <c r="C233" s="67" t="s">
        <v>26</v>
      </c>
      <c r="D233" s="61">
        <v>1</v>
      </c>
      <c r="E233" s="54"/>
      <c r="F233" s="55">
        <f t="shared" si="6"/>
        <v>0</v>
      </c>
      <c r="G233" s="56">
        <f t="shared" si="7"/>
        <v>0</v>
      </c>
      <c r="H233" s="63"/>
      <c r="I233" s="62"/>
      <c r="O233" s="36"/>
    </row>
    <row r="234" spans="2:15" s="35" customFormat="1" ht="28.5">
      <c r="B234" s="64" t="s">
        <v>242</v>
      </c>
      <c r="C234" s="67" t="s">
        <v>26</v>
      </c>
      <c r="D234" s="61">
        <v>1</v>
      </c>
      <c r="E234" s="54"/>
      <c r="F234" s="55">
        <f t="shared" si="6"/>
        <v>0</v>
      </c>
      <c r="G234" s="56">
        <f t="shared" si="7"/>
        <v>0</v>
      </c>
      <c r="H234" s="63"/>
      <c r="I234" s="62"/>
      <c r="O234" s="36"/>
    </row>
    <row r="235" spans="2:15" s="35" customFormat="1" ht="28.5">
      <c r="B235" s="64" t="s">
        <v>243</v>
      </c>
      <c r="C235" s="67" t="s">
        <v>26</v>
      </c>
      <c r="D235" s="61">
        <v>1</v>
      </c>
      <c r="E235" s="54"/>
      <c r="F235" s="55">
        <f t="shared" si="6"/>
        <v>0</v>
      </c>
      <c r="G235" s="56">
        <f t="shared" si="7"/>
        <v>0</v>
      </c>
      <c r="H235" s="63"/>
      <c r="I235" s="62"/>
      <c r="O235" s="36"/>
    </row>
    <row r="236" spans="2:15" s="35" customFormat="1" ht="28.5">
      <c r="B236" s="64" t="s">
        <v>244</v>
      </c>
      <c r="C236" s="67" t="s">
        <v>26</v>
      </c>
      <c r="D236" s="61">
        <v>1</v>
      </c>
      <c r="E236" s="54"/>
      <c r="F236" s="55">
        <f t="shared" si="6"/>
        <v>0</v>
      </c>
      <c r="G236" s="56">
        <f t="shared" si="7"/>
        <v>0</v>
      </c>
      <c r="H236" s="63"/>
      <c r="I236" s="62"/>
      <c r="O236" s="36"/>
    </row>
    <row r="237" spans="2:15" s="35" customFormat="1" ht="28.5">
      <c r="B237" s="64" t="s">
        <v>245</v>
      </c>
      <c r="C237" s="67" t="s">
        <v>26</v>
      </c>
      <c r="D237" s="61">
        <v>1</v>
      </c>
      <c r="E237" s="54"/>
      <c r="F237" s="55">
        <f t="shared" si="6"/>
        <v>0</v>
      </c>
      <c r="G237" s="56">
        <f t="shared" si="7"/>
        <v>0</v>
      </c>
      <c r="H237" s="63"/>
      <c r="I237" s="62"/>
      <c r="O237" s="36"/>
    </row>
    <row r="238" spans="2:15" s="35" customFormat="1" ht="15.75">
      <c r="B238" s="64" t="s">
        <v>246</v>
      </c>
      <c r="C238" s="67" t="s">
        <v>72</v>
      </c>
      <c r="D238" s="61">
        <v>1</v>
      </c>
      <c r="E238" s="54"/>
      <c r="F238" s="55">
        <f t="shared" si="6"/>
        <v>0</v>
      </c>
      <c r="G238" s="56">
        <f t="shared" si="7"/>
        <v>0</v>
      </c>
      <c r="H238" s="63"/>
      <c r="I238" s="62"/>
      <c r="O238" s="36"/>
    </row>
    <row r="239" spans="2:15" s="35" customFormat="1" ht="15.75">
      <c r="B239" s="64" t="s">
        <v>247</v>
      </c>
      <c r="C239" s="67" t="s">
        <v>26</v>
      </c>
      <c r="D239" s="61">
        <v>1</v>
      </c>
      <c r="E239" s="54"/>
      <c r="F239" s="55">
        <f t="shared" si="6"/>
        <v>0</v>
      </c>
      <c r="G239" s="56">
        <f t="shared" si="7"/>
        <v>0</v>
      </c>
      <c r="H239" s="63"/>
      <c r="I239" s="62"/>
      <c r="O239" s="36"/>
    </row>
    <row r="240" spans="2:15" s="35" customFormat="1" ht="15.75">
      <c r="B240" s="64" t="s">
        <v>248</v>
      </c>
      <c r="C240" s="67" t="s">
        <v>26</v>
      </c>
      <c r="D240" s="61">
        <v>1</v>
      </c>
      <c r="E240" s="54"/>
      <c r="F240" s="55">
        <f t="shared" si="6"/>
        <v>0</v>
      </c>
      <c r="G240" s="56">
        <f t="shared" si="7"/>
        <v>0</v>
      </c>
      <c r="H240" s="63"/>
      <c r="I240" s="62"/>
      <c r="O240" s="36"/>
    </row>
    <row r="241" spans="2:15" s="35" customFormat="1" ht="15.75">
      <c r="B241" s="64" t="s">
        <v>249</v>
      </c>
      <c r="C241" s="67" t="s">
        <v>26</v>
      </c>
      <c r="D241" s="61">
        <v>1</v>
      </c>
      <c r="E241" s="54"/>
      <c r="F241" s="55">
        <f t="shared" si="6"/>
        <v>0</v>
      </c>
      <c r="G241" s="56">
        <f t="shared" si="7"/>
        <v>0</v>
      </c>
      <c r="H241" s="63"/>
      <c r="I241" s="62"/>
      <c r="O241" s="36"/>
    </row>
    <row r="242" spans="2:15" s="35" customFormat="1" ht="15.75">
      <c r="B242" s="64" t="s">
        <v>250</v>
      </c>
      <c r="C242" s="67" t="s">
        <v>26</v>
      </c>
      <c r="D242" s="61">
        <v>1</v>
      </c>
      <c r="E242" s="54"/>
      <c r="F242" s="55">
        <f t="shared" si="6"/>
        <v>0</v>
      </c>
      <c r="G242" s="56">
        <f t="shared" si="7"/>
        <v>0</v>
      </c>
      <c r="H242" s="63"/>
      <c r="I242" s="62"/>
      <c r="O242" s="36"/>
    </row>
    <row r="243" spans="2:15" s="35" customFormat="1" ht="15.75">
      <c r="B243" s="64" t="s">
        <v>251</v>
      </c>
      <c r="C243" s="67" t="s">
        <v>26</v>
      </c>
      <c r="D243" s="61">
        <v>1</v>
      </c>
      <c r="E243" s="54"/>
      <c r="F243" s="55">
        <f t="shared" si="6"/>
        <v>0</v>
      </c>
      <c r="G243" s="56">
        <f t="shared" si="7"/>
        <v>0</v>
      </c>
      <c r="H243" s="63"/>
      <c r="I243" s="62"/>
      <c r="O243" s="36"/>
    </row>
    <row r="244" spans="2:15" s="35" customFormat="1" ht="15.75">
      <c r="B244" s="64" t="s">
        <v>252</v>
      </c>
      <c r="C244" s="67" t="s">
        <v>26</v>
      </c>
      <c r="D244" s="61">
        <v>1</v>
      </c>
      <c r="E244" s="54"/>
      <c r="F244" s="55">
        <f t="shared" si="6"/>
        <v>0</v>
      </c>
      <c r="G244" s="56">
        <f t="shared" si="7"/>
        <v>0</v>
      </c>
      <c r="H244" s="63"/>
      <c r="I244" s="62"/>
      <c r="O244" s="36"/>
    </row>
    <row r="245" spans="2:15" s="35" customFormat="1" ht="15.75">
      <c r="B245" s="64" t="s">
        <v>253</v>
      </c>
      <c r="C245" s="67" t="s">
        <v>26</v>
      </c>
      <c r="D245" s="61">
        <v>1</v>
      </c>
      <c r="E245" s="54"/>
      <c r="F245" s="55">
        <f t="shared" si="6"/>
        <v>0</v>
      </c>
      <c r="G245" s="56">
        <f t="shared" si="7"/>
        <v>0</v>
      </c>
      <c r="H245" s="63"/>
      <c r="I245" s="62"/>
      <c r="O245" s="36"/>
    </row>
    <row r="246" spans="2:15" s="35" customFormat="1" ht="15.75">
      <c r="B246" s="64" t="s">
        <v>249</v>
      </c>
      <c r="C246" s="67" t="s">
        <v>26</v>
      </c>
      <c r="D246" s="61">
        <v>1</v>
      </c>
      <c r="E246" s="54"/>
      <c r="F246" s="55">
        <f t="shared" si="6"/>
        <v>0</v>
      </c>
      <c r="G246" s="56">
        <f t="shared" si="7"/>
        <v>0</v>
      </c>
      <c r="H246" s="63"/>
      <c r="I246" s="62"/>
      <c r="O246" s="36"/>
    </row>
    <row r="247" spans="2:15" s="35" customFormat="1" ht="15.75">
      <c r="B247" s="64" t="s">
        <v>254</v>
      </c>
      <c r="C247" s="67" t="s">
        <v>26</v>
      </c>
      <c r="D247" s="61">
        <v>1</v>
      </c>
      <c r="E247" s="54"/>
      <c r="F247" s="55">
        <f t="shared" si="6"/>
        <v>0</v>
      </c>
      <c r="G247" s="56">
        <f t="shared" si="7"/>
        <v>0</v>
      </c>
      <c r="H247" s="63"/>
      <c r="I247" s="62"/>
      <c r="O247" s="36"/>
    </row>
    <row r="248" spans="2:15" s="35" customFormat="1" ht="15.75">
      <c r="B248" s="64" t="s">
        <v>255</v>
      </c>
      <c r="C248" s="67" t="s">
        <v>26</v>
      </c>
      <c r="D248" s="61">
        <v>1</v>
      </c>
      <c r="E248" s="54"/>
      <c r="F248" s="55">
        <f t="shared" si="6"/>
        <v>0</v>
      </c>
      <c r="G248" s="56">
        <f t="shared" si="7"/>
        <v>0</v>
      </c>
      <c r="H248" s="63"/>
      <c r="I248" s="62"/>
      <c r="O248" s="36"/>
    </row>
    <row r="249" spans="2:15" s="35" customFormat="1" ht="15.75">
      <c r="B249" s="64" t="s">
        <v>256</v>
      </c>
      <c r="C249" s="67" t="s">
        <v>26</v>
      </c>
      <c r="D249" s="61">
        <v>1</v>
      </c>
      <c r="E249" s="54"/>
      <c r="F249" s="55">
        <f t="shared" si="6"/>
        <v>0</v>
      </c>
      <c r="G249" s="56">
        <f t="shared" si="7"/>
        <v>0</v>
      </c>
      <c r="H249" s="63"/>
      <c r="I249" s="62"/>
      <c r="O249" s="36"/>
    </row>
    <row r="250" spans="2:15" s="35" customFormat="1" ht="28.5">
      <c r="B250" s="64" t="s">
        <v>257</v>
      </c>
      <c r="C250" s="67" t="s">
        <v>26</v>
      </c>
      <c r="D250" s="61">
        <v>1</v>
      </c>
      <c r="E250" s="54"/>
      <c r="F250" s="55">
        <f t="shared" si="6"/>
        <v>0</v>
      </c>
      <c r="G250" s="56">
        <f t="shared" si="7"/>
        <v>0</v>
      </c>
      <c r="H250" s="63"/>
      <c r="I250" s="62"/>
      <c r="O250" s="36"/>
    </row>
    <row r="251" spans="2:15" s="35" customFormat="1" ht="28.5">
      <c r="B251" s="64" t="s">
        <v>258</v>
      </c>
      <c r="C251" s="67" t="s">
        <v>26</v>
      </c>
      <c r="D251" s="61">
        <v>1</v>
      </c>
      <c r="E251" s="54"/>
      <c r="F251" s="55">
        <f t="shared" si="6"/>
        <v>0</v>
      </c>
      <c r="G251" s="56">
        <f t="shared" si="7"/>
        <v>0</v>
      </c>
      <c r="H251" s="63"/>
      <c r="I251" s="62"/>
      <c r="O251" s="36"/>
    </row>
    <row r="252" spans="2:15" s="35" customFormat="1" ht="28.5">
      <c r="B252" s="64" t="s">
        <v>259</v>
      </c>
      <c r="C252" s="67" t="s">
        <v>26</v>
      </c>
      <c r="D252" s="61">
        <v>1</v>
      </c>
      <c r="E252" s="54"/>
      <c r="F252" s="55">
        <f t="shared" si="6"/>
        <v>0</v>
      </c>
      <c r="G252" s="56">
        <f t="shared" si="7"/>
        <v>0</v>
      </c>
      <c r="H252" s="63"/>
      <c r="I252" s="62"/>
      <c r="O252" s="36"/>
    </row>
    <row r="253" spans="2:15" s="35" customFormat="1" ht="28.5">
      <c r="B253" s="64" t="s">
        <v>260</v>
      </c>
      <c r="C253" s="67" t="s">
        <v>26</v>
      </c>
      <c r="D253" s="61">
        <v>1</v>
      </c>
      <c r="E253" s="54"/>
      <c r="F253" s="55">
        <f t="shared" si="6"/>
        <v>0</v>
      </c>
      <c r="G253" s="56">
        <f t="shared" si="7"/>
        <v>0</v>
      </c>
      <c r="H253" s="63"/>
      <c r="I253" s="62"/>
      <c r="O253" s="36"/>
    </row>
    <row r="254" spans="2:15" s="35" customFormat="1" ht="28.5">
      <c r="B254" s="64" t="s">
        <v>261</v>
      </c>
      <c r="C254" s="67" t="s">
        <v>26</v>
      </c>
      <c r="D254" s="61">
        <v>1</v>
      </c>
      <c r="E254" s="54"/>
      <c r="F254" s="55">
        <f t="shared" si="6"/>
        <v>0</v>
      </c>
      <c r="G254" s="56">
        <f t="shared" si="7"/>
        <v>0</v>
      </c>
      <c r="H254" s="63"/>
      <c r="I254" s="62"/>
      <c r="O254" s="36"/>
    </row>
    <row r="255" spans="2:15" s="35" customFormat="1" ht="15.75">
      <c r="B255" s="64" t="s">
        <v>262</v>
      </c>
      <c r="C255" s="67" t="s">
        <v>26</v>
      </c>
      <c r="D255" s="61">
        <v>1</v>
      </c>
      <c r="E255" s="54"/>
      <c r="F255" s="55">
        <f t="shared" si="6"/>
        <v>0</v>
      </c>
      <c r="G255" s="56">
        <f t="shared" si="7"/>
        <v>0</v>
      </c>
      <c r="H255" s="63"/>
      <c r="I255" s="62"/>
      <c r="O255" s="36"/>
    </row>
    <row r="256" spans="2:15" s="35" customFormat="1" ht="15.75">
      <c r="B256" s="64" t="s">
        <v>263</v>
      </c>
      <c r="C256" s="67" t="s">
        <v>26</v>
      </c>
      <c r="D256" s="61">
        <v>1</v>
      </c>
      <c r="E256" s="54"/>
      <c r="F256" s="55">
        <f t="shared" si="6"/>
        <v>0</v>
      </c>
      <c r="G256" s="56">
        <f t="shared" si="7"/>
        <v>0</v>
      </c>
      <c r="H256" s="63"/>
      <c r="I256" s="62"/>
      <c r="O256" s="36"/>
    </row>
    <row r="257" spans="2:15" s="35" customFormat="1" ht="15.75">
      <c r="B257" s="64" t="s">
        <v>264</v>
      </c>
      <c r="C257" s="67" t="s">
        <v>26</v>
      </c>
      <c r="D257" s="61">
        <v>1</v>
      </c>
      <c r="E257" s="54"/>
      <c r="F257" s="55">
        <f t="shared" si="6"/>
        <v>0</v>
      </c>
      <c r="G257" s="56">
        <f t="shared" si="7"/>
        <v>0</v>
      </c>
      <c r="H257" s="63"/>
      <c r="I257" s="62"/>
      <c r="O257" s="36"/>
    </row>
    <row r="258" spans="2:15" s="35" customFormat="1" ht="15.75">
      <c r="B258" s="64" t="s">
        <v>265</v>
      </c>
      <c r="C258" s="67" t="s">
        <v>26</v>
      </c>
      <c r="D258" s="61">
        <v>1</v>
      </c>
      <c r="E258" s="54"/>
      <c r="F258" s="55">
        <f t="shared" si="6"/>
        <v>0</v>
      </c>
      <c r="G258" s="56">
        <f t="shared" si="7"/>
        <v>0</v>
      </c>
      <c r="H258" s="63"/>
      <c r="I258" s="62"/>
      <c r="O258" s="36"/>
    </row>
    <row r="259" spans="2:15" s="35" customFormat="1" ht="15.75">
      <c r="B259" s="64" t="s">
        <v>266</v>
      </c>
      <c r="C259" s="67" t="s">
        <v>26</v>
      </c>
      <c r="D259" s="61">
        <v>1</v>
      </c>
      <c r="E259" s="54"/>
      <c r="F259" s="55">
        <f t="shared" si="6"/>
        <v>0</v>
      </c>
      <c r="G259" s="56">
        <f t="shared" si="7"/>
        <v>0</v>
      </c>
      <c r="H259" s="63"/>
      <c r="I259" s="62"/>
      <c r="O259" s="36"/>
    </row>
    <row r="260" spans="2:15" s="35" customFormat="1" ht="15.75">
      <c r="B260" s="64" t="s">
        <v>267</v>
      </c>
      <c r="C260" s="67" t="s">
        <v>26</v>
      </c>
      <c r="D260" s="61">
        <v>1</v>
      </c>
      <c r="E260" s="54"/>
      <c r="F260" s="55">
        <f t="shared" si="6"/>
        <v>0</v>
      </c>
      <c r="G260" s="56">
        <f t="shared" si="7"/>
        <v>0</v>
      </c>
      <c r="H260" s="63"/>
      <c r="I260" s="62"/>
      <c r="O260" s="36"/>
    </row>
    <row r="261" spans="2:15" s="35" customFormat="1" ht="15.75">
      <c r="B261" s="64" t="s">
        <v>268</v>
      </c>
      <c r="C261" s="67" t="s">
        <v>26</v>
      </c>
      <c r="D261" s="61">
        <v>1</v>
      </c>
      <c r="E261" s="54"/>
      <c r="F261" s="55">
        <f t="shared" si="6"/>
        <v>0</v>
      </c>
      <c r="G261" s="56">
        <f t="shared" si="7"/>
        <v>0</v>
      </c>
      <c r="H261" s="63"/>
      <c r="I261" s="62"/>
      <c r="O261" s="36"/>
    </row>
    <row r="262" spans="2:15" s="35" customFormat="1" ht="15.75">
      <c r="B262" s="64" t="s">
        <v>269</v>
      </c>
      <c r="C262" s="67" t="s">
        <v>26</v>
      </c>
      <c r="D262" s="61">
        <v>1</v>
      </c>
      <c r="E262" s="54"/>
      <c r="F262" s="55">
        <f t="shared" si="6"/>
        <v>0</v>
      </c>
      <c r="G262" s="56">
        <f t="shared" si="7"/>
        <v>0</v>
      </c>
      <c r="H262" s="63"/>
      <c r="I262" s="62"/>
      <c r="O262" s="36"/>
    </row>
    <row r="263" spans="2:15" s="35" customFormat="1" ht="15.75">
      <c r="B263" s="64" t="s">
        <v>270</v>
      </c>
      <c r="C263" s="67" t="s">
        <v>26</v>
      </c>
      <c r="D263" s="61">
        <v>1</v>
      </c>
      <c r="E263" s="54"/>
      <c r="F263" s="55">
        <f t="shared" si="6"/>
        <v>0</v>
      </c>
      <c r="G263" s="56">
        <f t="shared" si="7"/>
        <v>0</v>
      </c>
      <c r="H263" s="63"/>
      <c r="I263" s="62"/>
      <c r="O263" s="36"/>
    </row>
    <row r="264" spans="2:15" s="35" customFormat="1" ht="42.75">
      <c r="B264" s="64" t="s">
        <v>271</v>
      </c>
      <c r="C264" s="67" t="s">
        <v>26</v>
      </c>
      <c r="D264" s="61">
        <v>1</v>
      </c>
      <c r="E264" s="54"/>
      <c r="F264" s="55">
        <f t="shared" si="6"/>
        <v>0</v>
      </c>
      <c r="G264" s="56">
        <f t="shared" si="7"/>
        <v>0</v>
      </c>
      <c r="H264" s="63"/>
      <c r="I264" s="62"/>
      <c r="O264" s="36"/>
    </row>
    <row r="265" spans="2:15" s="35" customFormat="1" ht="28.5">
      <c r="B265" s="64" t="s">
        <v>272</v>
      </c>
      <c r="C265" s="67" t="s">
        <v>26</v>
      </c>
      <c r="D265" s="61">
        <v>1</v>
      </c>
      <c r="E265" s="54"/>
      <c r="F265" s="55">
        <f t="shared" si="6"/>
        <v>0</v>
      </c>
      <c r="G265" s="56">
        <f t="shared" si="7"/>
        <v>0</v>
      </c>
      <c r="H265" s="63"/>
      <c r="I265" s="62"/>
      <c r="O265" s="36"/>
    </row>
    <row r="266" spans="2:15" s="35" customFormat="1" ht="28.5">
      <c r="B266" s="64" t="s">
        <v>273</v>
      </c>
      <c r="C266" s="67" t="s">
        <v>26</v>
      </c>
      <c r="D266" s="61">
        <v>1</v>
      </c>
      <c r="E266" s="54"/>
      <c r="F266" s="55">
        <f t="shared" si="6"/>
        <v>0</v>
      </c>
      <c r="G266" s="56">
        <f t="shared" si="7"/>
        <v>0</v>
      </c>
      <c r="H266" s="63"/>
      <c r="I266" s="62"/>
      <c r="O266" s="36"/>
    </row>
    <row r="267" spans="2:15" s="35" customFormat="1" ht="15.75">
      <c r="B267" s="64" t="s">
        <v>274</v>
      </c>
      <c r="C267" s="67" t="s">
        <v>26</v>
      </c>
      <c r="D267" s="61">
        <v>1</v>
      </c>
      <c r="E267" s="54"/>
      <c r="F267" s="55">
        <f t="shared" si="6"/>
        <v>0</v>
      </c>
      <c r="G267" s="56">
        <f t="shared" si="7"/>
        <v>0</v>
      </c>
      <c r="H267" s="63"/>
      <c r="I267" s="62"/>
      <c r="O267" s="36"/>
    </row>
    <row r="268" spans="2:15" s="35" customFormat="1" ht="15.75">
      <c r="B268" s="64" t="s">
        <v>275</v>
      </c>
      <c r="C268" s="67" t="s">
        <v>26</v>
      </c>
      <c r="D268" s="61">
        <v>1</v>
      </c>
      <c r="E268" s="54"/>
      <c r="F268" s="55">
        <f t="shared" si="6"/>
        <v>0</v>
      </c>
      <c r="G268" s="56">
        <f t="shared" si="7"/>
        <v>0</v>
      </c>
      <c r="H268" s="63"/>
      <c r="I268" s="62"/>
      <c r="O268" s="36"/>
    </row>
    <row r="269" spans="2:15" s="35" customFormat="1" ht="15.75">
      <c r="B269" s="64" t="s">
        <v>276</v>
      </c>
      <c r="C269" s="67" t="s">
        <v>26</v>
      </c>
      <c r="D269" s="61">
        <v>1</v>
      </c>
      <c r="E269" s="54"/>
      <c r="F269" s="55">
        <f t="shared" si="6"/>
        <v>0</v>
      </c>
      <c r="G269" s="56">
        <f t="shared" si="7"/>
        <v>0</v>
      </c>
      <c r="H269" s="63"/>
      <c r="I269" s="62"/>
      <c r="O269" s="36"/>
    </row>
    <row r="270" spans="2:15" s="35" customFormat="1" ht="15.75">
      <c r="B270" s="64" t="s">
        <v>277</v>
      </c>
      <c r="C270" s="67" t="s">
        <v>26</v>
      </c>
      <c r="D270" s="61">
        <v>1</v>
      </c>
      <c r="E270" s="54"/>
      <c r="F270" s="55">
        <f t="shared" si="6"/>
        <v>0</v>
      </c>
      <c r="G270" s="56">
        <f t="shared" si="7"/>
        <v>0</v>
      </c>
      <c r="H270" s="63"/>
      <c r="I270" s="62"/>
      <c r="O270" s="36"/>
    </row>
    <row r="271" spans="2:15" s="35" customFormat="1" ht="15.75">
      <c r="B271" s="64" t="s">
        <v>278</v>
      </c>
      <c r="C271" s="67" t="s">
        <v>26</v>
      </c>
      <c r="D271" s="61">
        <v>1</v>
      </c>
      <c r="E271" s="54"/>
      <c r="F271" s="55">
        <f t="shared" si="6"/>
        <v>0</v>
      </c>
      <c r="G271" s="56">
        <f t="shared" si="7"/>
        <v>0</v>
      </c>
      <c r="H271" s="63"/>
      <c r="I271" s="62"/>
      <c r="O271" s="36"/>
    </row>
    <row r="272" spans="2:15" s="35" customFormat="1" ht="15.75">
      <c r="B272" s="64" t="s">
        <v>279</v>
      </c>
      <c r="C272" s="67" t="s">
        <v>26</v>
      </c>
      <c r="D272" s="61">
        <v>1</v>
      </c>
      <c r="E272" s="54"/>
      <c r="F272" s="55">
        <f t="shared" si="6"/>
        <v>0</v>
      </c>
      <c r="G272" s="56">
        <f t="shared" si="7"/>
        <v>0</v>
      </c>
      <c r="H272" s="63"/>
      <c r="I272" s="62"/>
      <c r="O272" s="36"/>
    </row>
    <row r="273" spans="2:15" s="35" customFormat="1" ht="15.75">
      <c r="B273" s="64" t="s">
        <v>280</v>
      </c>
      <c r="C273" s="67" t="s">
        <v>26</v>
      </c>
      <c r="D273" s="61">
        <v>1</v>
      </c>
      <c r="E273" s="54"/>
      <c r="F273" s="55">
        <f t="shared" si="6"/>
        <v>0</v>
      </c>
      <c r="G273" s="56">
        <f t="shared" si="7"/>
        <v>0</v>
      </c>
      <c r="H273" s="63"/>
      <c r="I273" s="62"/>
      <c r="O273" s="36"/>
    </row>
    <row r="274" spans="2:15" s="35" customFormat="1" ht="15.75">
      <c r="B274" s="64" t="s">
        <v>281</v>
      </c>
      <c r="C274" s="67" t="s">
        <v>26</v>
      </c>
      <c r="D274" s="61">
        <v>1</v>
      </c>
      <c r="E274" s="54"/>
      <c r="F274" s="55">
        <f t="shared" si="6"/>
        <v>0</v>
      </c>
      <c r="G274" s="56">
        <f t="shared" si="7"/>
        <v>0</v>
      </c>
      <c r="H274" s="63"/>
      <c r="I274" s="62"/>
      <c r="O274" s="36"/>
    </row>
    <row r="275" spans="2:15" s="35" customFormat="1" ht="15.75">
      <c r="B275" s="64" t="s">
        <v>282</v>
      </c>
      <c r="C275" s="67" t="s">
        <v>26</v>
      </c>
      <c r="D275" s="61">
        <v>1</v>
      </c>
      <c r="E275" s="54"/>
      <c r="F275" s="55">
        <f t="shared" si="6"/>
        <v>0</v>
      </c>
      <c r="G275" s="56">
        <f t="shared" si="7"/>
        <v>0</v>
      </c>
      <c r="H275" s="63"/>
      <c r="I275" s="62"/>
      <c r="O275" s="36"/>
    </row>
    <row r="276" spans="2:15" s="35" customFormat="1" ht="15.75">
      <c r="B276" s="64" t="s">
        <v>283</v>
      </c>
      <c r="C276" s="67" t="s">
        <v>26</v>
      </c>
      <c r="D276" s="61">
        <v>1</v>
      </c>
      <c r="E276" s="54"/>
      <c r="F276" s="55">
        <f t="shared" si="6"/>
        <v>0</v>
      </c>
      <c r="G276" s="56">
        <f t="shared" si="7"/>
        <v>0</v>
      </c>
      <c r="H276" s="63"/>
      <c r="I276" s="62"/>
      <c r="O276" s="36"/>
    </row>
    <row r="277" spans="2:15" s="35" customFormat="1" ht="15.75">
      <c r="B277" s="64" t="s">
        <v>284</v>
      </c>
      <c r="C277" s="67" t="s">
        <v>26</v>
      </c>
      <c r="D277" s="61">
        <v>1</v>
      </c>
      <c r="E277" s="54"/>
      <c r="F277" s="55">
        <f t="shared" ref="F277:F340" si="8">(E277*$I$16)+E277</f>
        <v>0</v>
      </c>
      <c r="G277" s="56">
        <f t="shared" ref="G277:G340" si="9">F277*D277</f>
        <v>0</v>
      </c>
      <c r="H277" s="63"/>
      <c r="I277" s="62"/>
      <c r="O277" s="36"/>
    </row>
    <row r="278" spans="2:15" s="35" customFormat="1" ht="15.75">
      <c r="B278" s="64" t="s">
        <v>285</v>
      </c>
      <c r="C278" s="67" t="s">
        <v>26</v>
      </c>
      <c r="D278" s="61">
        <v>1</v>
      </c>
      <c r="E278" s="54"/>
      <c r="F278" s="55">
        <f t="shared" si="8"/>
        <v>0</v>
      </c>
      <c r="G278" s="56">
        <f t="shared" si="9"/>
        <v>0</v>
      </c>
      <c r="H278" s="63"/>
      <c r="I278" s="62"/>
      <c r="O278" s="36"/>
    </row>
    <row r="279" spans="2:15" s="35" customFormat="1" ht="15.75">
      <c r="B279" s="64" t="s">
        <v>286</v>
      </c>
      <c r="C279" s="67" t="s">
        <v>26</v>
      </c>
      <c r="D279" s="61">
        <v>1</v>
      </c>
      <c r="E279" s="54"/>
      <c r="F279" s="55">
        <f t="shared" si="8"/>
        <v>0</v>
      </c>
      <c r="G279" s="56">
        <f t="shared" si="9"/>
        <v>0</v>
      </c>
      <c r="H279" s="63"/>
      <c r="I279" s="62"/>
      <c r="O279" s="36"/>
    </row>
    <row r="280" spans="2:15" s="35" customFormat="1" ht="15.75">
      <c r="B280" s="64" t="s">
        <v>287</v>
      </c>
      <c r="C280" s="67" t="s">
        <v>26</v>
      </c>
      <c r="D280" s="61">
        <v>1</v>
      </c>
      <c r="E280" s="54"/>
      <c r="F280" s="55">
        <f t="shared" si="8"/>
        <v>0</v>
      </c>
      <c r="G280" s="56">
        <f t="shared" si="9"/>
        <v>0</v>
      </c>
      <c r="H280" s="63"/>
      <c r="I280" s="62"/>
      <c r="O280" s="36"/>
    </row>
    <row r="281" spans="2:15" s="35" customFormat="1" ht="15.75">
      <c r="B281" s="64" t="s">
        <v>288</v>
      </c>
      <c r="C281" s="67" t="s">
        <v>26</v>
      </c>
      <c r="D281" s="61">
        <v>1</v>
      </c>
      <c r="E281" s="54"/>
      <c r="F281" s="55">
        <f t="shared" si="8"/>
        <v>0</v>
      </c>
      <c r="G281" s="56">
        <f t="shared" si="9"/>
        <v>0</v>
      </c>
      <c r="H281" s="63"/>
      <c r="I281" s="62"/>
      <c r="O281" s="36"/>
    </row>
    <row r="282" spans="2:15" s="35" customFormat="1" ht="15.75">
      <c r="B282" s="64" t="s">
        <v>289</v>
      </c>
      <c r="C282" s="67" t="s">
        <v>26</v>
      </c>
      <c r="D282" s="61">
        <v>1</v>
      </c>
      <c r="E282" s="54"/>
      <c r="F282" s="55">
        <f t="shared" si="8"/>
        <v>0</v>
      </c>
      <c r="G282" s="56">
        <f t="shared" si="9"/>
        <v>0</v>
      </c>
      <c r="H282" s="63"/>
      <c r="I282" s="62"/>
      <c r="O282" s="36"/>
    </row>
    <row r="283" spans="2:15" s="35" customFormat="1" ht="15.75">
      <c r="B283" s="64" t="s">
        <v>290</v>
      </c>
      <c r="C283" s="67" t="s">
        <v>26</v>
      </c>
      <c r="D283" s="61">
        <v>1</v>
      </c>
      <c r="E283" s="54"/>
      <c r="F283" s="55">
        <f t="shared" si="8"/>
        <v>0</v>
      </c>
      <c r="G283" s="56">
        <f t="shared" si="9"/>
        <v>0</v>
      </c>
      <c r="H283" s="63"/>
      <c r="I283" s="62"/>
      <c r="O283" s="36"/>
    </row>
    <row r="284" spans="2:15" s="35" customFormat="1" ht="28.5">
      <c r="B284" s="64" t="s">
        <v>291</v>
      </c>
      <c r="C284" s="67" t="s">
        <v>26</v>
      </c>
      <c r="D284" s="61">
        <v>1</v>
      </c>
      <c r="E284" s="54"/>
      <c r="F284" s="55">
        <f t="shared" si="8"/>
        <v>0</v>
      </c>
      <c r="G284" s="56">
        <f t="shared" si="9"/>
        <v>0</v>
      </c>
      <c r="H284" s="63"/>
      <c r="I284" s="62"/>
      <c r="O284" s="36"/>
    </row>
    <row r="285" spans="2:15" s="35" customFormat="1" ht="15.75">
      <c r="B285" s="64" t="s">
        <v>292</v>
      </c>
      <c r="C285" s="67" t="s">
        <v>26</v>
      </c>
      <c r="D285" s="61">
        <v>1</v>
      </c>
      <c r="E285" s="54"/>
      <c r="F285" s="55">
        <f t="shared" si="8"/>
        <v>0</v>
      </c>
      <c r="G285" s="56">
        <f t="shared" si="9"/>
        <v>0</v>
      </c>
      <c r="H285" s="63"/>
      <c r="I285" s="62"/>
      <c r="O285" s="36"/>
    </row>
    <row r="286" spans="2:15" s="35" customFormat="1" ht="15.75">
      <c r="B286" s="64" t="s">
        <v>293</v>
      </c>
      <c r="C286" s="67" t="s">
        <v>26</v>
      </c>
      <c r="D286" s="61">
        <v>1</v>
      </c>
      <c r="E286" s="54"/>
      <c r="F286" s="55">
        <f t="shared" si="8"/>
        <v>0</v>
      </c>
      <c r="G286" s="56">
        <f t="shared" si="9"/>
        <v>0</v>
      </c>
      <c r="H286" s="63"/>
      <c r="I286" s="62"/>
      <c r="O286" s="36"/>
    </row>
    <row r="287" spans="2:15" s="35" customFormat="1" ht="15.75">
      <c r="B287" s="64" t="s">
        <v>294</v>
      </c>
      <c r="C287" s="67" t="s">
        <v>26</v>
      </c>
      <c r="D287" s="61">
        <v>1</v>
      </c>
      <c r="E287" s="54"/>
      <c r="F287" s="55">
        <f t="shared" si="8"/>
        <v>0</v>
      </c>
      <c r="G287" s="56">
        <f t="shared" si="9"/>
        <v>0</v>
      </c>
      <c r="H287" s="63"/>
      <c r="I287" s="62"/>
      <c r="O287" s="36"/>
    </row>
    <row r="288" spans="2:15" s="35" customFormat="1" ht="15.75">
      <c r="B288" s="64" t="s">
        <v>295</v>
      </c>
      <c r="C288" s="67" t="s">
        <v>26</v>
      </c>
      <c r="D288" s="61">
        <v>1</v>
      </c>
      <c r="E288" s="54"/>
      <c r="F288" s="55">
        <f t="shared" si="8"/>
        <v>0</v>
      </c>
      <c r="G288" s="56">
        <f t="shared" si="9"/>
        <v>0</v>
      </c>
      <c r="H288" s="63"/>
      <c r="I288" s="62"/>
      <c r="O288" s="36"/>
    </row>
    <row r="289" spans="2:15" s="35" customFormat="1" ht="15.75">
      <c r="B289" s="64" t="s">
        <v>296</v>
      </c>
      <c r="C289" s="67" t="s">
        <v>297</v>
      </c>
      <c r="D289" s="61">
        <v>1</v>
      </c>
      <c r="E289" s="54"/>
      <c r="F289" s="55">
        <f t="shared" si="8"/>
        <v>0</v>
      </c>
      <c r="G289" s="56">
        <f t="shared" si="9"/>
        <v>0</v>
      </c>
      <c r="H289" s="63"/>
      <c r="I289" s="62"/>
      <c r="O289" s="36"/>
    </row>
    <row r="290" spans="2:15" s="35" customFormat="1" ht="15.75">
      <c r="B290" s="64" t="s">
        <v>298</v>
      </c>
      <c r="C290" s="67" t="s">
        <v>297</v>
      </c>
      <c r="D290" s="61">
        <v>1</v>
      </c>
      <c r="E290" s="54"/>
      <c r="F290" s="55">
        <f t="shared" si="8"/>
        <v>0</v>
      </c>
      <c r="G290" s="56">
        <f t="shared" si="9"/>
        <v>0</v>
      </c>
      <c r="H290" s="63"/>
      <c r="I290" s="62"/>
      <c r="O290" s="36"/>
    </row>
    <row r="291" spans="2:15" s="35" customFormat="1" ht="15.75">
      <c r="B291" s="64" t="s">
        <v>299</v>
      </c>
      <c r="C291" s="67" t="s">
        <v>297</v>
      </c>
      <c r="D291" s="61">
        <v>1</v>
      </c>
      <c r="E291" s="54"/>
      <c r="F291" s="55">
        <f t="shared" si="8"/>
        <v>0</v>
      </c>
      <c r="G291" s="56">
        <f t="shared" si="9"/>
        <v>0</v>
      </c>
      <c r="H291" s="63"/>
      <c r="I291" s="62"/>
      <c r="O291" s="36"/>
    </row>
    <row r="292" spans="2:15" s="35" customFormat="1" ht="28.5">
      <c r="B292" s="64" t="s">
        <v>300</v>
      </c>
      <c r="C292" s="67" t="s">
        <v>72</v>
      </c>
      <c r="D292" s="61">
        <v>1</v>
      </c>
      <c r="E292" s="54"/>
      <c r="F292" s="55">
        <f t="shared" si="8"/>
        <v>0</v>
      </c>
      <c r="G292" s="56">
        <f t="shared" si="9"/>
        <v>0</v>
      </c>
      <c r="H292" s="63"/>
      <c r="I292" s="62"/>
      <c r="O292" s="36"/>
    </row>
    <row r="293" spans="2:15" s="35" customFormat="1" ht="15.75">
      <c r="B293" s="64" t="s">
        <v>301</v>
      </c>
      <c r="C293" s="67" t="s">
        <v>189</v>
      </c>
      <c r="D293" s="61">
        <v>1</v>
      </c>
      <c r="E293" s="54"/>
      <c r="F293" s="55">
        <f t="shared" si="8"/>
        <v>0</v>
      </c>
      <c r="G293" s="56">
        <f t="shared" si="9"/>
        <v>0</v>
      </c>
      <c r="H293" s="63"/>
      <c r="I293" s="62"/>
      <c r="O293" s="36"/>
    </row>
    <row r="294" spans="2:15" s="35" customFormat="1" ht="15.75">
      <c r="B294" s="64" t="s">
        <v>302</v>
      </c>
      <c r="C294" s="67" t="s">
        <v>26</v>
      </c>
      <c r="D294" s="61">
        <v>1</v>
      </c>
      <c r="E294" s="54"/>
      <c r="F294" s="55">
        <f t="shared" si="8"/>
        <v>0</v>
      </c>
      <c r="G294" s="56">
        <f t="shared" si="9"/>
        <v>0</v>
      </c>
      <c r="H294" s="63"/>
      <c r="I294" s="62"/>
      <c r="O294" s="36"/>
    </row>
    <row r="295" spans="2:15" s="35" customFormat="1" ht="15.75">
      <c r="B295" s="64" t="s">
        <v>303</v>
      </c>
      <c r="C295" s="67" t="s">
        <v>26</v>
      </c>
      <c r="D295" s="61">
        <v>1</v>
      </c>
      <c r="E295" s="54"/>
      <c r="F295" s="55">
        <f t="shared" si="8"/>
        <v>0</v>
      </c>
      <c r="G295" s="56">
        <f t="shared" si="9"/>
        <v>0</v>
      </c>
      <c r="H295" s="63"/>
      <c r="I295" s="62"/>
      <c r="O295" s="36"/>
    </row>
    <row r="296" spans="2:15" s="35" customFormat="1" ht="15.75">
      <c r="B296" s="64" t="s">
        <v>304</v>
      </c>
      <c r="C296" s="67" t="s">
        <v>189</v>
      </c>
      <c r="D296" s="61">
        <v>1</v>
      </c>
      <c r="E296" s="54"/>
      <c r="F296" s="55">
        <f t="shared" si="8"/>
        <v>0</v>
      </c>
      <c r="G296" s="56">
        <f t="shared" si="9"/>
        <v>0</v>
      </c>
      <c r="H296" s="63"/>
      <c r="I296" s="62"/>
      <c r="O296" s="36"/>
    </row>
    <row r="297" spans="2:15" s="35" customFormat="1" ht="15.75">
      <c r="B297" s="64" t="s">
        <v>305</v>
      </c>
      <c r="C297" s="67" t="s">
        <v>189</v>
      </c>
      <c r="D297" s="61">
        <v>1</v>
      </c>
      <c r="E297" s="54"/>
      <c r="F297" s="55">
        <f t="shared" si="8"/>
        <v>0</v>
      </c>
      <c r="G297" s="56">
        <f t="shared" si="9"/>
        <v>0</v>
      </c>
      <c r="H297" s="63"/>
      <c r="I297" s="62"/>
      <c r="O297" s="36"/>
    </row>
    <row r="298" spans="2:15" s="35" customFormat="1" ht="15.75">
      <c r="B298" s="64" t="s">
        <v>306</v>
      </c>
      <c r="C298" s="67" t="s">
        <v>307</v>
      </c>
      <c r="D298" s="61">
        <v>1</v>
      </c>
      <c r="E298" s="54"/>
      <c r="F298" s="55">
        <f t="shared" si="8"/>
        <v>0</v>
      </c>
      <c r="G298" s="56">
        <f t="shared" si="9"/>
        <v>0</v>
      </c>
      <c r="H298" s="63"/>
      <c r="I298" s="62"/>
      <c r="O298" s="36"/>
    </row>
    <row r="299" spans="2:15" s="35" customFormat="1" ht="15.75">
      <c r="B299" s="64" t="s">
        <v>308</v>
      </c>
      <c r="C299" s="67" t="s">
        <v>26</v>
      </c>
      <c r="D299" s="61">
        <v>1</v>
      </c>
      <c r="E299" s="54"/>
      <c r="F299" s="55">
        <f t="shared" si="8"/>
        <v>0</v>
      </c>
      <c r="G299" s="56">
        <f t="shared" si="9"/>
        <v>0</v>
      </c>
      <c r="H299" s="63"/>
      <c r="I299" s="62"/>
      <c r="O299" s="36"/>
    </row>
    <row r="300" spans="2:15" s="35" customFormat="1" ht="15.75">
      <c r="B300" s="64" t="s">
        <v>309</v>
      </c>
      <c r="C300" s="67" t="s">
        <v>26</v>
      </c>
      <c r="D300" s="61">
        <v>1</v>
      </c>
      <c r="E300" s="54"/>
      <c r="F300" s="55">
        <f t="shared" si="8"/>
        <v>0</v>
      </c>
      <c r="G300" s="56">
        <f t="shared" si="9"/>
        <v>0</v>
      </c>
      <c r="H300" s="63"/>
      <c r="I300" s="62"/>
      <c r="O300" s="36"/>
    </row>
    <row r="301" spans="2:15" s="35" customFormat="1" ht="28.5">
      <c r="B301" s="64" t="s">
        <v>310</v>
      </c>
      <c r="C301" s="67" t="s">
        <v>26</v>
      </c>
      <c r="D301" s="61">
        <v>1</v>
      </c>
      <c r="E301" s="54"/>
      <c r="F301" s="55">
        <f t="shared" si="8"/>
        <v>0</v>
      </c>
      <c r="G301" s="56">
        <f t="shared" si="9"/>
        <v>0</v>
      </c>
      <c r="H301" s="63"/>
      <c r="I301" s="62"/>
      <c r="O301" s="36"/>
    </row>
    <row r="302" spans="2:15" s="35" customFormat="1" ht="15.75">
      <c r="B302" s="64" t="s">
        <v>311</v>
      </c>
      <c r="C302" s="67" t="s">
        <v>26</v>
      </c>
      <c r="D302" s="61">
        <v>1</v>
      </c>
      <c r="E302" s="54"/>
      <c r="F302" s="55">
        <f t="shared" si="8"/>
        <v>0</v>
      </c>
      <c r="G302" s="56">
        <f t="shared" si="9"/>
        <v>0</v>
      </c>
      <c r="H302" s="63"/>
      <c r="I302" s="62"/>
      <c r="O302" s="36"/>
    </row>
    <row r="303" spans="2:15" s="35" customFormat="1" ht="15.75">
      <c r="B303" s="64" t="s">
        <v>311</v>
      </c>
      <c r="C303" s="67" t="s">
        <v>26</v>
      </c>
      <c r="D303" s="61">
        <v>1</v>
      </c>
      <c r="E303" s="54"/>
      <c r="F303" s="55">
        <f t="shared" si="8"/>
        <v>0</v>
      </c>
      <c r="G303" s="56">
        <f t="shared" si="9"/>
        <v>0</v>
      </c>
      <c r="H303" s="63"/>
      <c r="I303" s="62"/>
      <c r="O303" s="36"/>
    </row>
    <row r="304" spans="2:15" s="35" customFormat="1" ht="15.75">
      <c r="B304" s="64" t="s">
        <v>312</v>
      </c>
      <c r="C304" s="67"/>
      <c r="D304" s="61">
        <v>1</v>
      </c>
      <c r="E304" s="54"/>
      <c r="F304" s="55">
        <f t="shared" si="8"/>
        <v>0</v>
      </c>
      <c r="G304" s="56">
        <f t="shared" si="9"/>
        <v>0</v>
      </c>
      <c r="H304" s="63"/>
      <c r="I304" s="62"/>
      <c r="O304" s="36"/>
    </row>
    <row r="305" spans="2:15" s="35" customFormat="1" ht="15.75">
      <c r="B305" s="64" t="s">
        <v>312</v>
      </c>
      <c r="C305" s="67"/>
      <c r="D305" s="61">
        <v>1</v>
      </c>
      <c r="E305" s="54"/>
      <c r="F305" s="55">
        <f t="shared" si="8"/>
        <v>0</v>
      </c>
      <c r="G305" s="56">
        <f t="shared" si="9"/>
        <v>0</v>
      </c>
      <c r="H305" s="63"/>
      <c r="I305" s="62"/>
      <c r="O305" s="36"/>
    </row>
    <row r="306" spans="2:15" s="35" customFormat="1" ht="15.75">
      <c r="B306" s="64" t="s">
        <v>312</v>
      </c>
      <c r="C306" s="67" t="s">
        <v>26</v>
      </c>
      <c r="D306" s="61">
        <v>1</v>
      </c>
      <c r="E306" s="54"/>
      <c r="F306" s="55">
        <f t="shared" si="8"/>
        <v>0</v>
      </c>
      <c r="G306" s="56">
        <f t="shared" si="9"/>
        <v>0</v>
      </c>
      <c r="H306" s="63"/>
      <c r="I306" s="62"/>
      <c r="O306" s="36"/>
    </row>
    <row r="307" spans="2:15" s="35" customFormat="1" ht="15.75">
      <c r="B307" s="64" t="s">
        <v>312</v>
      </c>
      <c r="C307" s="67" t="s">
        <v>26</v>
      </c>
      <c r="D307" s="61">
        <v>1</v>
      </c>
      <c r="E307" s="54"/>
      <c r="F307" s="55">
        <f t="shared" si="8"/>
        <v>0</v>
      </c>
      <c r="G307" s="56">
        <f t="shared" si="9"/>
        <v>0</v>
      </c>
      <c r="H307" s="63"/>
      <c r="I307" s="62"/>
      <c r="O307" s="36"/>
    </row>
    <row r="308" spans="2:15" s="35" customFormat="1" ht="28.5">
      <c r="B308" s="64" t="s">
        <v>313</v>
      </c>
      <c r="C308" s="67" t="s">
        <v>26</v>
      </c>
      <c r="D308" s="61">
        <v>1</v>
      </c>
      <c r="E308" s="54"/>
      <c r="F308" s="55">
        <f t="shared" si="8"/>
        <v>0</v>
      </c>
      <c r="G308" s="56">
        <f t="shared" si="9"/>
        <v>0</v>
      </c>
      <c r="H308" s="63"/>
      <c r="I308" s="62"/>
      <c r="O308" s="36"/>
    </row>
    <row r="309" spans="2:15" s="35" customFormat="1" ht="15.75">
      <c r="B309" s="64" t="s">
        <v>314</v>
      </c>
      <c r="C309" s="67" t="s">
        <v>26</v>
      </c>
      <c r="D309" s="61">
        <v>1</v>
      </c>
      <c r="E309" s="54"/>
      <c r="F309" s="55">
        <f t="shared" si="8"/>
        <v>0</v>
      </c>
      <c r="G309" s="56">
        <f t="shared" si="9"/>
        <v>0</v>
      </c>
      <c r="H309" s="63"/>
      <c r="I309" s="62"/>
      <c r="O309" s="36"/>
    </row>
    <row r="310" spans="2:15" s="35" customFormat="1" ht="28.5">
      <c r="B310" s="64" t="s">
        <v>315</v>
      </c>
      <c r="C310" s="67" t="s">
        <v>26</v>
      </c>
      <c r="D310" s="61">
        <v>1</v>
      </c>
      <c r="E310" s="54"/>
      <c r="F310" s="55">
        <f t="shared" si="8"/>
        <v>0</v>
      </c>
      <c r="G310" s="56">
        <f t="shared" si="9"/>
        <v>0</v>
      </c>
      <c r="H310" s="63"/>
      <c r="I310" s="62"/>
      <c r="O310" s="36"/>
    </row>
    <row r="311" spans="2:15" s="35" customFormat="1" ht="15.75">
      <c r="B311" s="64" t="s">
        <v>316</v>
      </c>
      <c r="C311" s="67" t="s">
        <v>26</v>
      </c>
      <c r="D311" s="61">
        <v>1</v>
      </c>
      <c r="E311" s="54"/>
      <c r="F311" s="55">
        <f t="shared" si="8"/>
        <v>0</v>
      </c>
      <c r="G311" s="56">
        <f t="shared" si="9"/>
        <v>0</v>
      </c>
      <c r="H311" s="63"/>
      <c r="I311" s="62"/>
      <c r="O311" s="36"/>
    </row>
    <row r="312" spans="2:15" s="35" customFormat="1" ht="15.75">
      <c r="B312" s="64" t="s">
        <v>317</v>
      </c>
      <c r="C312" s="67" t="s">
        <v>26</v>
      </c>
      <c r="D312" s="61">
        <v>1</v>
      </c>
      <c r="E312" s="54"/>
      <c r="F312" s="55">
        <f t="shared" si="8"/>
        <v>0</v>
      </c>
      <c r="G312" s="56">
        <f t="shared" si="9"/>
        <v>0</v>
      </c>
      <c r="H312" s="63"/>
      <c r="I312" s="62"/>
      <c r="O312" s="36"/>
    </row>
    <row r="313" spans="2:15" s="35" customFormat="1" ht="28.5">
      <c r="B313" s="64" t="s">
        <v>318</v>
      </c>
      <c r="C313" s="67" t="s">
        <v>26</v>
      </c>
      <c r="D313" s="61">
        <v>1</v>
      </c>
      <c r="E313" s="54"/>
      <c r="F313" s="55">
        <f t="shared" si="8"/>
        <v>0</v>
      </c>
      <c r="G313" s="56">
        <f t="shared" si="9"/>
        <v>0</v>
      </c>
      <c r="H313" s="63"/>
      <c r="I313" s="62"/>
      <c r="O313" s="36"/>
    </row>
    <row r="314" spans="2:15" s="35" customFormat="1" ht="28.5">
      <c r="B314" s="64" t="s">
        <v>319</v>
      </c>
      <c r="C314" s="67" t="s">
        <v>26</v>
      </c>
      <c r="D314" s="61">
        <v>1</v>
      </c>
      <c r="E314" s="54"/>
      <c r="F314" s="55">
        <f t="shared" si="8"/>
        <v>0</v>
      </c>
      <c r="G314" s="56">
        <f t="shared" si="9"/>
        <v>0</v>
      </c>
      <c r="H314" s="63"/>
      <c r="I314" s="62"/>
      <c r="O314" s="36"/>
    </row>
    <row r="315" spans="2:15" s="35" customFormat="1" ht="15.75">
      <c r="B315" s="64" t="s">
        <v>320</v>
      </c>
      <c r="C315" s="67" t="s">
        <v>26</v>
      </c>
      <c r="D315" s="61">
        <v>1</v>
      </c>
      <c r="E315" s="54"/>
      <c r="F315" s="55">
        <f t="shared" si="8"/>
        <v>0</v>
      </c>
      <c r="G315" s="56">
        <f t="shared" si="9"/>
        <v>0</v>
      </c>
      <c r="H315" s="63"/>
      <c r="I315" s="62"/>
      <c r="O315" s="36"/>
    </row>
    <row r="316" spans="2:15" s="35" customFormat="1" ht="15.75">
      <c r="B316" s="64" t="s">
        <v>321</v>
      </c>
      <c r="C316" s="67" t="s">
        <v>26</v>
      </c>
      <c r="D316" s="61">
        <v>1</v>
      </c>
      <c r="E316" s="54"/>
      <c r="F316" s="55">
        <f t="shared" si="8"/>
        <v>0</v>
      </c>
      <c r="G316" s="56">
        <f t="shared" si="9"/>
        <v>0</v>
      </c>
      <c r="H316" s="63"/>
      <c r="I316" s="62"/>
      <c r="O316" s="36"/>
    </row>
    <row r="317" spans="2:15" s="35" customFormat="1" ht="15.75">
      <c r="B317" s="64" t="s">
        <v>321</v>
      </c>
      <c r="C317" s="67" t="s">
        <v>26</v>
      </c>
      <c r="D317" s="61">
        <v>1</v>
      </c>
      <c r="E317" s="54"/>
      <c r="F317" s="55">
        <f t="shared" si="8"/>
        <v>0</v>
      </c>
      <c r="G317" s="56">
        <f t="shared" si="9"/>
        <v>0</v>
      </c>
      <c r="H317" s="63"/>
      <c r="I317" s="62"/>
      <c r="O317" s="36"/>
    </row>
    <row r="318" spans="2:15" s="35" customFormat="1" ht="15.75">
      <c r="B318" s="64" t="s">
        <v>321</v>
      </c>
      <c r="C318" s="67" t="s">
        <v>26</v>
      </c>
      <c r="D318" s="61">
        <v>1</v>
      </c>
      <c r="E318" s="54"/>
      <c r="F318" s="55">
        <f t="shared" si="8"/>
        <v>0</v>
      </c>
      <c r="G318" s="56">
        <f t="shared" si="9"/>
        <v>0</v>
      </c>
      <c r="H318" s="63"/>
      <c r="I318" s="62"/>
      <c r="O318" s="36"/>
    </row>
    <row r="319" spans="2:15" s="35" customFormat="1" ht="15.75">
      <c r="B319" s="64" t="s">
        <v>321</v>
      </c>
      <c r="C319" s="67" t="s">
        <v>26</v>
      </c>
      <c r="D319" s="61">
        <v>1</v>
      </c>
      <c r="E319" s="54"/>
      <c r="F319" s="55">
        <f t="shared" si="8"/>
        <v>0</v>
      </c>
      <c r="G319" s="56">
        <f t="shared" si="9"/>
        <v>0</v>
      </c>
      <c r="H319" s="63"/>
      <c r="I319" s="62"/>
      <c r="O319" s="36"/>
    </row>
    <row r="320" spans="2:15" s="35" customFormat="1" ht="15.75">
      <c r="B320" s="64" t="s">
        <v>322</v>
      </c>
      <c r="C320" s="67" t="s">
        <v>26</v>
      </c>
      <c r="D320" s="61">
        <v>1</v>
      </c>
      <c r="E320" s="54"/>
      <c r="F320" s="55">
        <f t="shared" si="8"/>
        <v>0</v>
      </c>
      <c r="G320" s="56">
        <f t="shared" si="9"/>
        <v>0</v>
      </c>
      <c r="H320" s="63"/>
      <c r="I320" s="62"/>
      <c r="O320" s="36"/>
    </row>
    <row r="321" spans="2:15" s="35" customFormat="1" ht="15.75">
      <c r="B321" s="64" t="s">
        <v>323</v>
      </c>
      <c r="C321" s="67" t="s">
        <v>26</v>
      </c>
      <c r="D321" s="61">
        <v>1</v>
      </c>
      <c r="E321" s="54"/>
      <c r="F321" s="55">
        <f t="shared" si="8"/>
        <v>0</v>
      </c>
      <c r="G321" s="56">
        <f t="shared" si="9"/>
        <v>0</v>
      </c>
      <c r="H321" s="63"/>
      <c r="I321" s="62"/>
      <c r="O321" s="36"/>
    </row>
    <row r="322" spans="2:15" s="35" customFormat="1" ht="15.75">
      <c r="B322" s="64" t="s">
        <v>324</v>
      </c>
      <c r="C322" s="67" t="s">
        <v>26</v>
      </c>
      <c r="D322" s="61">
        <v>1</v>
      </c>
      <c r="E322" s="54"/>
      <c r="F322" s="55">
        <f t="shared" si="8"/>
        <v>0</v>
      </c>
      <c r="G322" s="56">
        <f t="shared" si="9"/>
        <v>0</v>
      </c>
      <c r="H322" s="63"/>
      <c r="I322" s="62"/>
      <c r="O322" s="36"/>
    </row>
    <row r="323" spans="2:15" s="35" customFormat="1" ht="15.75">
      <c r="B323" s="64" t="s">
        <v>325</v>
      </c>
      <c r="C323" s="67" t="s">
        <v>26</v>
      </c>
      <c r="D323" s="61">
        <v>1</v>
      </c>
      <c r="E323" s="54"/>
      <c r="F323" s="55">
        <f t="shared" si="8"/>
        <v>0</v>
      </c>
      <c r="G323" s="56">
        <f t="shared" si="9"/>
        <v>0</v>
      </c>
      <c r="H323" s="63"/>
      <c r="I323" s="62"/>
      <c r="O323" s="36"/>
    </row>
    <row r="324" spans="2:15" s="35" customFormat="1" ht="28.5">
      <c r="B324" s="64" t="s">
        <v>326</v>
      </c>
      <c r="C324" s="67" t="s">
        <v>221</v>
      </c>
      <c r="D324" s="61">
        <v>1</v>
      </c>
      <c r="E324" s="54"/>
      <c r="F324" s="55">
        <f t="shared" si="8"/>
        <v>0</v>
      </c>
      <c r="G324" s="56">
        <f t="shared" si="9"/>
        <v>0</v>
      </c>
      <c r="H324" s="63"/>
      <c r="I324" s="62"/>
      <c r="O324" s="36"/>
    </row>
    <row r="325" spans="2:15" s="35" customFormat="1" ht="15.75">
      <c r="B325" s="64" t="s">
        <v>327</v>
      </c>
      <c r="C325" s="67" t="s">
        <v>221</v>
      </c>
      <c r="D325" s="61">
        <v>1</v>
      </c>
      <c r="E325" s="54"/>
      <c r="F325" s="55">
        <f t="shared" si="8"/>
        <v>0</v>
      </c>
      <c r="G325" s="56">
        <f t="shared" si="9"/>
        <v>0</v>
      </c>
      <c r="H325" s="63"/>
      <c r="I325" s="62"/>
      <c r="O325" s="36"/>
    </row>
    <row r="326" spans="2:15" s="35" customFormat="1" ht="15.75">
      <c r="B326" s="64" t="s">
        <v>328</v>
      </c>
      <c r="C326" s="67" t="s">
        <v>26</v>
      </c>
      <c r="D326" s="61">
        <v>1</v>
      </c>
      <c r="E326" s="54"/>
      <c r="F326" s="55">
        <f t="shared" si="8"/>
        <v>0</v>
      </c>
      <c r="G326" s="56">
        <f t="shared" si="9"/>
        <v>0</v>
      </c>
      <c r="H326" s="63"/>
      <c r="I326" s="62"/>
      <c r="O326" s="36"/>
    </row>
    <row r="327" spans="2:15" s="35" customFormat="1" ht="15.75">
      <c r="B327" s="64" t="s">
        <v>329</v>
      </c>
      <c r="C327" s="67" t="s">
        <v>221</v>
      </c>
      <c r="D327" s="61">
        <v>1</v>
      </c>
      <c r="E327" s="54"/>
      <c r="F327" s="55">
        <f t="shared" si="8"/>
        <v>0</v>
      </c>
      <c r="G327" s="56">
        <f t="shared" si="9"/>
        <v>0</v>
      </c>
      <c r="H327" s="63"/>
      <c r="I327" s="62"/>
      <c r="O327" s="36"/>
    </row>
    <row r="328" spans="2:15" s="35" customFormat="1" ht="15.75">
      <c r="B328" s="64" t="s">
        <v>330</v>
      </c>
      <c r="C328" s="67" t="s">
        <v>26</v>
      </c>
      <c r="D328" s="61">
        <v>1</v>
      </c>
      <c r="E328" s="54"/>
      <c r="F328" s="55">
        <f t="shared" si="8"/>
        <v>0</v>
      </c>
      <c r="G328" s="56">
        <f t="shared" si="9"/>
        <v>0</v>
      </c>
      <c r="H328" s="63"/>
      <c r="I328" s="62"/>
      <c r="O328" s="36"/>
    </row>
    <row r="329" spans="2:15" s="35" customFormat="1" ht="15.75">
      <c r="B329" s="64" t="s">
        <v>331</v>
      </c>
      <c r="C329" s="67" t="s">
        <v>26</v>
      </c>
      <c r="D329" s="61">
        <v>1</v>
      </c>
      <c r="E329" s="54"/>
      <c r="F329" s="55">
        <f t="shared" si="8"/>
        <v>0</v>
      </c>
      <c r="G329" s="56">
        <f t="shared" si="9"/>
        <v>0</v>
      </c>
      <c r="H329" s="63"/>
      <c r="I329" s="62"/>
      <c r="O329" s="36"/>
    </row>
    <row r="330" spans="2:15" s="35" customFormat="1" ht="15.75">
      <c r="B330" s="64" t="s">
        <v>332</v>
      </c>
      <c r="C330" s="67" t="s">
        <v>26</v>
      </c>
      <c r="D330" s="61">
        <v>1</v>
      </c>
      <c r="E330" s="54"/>
      <c r="F330" s="55">
        <f t="shared" si="8"/>
        <v>0</v>
      </c>
      <c r="G330" s="56">
        <f t="shared" si="9"/>
        <v>0</v>
      </c>
      <c r="H330" s="63"/>
      <c r="I330" s="62"/>
      <c r="O330" s="36"/>
    </row>
    <row r="331" spans="2:15" s="35" customFormat="1" ht="15.75">
      <c r="B331" s="64" t="s">
        <v>333</v>
      </c>
      <c r="C331" s="67" t="s">
        <v>26</v>
      </c>
      <c r="D331" s="61">
        <v>1</v>
      </c>
      <c r="E331" s="54"/>
      <c r="F331" s="55">
        <f t="shared" si="8"/>
        <v>0</v>
      </c>
      <c r="G331" s="56">
        <f t="shared" si="9"/>
        <v>0</v>
      </c>
      <c r="H331" s="63"/>
      <c r="I331" s="62"/>
      <c r="O331" s="36"/>
    </row>
    <row r="332" spans="2:15" s="35" customFormat="1" ht="28.5">
      <c r="B332" s="64" t="s">
        <v>334</v>
      </c>
      <c r="C332" s="67" t="s">
        <v>200</v>
      </c>
      <c r="D332" s="61">
        <v>1</v>
      </c>
      <c r="E332" s="54"/>
      <c r="F332" s="55">
        <f t="shared" si="8"/>
        <v>0</v>
      </c>
      <c r="G332" s="56">
        <f t="shared" si="9"/>
        <v>0</v>
      </c>
      <c r="H332" s="63"/>
      <c r="I332" s="62"/>
      <c r="O332" s="36"/>
    </row>
    <row r="333" spans="2:15" s="35" customFormat="1" ht="28.5">
      <c r="B333" s="64" t="s">
        <v>335</v>
      </c>
      <c r="C333" s="67" t="s">
        <v>200</v>
      </c>
      <c r="D333" s="61">
        <v>1</v>
      </c>
      <c r="E333" s="54"/>
      <c r="F333" s="55">
        <f t="shared" si="8"/>
        <v>0</v>
      </c>
      <c r="G333" s="56">
        <f t="shared" si="9"/>
        <v>0</v>
      </c>
      <c r="H333" s="63"/>
      <c r="I333" s="62"/>
      <c r="O333" s="36"/>
    </row>
    <row r="334" spans="2:15" s="35" customFormat="1" ht="15.75">
      <c r="B334" s="64" t="s">
        <v>336</v>
      </c>
      <c r="C334" s="67" t="s">
        <v>189</v>
      </c>
      <c r="D334" s="61">
        <v>1</v>
      </c>
      <c r="E334" s="54"/>
      <c r="F334" s="55">
        <f t="shared" si="8"/>
        <v>0</v>
      </c>
      <c r="G334" s="56">
        <f t="shared" si="9"/>
        <v>0</v>
      </c>
      <c r="H334" s="63"/>
      <c r="I334" s="62"/>
      <c r="O334" s="36"/>
    </row>
    <row r="335" spans="2:15" s="35" customFormat="1" ht="15.75">
      <c r="B335" s="64" t="s">
        <v>337</v>
      </c>
      <c r="C335" s="67" t="s">
        <v>26</v>
      </c>
      <c r="D335" s="61">
        <v>1</v>
      </c>
      <c r="E335" s="54"/>
      <c r="F335" s="55">
        <f t="shared" si="8"/>
        <v>0</v>
      </c>
      <c r="G335" s="56">
        <f t="shared" si="9"/>
        <v>0</v>
      </c>
      <c r="H335" s="63"/>
      <c r="I335" s="62"/>
      <c r="O335" s="36"/>
    </row>
    <row r="336" spans="2:15" s="35" customFormat="1" ht="28.5">
      <c r="B336" s="64" t="s">
        <v>338</v>
      </c>
      <c r="C336" s="67" t="s">
        <v>26</v>
      </c>
      <c r="D336" s="61">
        <v>1</v>
      </c>
      <c r="E336" s="54"/>
      <c r="F336" s="55">
        <f t="shared" si="8"/>
        <v>0</v>
      </c>
      <c r="G336" s="56">
        <f t="shared" si="9"/>
        <v>0</v>
      </c>
      <c r="H336" s="63"/>
      <c r="I336" s="62"/>
      <c r="O336" s="36"/>
    </row>
    <row r="337" spans="2:15" s="35" customFormat="1" ht="15.75">
      <c r="B337" s="64" t="s">
        <v>339</v>
      </c>
      <c r="C337" s="67" t="s">
        <v>26</v>
      </c>
      <c r="D337" s="61">
        <v>1</v>
      </c>
      <c r="E337" s="54"/>
      <c r="F337" s="55">
        <f t="shared" si="8"/>
        <v>0</v>
      </c>
      <c r="G337" s="56">
        <f t="shared" si="9"/>
        <v>0</v>
      </c>
      <c r="H337" s="63"/>
      <c r="I337" s="62"/>
      <c r="O337" s="36"/>
    </row>
    <row r="338" spans="2:15" s="35" customFormat="1" ht="15.75">
      <c r="B338" s="64" t="s">
        <v>340</v>
      </c>
      <c r="C338" s="67" t="s">
        <v>189</v>
      </c>
      <c r="D338" s="61">
        <v>1</v>
      </c>
      <c r="E338" s="54"/>
      <c r="F338" s="55">
        <f t="shared" si="8"/>
        <v>0</v>
      </c>
      <c r="G338" s="56">
        <f t="shared" si="9"/>
        <v>0</v>
      </c>
      <c r="H338" s="63"/>
      <c r="I338" s="62"/>
      <c r="O338" s="36"/>
    </row>
    <row r="339" spans="2:15" s="35" customFormat="1" ht="28.5">
      <c r="B339" s="64" t="s">
        <v>341</v>
      </c>
      <c r="C339" s="67" t="s">
        <v>26</v>
      </c>
      <c r="D339" s="61">
        <v>1</v>
      </c>
      <c r="E339" s="54"/>
      <c r="F339" s="55">
        <f t="shared" si="8"/>
        <v>0</v>
      </c>
      <c r="G339" s="56">
        <f t="shared" si="9"/>
        <v>0</v>
      </c>
      <c r="H339" s="63"/>
      <c r="I339" s="62"/>
      <c r="O339" s="36"/>
    </row>
    <row r="340" spans="2:15" s="35" customFormat="1" ht="28.5">
      <c r="B340" s="64" t="s">
        <v>342</v>
      </c>
      <c r="C340" s="67" t="s">
        <v>26</v>
      </c>
      <c r="D340" s="61">
        <v>1</v>
      </c>
      <c r="E340" s="54"/>
      <c r="F340" s="55">
        <f t="shared" si="8"/>
        <v>0</v>
      </c>
      <c r="G340" s="56">
        <f t="shared" si="9"/>
        <v>0</v>
      </c>
      <c r="H340" s="63"/>
      <c r="I340" s="62"/>
      <c r="O340" s="36"/>
    </row>
    <row r="341" spans="2:15" s="35" customFormat="1" ht="33" customHeight="1">
      <c r="B341" s="64" t="s">
        <v>343</v>
      </c>
      <c r="C341" s="67" t="s">
        <v>26</v>
      </c>
      <c r="D341" s="61">
        <v>1</v>
      </c>
      <c r="E341" s="54"/>
      <c r="F341" s="55">
        <f t="shared" ref="F341:F379" si="10">(E341*$I$16)+E341</f>
        <v>0</v>
      </c>
      <c r="G341" s="56">
        <f t="shared" ref="G341:G379" si="11">F341*D341</f>
        <v>0</v>
      </c>
      <c r="H341" s="63"/>
      <c r="I341" s="62"/>
      <c r="O341" s="36"/>
    </row>
    <row r="342" spans="2:15" s="35" customFormat="1" ht="21" customHeight="1">
      <c r="B342" s="64" t="s">
        <v>344</v>
      </c>
      <c r="C342" s="67" t="s">
        <v>26</v>
      </c>
      <c r="D342" s="61">
        <v>1</v>
      </c>
      <c r="E342" s="54"/>
      <c r="F342" s="55">
        <f t="shared" si="10"/>
        <v>0</v>
      </c>
      <c r="G342" s="56">
        <f t="shared" si="11"/>
        <v>0</v>
      </c>
      <c r="H342" s="63"/>
      <c r="I342" s="62"/>
      <c r="O342" s="36"/>
    </row>
    <row r="343" spans="2:15" s="35" customFormat="1" ht="15.75">
      <c r="B343" s="64" t="s">
        <v>345</v>
      </c>
      <c r="C343" s="67" t="s">
        <v>26</v>
      </c>
      <c r="D343" s="61">
        <v>1</v>
      </c>
      <c r="E343" s="54"/>
      <c r="F343" s="55">
        <f t="shared" si="10"/>
        <v>0</v>
      </c>
      <c r="G343" s="56">
        <f t="shared" si="11"/>
        <v>0</v>
      </c>
      <c r="H343" s="63"/>
      <c r="I343" s="62"/>
      <c r="O343" s="36"/>
    </row>
    <row r="344" spans="2:15" s="35" customFormat="1" ht="15.75">
      <c r="B344" s="64" t="s">
        <v>345</v>
      </c>
      <c r="C344" s="67" t="s">
        <v>26</v>
      </c>
      <c r="D344" s="61">
        <v>1</v>
      </c>
      <c r="E344" s="54"/>
      <c r="F344" s="55">
        <f t="shared" si="10"/>
        <v>0</v>
      </c>
      <c r="G344" s="56">
        <f t="shared" si="11"/>
        <v>0</v>
      </c>
      <c r="H344" s="63"/>
      <c r="I344" s="62"/>
      <c r="O344" s="36"/>
    </row>
    <row r="345" spans="2:15" s="35" customFormat="1" ht="15.75">
      <c r="B345" s="64" t="s">
        <v>346</v>
      </c>
      <c r="C345" s="67" t="s">
        <v>26</v>
      </c>
      <c r="D345" s="61">
        <v>1</v>
      </c>
      <c r="E345" s="54"/>
      <c r="F345" s="55">
        <f t="shared" si="10"/>
        <v>0</v>
      </c>
      <c r="G345" s="56">
        <f t="shared" si="11"/>
        <v>0</v>
      </c>
      <c r="H345" s="63"/>
      <c r="I345" s="62"/>
      <c r="O345" s="36"/>
    </row>
    <row r="346" spans="2:15" s="35" customFormat="1" ht="15.75">
      <c r="B346" s="64" t="s">
        <v>347</v>
      </c>
      <c r="C346" s="67" t="s">
        <v>26</v>
      </c>
      <c r="D346" s="61">
        <v>1</v>
      </c>
      <c r="E346" s="54"/>
      <c r="F346" s="55">
        <f t="shared" si="10"/>
        <v>0</v>
      </c>
      <c r="G346" s="56">
        <f t="shared" si="11"/>
        <v>0</v>
      </c>
      <c r="H346" s="63"/>
      <c r="I346" s="62"/>
      <c r="O346" s="36"/>
    </row>
    <row r="347" spans="2:15" s="35" customFormat="1" ht="28.5">
      <c r="B347" s="64" t="s">
        <v>348</v>
      </c>
      <c r="C347" s="67" t="s">
        <v>26</v>
      </c>
      <c r="D347" s="61">
        <v>1</v>
      </c>
      <c r="E347" s="54"/>
      <c r="F347" s="55">
        <f t="shared" si="10"/>
        <v>0</v>
      </c>
      <c r="G347" s="56">
        <f t="shared" si="11"/>
        <v>0</v>
      </c>
      <c r="H347" s="63"/>
      <c r="I347" s="62"/>
      <c r="O347" s="36"/>
    </row>
    <row r="348" spans="2:15" s="35" customFormat="1" ht="28.5">
      <c r="B348" s="64" t="s">
        <v>349</v>
      </c>
      <c r="C348" s="67" t="s">
        <v>26</v>
      </c>
      <c r="D348" s="61">
        <v>1</v>
      </c>
      <c r="E348" s="54"/>
      <c r="F348" s="55">
        <f t="shared" si="10"/>
        <v>0</v>
      </c>
      <c r="G348" s="56">
        <f t="shared" si="11"/>
        <v>0</v>
      </c>
      <c r="H348" s="63"/>
      <c r="I348" s="62"/>
      <c r="O348" s="36"/>
    </row>
    <row r="349" spans="2:15" s="35" customFormat="1" ht="28.5">
      <c r="B349" s="64" t="s">
        <v>350</v>
      </c>
      <c r="C349" s="67" t="s">
        <v>26</v>
      </c>
      <c r="D349" s="61">
        <v>1</v>
      </c>
      <c r="E349" s="54"/>
      <c r="F349" s="55">
        <f t="shared" si="10"/>
        <v>0</v>
      </c>
      <c r="G349" s="56">
        <f t="shared" si="11"/>
        <v>0</v>
      </c>
      <c r="H349" s="63"/>
      <c r="I349" s="62"/>
      <c r="O349" s="36"/>
    </row>
    <row r="350" spans="2:15" s="35" customFormat="1" ht="28.5">
      <c r="B350" s="64" t="s">
        <v>351</v>
      </c>
      <c r="C350" s="67" t="s">
        <v>26</v>
      </c>
      <c r="D350" s="61">
        <v>1</v>
      </c>
      <c r="E350" s="54"/>
      <c r="F350" s="55">
        <f t="shared" si="10"/>
        <v>0</v>
      </c>
      <c r="G350" s="56">
        <f t="shared" si="11"/>
        <v>0</v>
      </c>
      <c r="H350" s="63"/>
      <c r="I350" s="62"/>
      <c r="O350" s="36"/>
    </row>
    <row r="351" spans="2:15" s="35" customFormat="1" ht="28.5">
      <c r="B351" s="64" t="s">
        <v>352</v>
      </c>
      <c r="C351" s="67" t="s">
        <v>26</v>
      </c>
      <c r="D351" s="61">
        <v>1</v>
      </c>
      <c r="E351" s="54"/>
      <c r="F351" s="55">
        <f t="shared" si="10"/>
        <v>0</v>
      </c>
      <c r="G351" s="56">
        <f t="shared" si="11"/>
        <v>0</v>
      </c>
      <c r="H351" s="63"/>
      <c r="I351" s="62"/>
      <c r="O351" s="36"/>
    </row>
    <row r="352" spans="2:15" s="35" customFormat="1" ht="28.5">
      <c r="B352" s="64" t="s">
        <v>353</v>
      </c>
      <c r="C352" s="67" t="s">
        <v>26</v>
      </c>
      <c r="D352" s="61">
        <v>1</v>
      </c>
      <c r="E352" s="54"/>
      <c r="F352" s="55">
        <f t="shared" si="10"/>
        <v>0</v>
      </c>
      <c r="G352" s="56">
        <f t="shared" si="11"/>
        <v>0</v>
      </c>
      <c r="H352" s="63"/>
      <c r="I352" s="62"/>
      <c r="O352" s="36"/>
    </row>
    <row r="353" spans="2:15" s="35" customFormat="1" ht="28.5">
      <c r="B353" s="64" t="s">
        <v>354</v>
      </c>
      <c r="C353" s="67" t="s">
        <v>26</v>
      </c>
      <c r="D353" s="61">
        <v>1</v>
      </c>
      <c r="E353" s="54"/>
      <c r="F353" s="55">
        <f t="shared" si="10"/>
        <v>0</v>
      </c>
      <c r="G353" s="56">
        <f t="shared" si="11"/>
        <v>0</v>
      </c>
      <c r="H353" s="63"/>
      <c r="I353" s="62"/>
      <c r="O353" s="36"/>
    </row>
    <row r="354" spans="2:15" s="35" customFormat="1" ht="28.5">
      <c r="B354" s="64" t="s">
        <v>355</v>
      </c>
      <c r="C354" s="67" t="s">
        <v>26</v>
      </c>
      <c r="D354" s="61">
        <v>1</v>
      </c>
      <c r="E354" s="54"/>
      <c r="F354" s="55">
        <f t="shared" si="10"/>
        <v>0</v>
      </c>
      <c r="G354" s="56">
        <f t="shared" si="11"/>
        <v>0</v>
      </c>
      <c r="H354" s="63"/>
      <c r="I354" s="62"/>
      <c r="O354" s="36"/>
    </row>
    <row r="355" spans="2:15" s="35" customFormat="1" ht="15.75">
      <c r="B355" s="64" t="s">
        <v>356</v>
      </c>
      <c r="C355" s="67"/>
      <c r="D355" s="61">
        <v>1</v>
      </c>
      <c r="E355" s="54"/>
      <c r="F355" s="55">
        <f t="shared" si="10"/>
        <v>0</v>
      </c>
      <c r="G355" s="56">
        <f t="shared" si="11"/>
        <v>0</v>
      </c>
      <c r="H355" s="63"/>
      <c r="I355" s="62"/>
      <c r="O355" s="36"/>
    </row>
    <row r="356" spans="2:15" s="35" customFormat="1" ht="15.75">
      <c r="B356" s="64" t="s">
        <v>357</v>
      </c>
      <c r="C356" s="67" t="s">
        <v>172</v>
      </c>
      <c r="D356" s="61">
        <v>1</v>
      </c>
      <c r="E356" s="54"/>
      <c r="F356" s="55">
        <f t="shared" si="10"/>
        <v>0</v>
      </c>
      <c r="G356" s="56">
        <f t="shared" si="11"/>
        <v>0</v>
      </c>
      <c r="H356" s="63"/>
      <c r="I356" s="62"/>
      <c r="O356" s="36"/>
    </row>
    <row r="357" spans="2:15" s="35" customFormat="1" ht="15.75">
      <c r="B357" s="64" t="s">
        <v>358</v>
      </c>
      <c r="C357" s="67" t="s">
        <v>172</v>
      </c>
      <c r="D357" s="61">
        <v>1</v>
      </c>
      <c r="E357" s="54"/>
      <c r="F357" s="55">
        <f t="shared" si="10"/>
        <v>0</v>
      </c>
      <c r="G357" s="56">
        <f t="shared" si="11"/>
        <v>0</v>
      </c>
      <c r="H357" s="63"/>
      <c r="I357" s="62"/>
      <c r="O357" s="36"/>
    </row>
    <row r="358" spans="2:15" s="35" customFormat="1" ht="15.75">
      <c r="B358" s="64" t="s">
        <v>359</v>
      </c>
      <c r="C358" s="67" t="s">
        <v>72</v>
      </c>
      <c r="D358" s="61">
        <v>1</v>
      </c>
      <c r="E358" s="54"/>
      <c r="F358" s="55">
        <f t="shared" si="10"/>
        <v>0</v>
      </c>
      <c r="G358" s="56">
        <f t="shared" si="11"/>
        <v>0</v>
      </c>
      <c r="H358" s="63"/>
      <c r="I358" s="62"/>
      <c r="O358" s="36"/>
    </row>
    <row r="359" spans="2:15" s="35" customFormat="1" ht="15.75">
      <c r="B359" s="64" t="s">
        <v>360</v>
      </c>
      <c r="C359" s="67" t="s">
        <v>26</v>
      </c>
      <c r="D359" s="61">
        <v>1</v>
      </c>
      <c r="E359" s="54"/>
      <c r="F359" s="55">
        <f t="shared" si="10"/>
        <v>0</v>
      </c>
      <c r="G359" s="56">
        <f t="shared" si="11"/>
        <v>0</v>
      </c>
      <c r="H359" s="63"/>
      <c r="I359" s="62"/>
      <c r="O359" s="36"/>
    </row>
    <row r="360" spans="2:15" s="35" customFormat="1" ht="15.75">
      <c r="B360" s="64" t="s">
        <v>361</v>
      </c>
      <c r="C360" s="67" t="s">
        <v>26</v>
      </c>
      <c r="D360" s="61">
        <v>1</v>
      </c>
      <c r="E360" s="54"/>
      <c r="F360" s="55">
        <f t="shared" si="10"/>
        <v>0</v>
      </c>
      <c r="G360" s="56">
        <f t="shared" si="11"/>
        <v>0</v>
      </c>
      <c r="H360" s="63"/>
      <c r="I360" s="62"/>
      <c r="O360" s="36"/>
    </row>
    <row r="361" spans="2:15" s="35" customFormat="1" ht="15.75">
      <c r="B361" s="64" t="s">
        <v>362</v>
      </c>
      <c r="C361" s="67" t="s">
        <v>26</v>
      </c>
      <c r="D361" s="61">
        <v>1</v>
      </c>
      <c r="E361" s="54"/>
      <c r="F361" s="55">
        <f t="shared" si="10"/>
        <v>0</v>
      </c>
      <c r="G361" s="56">
        <f t="shared" si="11"/>
        <v>0</v>
      </c>
      <c r="H361" s="63"/>
      <c r="I361" s="62"/>
      <c r="O361" s="36"/>
    </row>
    <row r="362" spans="2:15" s="35" customFormat="1" ht="28.5">
      <c r="B362" s="64" t="s">
        <v>363</v>
      </c>
      <c r="C362" s="67" t="s">
        <v>72</v>
      </c>
      <c r="D362" s="61">
        <v>1</v>
      </c>
      <c r="E362" s="54"/>
      <c r="F362" s="55">
        <f t="shared" si="10"/>
        <v>0</v>
      </c>
      <c r="G362" s="56">
        <f t="shared" si="11"/>
        <v>0</v>
      </c>
      <c r="H362" s="63"/>
      <c r="I362" s="62"/>
      <c r="O362" s="36"/>
    </row>
    <row r="363" spans="2:15" s="35" customFormat="1" ht="15.75">
      <c r="B363" s="64" t="s">
        <v>364</v>
      </c>
      <c r="C363" s="67" t="s">
        <v>26</v>
      </c>
      <c r="D363" s="61">
        <v>1</v>
      </c>
      <c r="E363" s="54"/>
      <c r="F363" s="55">
        <f t="shared" si="10"/>
        <v>0</v>
      </c>
      <c r="G363" s="56">
        <f t="shared" si="11"/>
        <v>0</v>
      </c>
      <c r="H363" s="63"/>
      <c r="I363" s="62"/>
      <c r="O363" s="36"/>
    </row>
    <row r="364" spans="2:15" s="35" customFormat="1" ht="15.75">
      <c r="B364" s="64" t="s">
        <v>365</v>
      </c>
      <c r="C364" s="67" t="s">
        <v>26</v>
      </c>
      <c r="D364" s="61">
        <v>1</v>
      </c>
      <c r="E364" s="54"/>
      <c r="F364" s="55">
        <f t="shared" si="10"/>
        <v>0</v>
      </c>
      <c r="G364" s="56">
        <f t="shared" si="11"/>
        <v>0</v>
      </c>
      <c r="H364" s="63"/>
      <c r="I364" s="62"/>
      <c r="O364" s="36"/>
    </row>
    <row r="365" spans="2:15" s="35" customFormat="1" ht="15.75">
      <c r="B365" s="64" t="s">
        <v>366</v>
      </c>
      <c r="C365" s="67" t="s">
        <v>26</v>
      </c>
      <c r="D365" s="61">
        <v>1</v>
      </c>
      <c r="E365" s="54"/>
      <c r="F365" s="55">
        <f t="shared" si="10"/>
        <v>0</v>
      </c>
      <c r="G365" s="56">
        <f t="shared" si="11"/>
        <v>0</v>
      </c>
      <c r="H365" s="63"/>
      <c r="I365" s="62"/>
      <c r="O365" s="36"/>
    </row>
    <row r="366" spans="2:15" s="35" customFormat="1" ht="15.75">
      <c r="B366" s="64" t="s">
        <v>367</v>
      </c>
      <c r="C366" s="67" t="s">
        <v>297</v>
      </c>
      <c r="D366" s="61">
        <v>1</v>
      </c>
      <c r="E366" s="54"/>
      <c r="F366" s="55">
        <f t="shared" si="10"/>
        <v>0</v>
      </c>
      <c r="G366" s="56">
        <f t="shared" si="11"/>
        <v>0</v>
      </c>
      <c r="H366" s="63"/>
      <c r="I366" s="62"/>
      <c r="O366" s="36"/>
    </row>
    <row r="367" spans="2:15" s="35" customFormat="1" ht="15.75">
      <c r="B367" s="64" t="s">
        <v>368</v>
      </c>
      <c r="C367" s="67" t="s">
        <v>26</v>
      </c>
      <c r="D367" s="61">
        <v>1</v>
      </c>
      <c r="E367" s="54"/>
      <c r="F367" s="55">
        <f t="shared" si="10"/>
        <v>0</v>
      </c>
      <c r="G367" s="56">
        <f t="shared" si="11"/>
        <v>0</v>
      </c>
      <c r="H367" s="63"/>
      <c r="I367" s="62"/>
      <c r="O367" s="36"/>
    </row>
    <row r="368" spans="2:15" s="35" customFormat="1" ht="15.75">
      <c r="B368" s="64" t="s">
        <v>369</v>
      </c>
      <c r="C368" s="67" t="s">
        <v>26</v>
      </c>
      <c r="D368" s="61">
        <v>1</v>
      </c>
      <c r="E368" s="54"/>
      <c r="F368" s="55">
        <f t="shared" si="10"/>
        <v>0</v>
      </c>
      <c r="G368" s="56">
        <f t="shared" si="11"/>
        <v>0</v>
      </c>
      <c r="H368" s="63"/>
      <c r="I368" s="62"/>
      <c r="O368" s="36"/>
    </row>
    <row r="369" spans="2:15" s="35" customFormat="1" ht="15.75">
      <c r="B369" s="64" t="s">
        <v>370</v>
      </c>
      <c r="C369" s="67" t="s">
        <v>26</v>
      </c>
      <c r="D369" s="61">
        <v>1</v>
      </c>
      <c r="E369" s="54"/>
      <c r="F369" s="55">
        <f t="shared" si="10"/>
        <v>0</v>
      </c>
      <c r="G369" s="56">
        <f t="shared" si="11"/>
        <v>0</v>
      </c>
      <c r="H369" s="63"/>
      <c r="I369" s="62"/>
      <c r="O369" s="36"/>
    </row>
    <row r="370" spans="2:15" s="35" customFormat="1" ht="15.75">
      <c r="B370" s="64" t="s">
        <v>371</v>
      </c>
      <c r="C370" s="67" t="s">
        <v>200</v>
      </c>
      <c r="D370" s="61">
        <v>1</v>
      </c>
      <c r="E370" s="54"/>
      <c r="F370" s="55">
        <f t="shared" si="10"/>
        <v>0</v>
      </c>
      <c r="G370" s="56">
        <f t="shared" si="11"/>
        <v>0</v>
      </c>
      <c r="H370" s="63"/>
      <c r="I370" s="62"/>
      <c r="O370" s="36"/>
    </row>
    <row r="371" spans="2:15" s="35" customFormat="1" ht="15.75">
      <c r="B371" s="64" t="s">
        <v>372</v>
      </c>
      <c r="C371" s="67" t="s">
        <v>200</v>
      </c>
      <c r="D371" s="61">
        <v>1</v>
      </c>
      <c r="E371" s="54"/>
      <c r="F371" s="55">
        <f t="shared" si="10"/>
        <v>0</v>
      </c>
      <c r="G371" s="56">
        <f t="shared" si="11"/>
        <v>0</v>
      </c>
      <c r="H371" s="63"/>
      <c r="I371" s="62"/>
      <c r="O371" s="36"/>
    </row>
    <row r="372" spans="2:15" s="35" customFormat="1" ht="15.75">
      <c r="B372" s="64" t="s">
        <v>373</v>
      </c>
      <c r="C372" s="67" t="s">
        <v>200</v>
      </c>
      <c r="D372" s="61">
        <v>1</v>
      </c>
      <c r="E372" s="54"/>
      <c r="F372" s="55">
        <f>(E372*$I$16)+E372</f>
        <v>0</v>
      </c>
      <c r="G372" s="56">
        <f t="shared" si="11"/>
        <v>0</v>
      </c>
      <c r="H372" s="63"/>
      <c r="I372" s="62"/>
      <c r="O372" s="36"/>
    </row>
    <row r="373" spans="2:15" s="35" customFormat="1" ht="15.75">
      <c r="B373" s="64" t="s">
        <v>374</v>
      </c>
      <c r="C373" s="67" t="s">
        <v>200</v>
      </c>
      <c r="D373" s="61">
        <v>1</v>
      </c>
      <c r="E373" s="54"/>
      <c r="F373" s="55">
        <f t="shared" si="10"/>
        <v>0</v>
      </c>
      <c r="G373" s="56">
        <f t="shared" si="11"/>
        <v>0</v>
      </c>
      <c r="H373" s="63"/>
      <c r="I373" s="62"/>
      <c r="O373" s="36"/>
    </row>
    <row r="374" spans="2:15" s="35" customFormat="1" ht="15.75">
      <c r="B374" s="64" t="s">
        <v>375</v>
      </c>
      <c r="C374" s="67" t="s">
        <v>200</v>
      </c>
      <c r="D374" s="61">
        <v>1</v>
      </c>
      <c r="E374" s="54"/>
      <c r="F374" s="55">
        <f t="shared" si="10"/>
        <v>0</v>
      </c>
      <c r="G374" s="56">
        <f t="shared" si="11"/>
        <v>0</v>
      </c>
      <c r="H374" s="63"/>
      <c r="I374" s="62"/>
      <c r="O374" s="36"/>
    </row>
    <row r="375" spans="2:15" s="35" customFormat="1" ht="15.75">
      <c r="B375" s="64" t="s">
        <v>376</v>
      </c>
      <c r="C375" s="67" t="s">
        <v>26</v>
      </c>
      <c r="D375" s="61">
        <v>1</v>
      </c>
      <c r="E375" s="54"/>
      <c r="F375" s="55">
        <f t="shared" si="10"/>
        <v>0</v>
      </c>
      <c r="G375" s="56">
        <f t="shared" si="11"/>
        <v>0</v>
      </c>
      <c r="H375" s="63"/>
      <c r="I375" s="62"/>
      <c r="O375" s="36"/>
    </row>
    <row r="376" spans="2:15" s="35" customFormat="1" ht="15.75">
      <c r="B376" s="64" t="s">
        <v>377</v>
      </c>
      <c r="C376" s="67" t="s">
        <v>26</v>
      </c>
      <c r="D376" s="61">
        <v>1</v>
      </c>
      <c r="E376" s="54"/>
      <c r="F376" s="55">
        <f t="shared" si="10"/>
        <v>0</v>
      </c>
      <c r="G376" s="56">
        <f t="shared" si="11"/>
        <v>0</v>
      </c>
      <c r="H376" s="63"/>
      <c r="I376" s="62"/>
      <c r="O376" s="36"/>
    </row>
    <row r="377" spans="2:15" s="35" customFormat="1" ht="42.75">
      <c r="B377" s="64" t="s">
        <v>378</v>
      </c>
      <c r="C377" s="67" t="s">
        <v>26</v>
      </c>
      <c r="D377" s="61">
        <v>1</v>
      </c>
      <c r="E377" s="54"/>
      <c r="F377" s="55">
        <f t="shared" si="10"/>
        <v>0</v>
      </c>
      <c r="G377" s="56">
        <f t="shared" si="11"/>
        <v>0</v>
      </c>
      <c r="H377" s="63"/>
      <c r="I377" s="62"/>
      <c r="O377" s="36"/>
    </row>
    <row r="378" spans="2:15" s="35" customFormat="1" ht="28.5">
      <c r="B378" s="64" t="s">
        <v>379</v>
      </c>
      <c r="C378" s="67" t="s">
        <v>200</v>
      </c>
      <c r="D378" s="61">
        <v>1</v>
      </c>
      <c r="E378" s="54"/>
      <c r="F378" s="55">
        <f>(E378*$I$16)+E378</f>
        <v>0</v>
      </c>
      <c r="G378" s="56">
        <f t="shared" si="11"/>
        <v>0</v>
      </c>
      <c r="H378" s="63"/>
      <c r="I378" s="62"/>
      <c r="O378" s="36"/>
    </row>
    <row r="379" spans="2:15" s="35" customFormat="1" ht="15.75">
      <c r="B379" s="64" t="s">
        <v>380</v>
      </c>
      <c r="C379" s="67" t="s">
        <v>26</v>
      </c>
      <c r="D379" s="61">
        <v>1</v>
      </c>
      <c r="E379" s="54"/>
      <c r="F379" s="55">
        <f t="shared" si="10"/>
        <v>0</v>
      </c>
      <c r="G379" s="56">
        <f t="shared" si="11"/>
        <v>0</v>
      </c>
      <c r="H379" s="63"/>
      <c r="I379" s="62"/>
      <c r="O379" s="36"/>
    </row>
    <row r="380" spans="2:15" s="35" customFormat="1" ht="20.25" customHeight="1">
      <c r="B380" s="94" t="s">
        <v>381</v>
      </c>
      <c r="C380" s="94"/>
      <c r="D380" s="94"/>
      <c r="E380" s="94"/>
      <c r="F380" s="94"/>
      <c r="G380" s="57">
        <f>SUM(G20:G379)</f>
        <v>0</v>
      </c>
      <c r="O380" s="37"/>
    </row>
    <row r="381" spans="2:15" s="41" customFormat="1" ht="20.25" customHeight="1">
      <c r="B381" s="39"/>
      <c r="C381" s="39"/>
      <c r="D381" s="39"/>
      <c r="E381" s="39"/>
      <c r="F381" s="39"/>
      <c r="G381" s="40"/>
      <c r="O381" s="42"/>
    </row>
    <row r="382" spans="2:15" s="41" customFormat="1" ht="20.25" customHeight="1" thickBot="1">
      <c r="B382" s="39"/>
      <c r="C382" s="39"/>
      <c r="D382" s="39"/>
      <c r="E382" s="39"/>
      <c r="F382" s="39"/>
      <c r="G382" s="40"/>
      <c r="O382" s="42"/>
    </row>
    <row r="383" spans="2:15" s="35" customFormat="1" ht="32.25" customHeight="1" thickBot="1">
      <c r="B383" s="58" t="s">
        <v>382</v>
      </c>
      <c r="C383" s="59"/>
      <c r="D383" s="59"/>
      <c r="E383" s="38">
        <f>G380</f>
        <v>0</v>
      </c>
      <c r="O383" s="37"/>
    </row>
    <row r="384" spans="2:15" ht="15.75" hidden="1">
      <c r="B384" s="35"/>
      <c r="C384" s="35"/>
      <c r="D384" s="35"/>
      <c r="E384" s="35"/>
      <c r="F384" s="35"/>
      <c r="G384" s="35"/>
      <c r="H384" s="35"/>
      <c r="I384" s="35"/>
      <c r="J384" s="35"/>
      <c r="K384" s="35"/>
    </row>
    <row r="385" spans="2:10" ht="14.25" customHeight="1">
      <c r="B385" s="100" t="s">
        <v>383</v>
      </c>
      <c r="C385" s="101"/>
      <c r="D385" s="101"/>
      <c r="E385" s="101"/>
      <c r="F385" s="101"/>
      <c r="G385" s="101"/>
      <c r="H385" s="102"/>
      <c r="I385" s="35"/>
      <c r="J385" s="35"/>
    </row>
    <row r="386" spans="2:10" ht="65.25" customHeight="1">
      <c r="B386" s="97" t="s">
        <v>384</v>
      </c>
      <c r="C386" s="98"/>
      <c r="D386" s="98"/>
      <c r="E386" s="98"/>
      <c r="F386" s="98"/>
      <c r="G386" s="98"/>
      <c r="H386" s="99"/>
      <c r="I386" s="35"/>
      <c r="J386" s="35"/>
    </row>
    <row r="387" spans="2:10" ht="39.75" customHeight="1">
      <c r="B387" s="97" t="s">
        <v>385</v>
      </c>
      <c r="C387" s="98"/>
      <c r="D387" s="98"/>
      <c r="E387" s="98"/>
      <c r="F387" s="98"/>
      <c r="G387" s="98"/>
      <c r="H387" s="99"/>
      <c r="I387" s="35"/>
      <c r="J387" s="35"/>
    </row>
    <row r="388" spans="2:10" ht="24.75" customHeight="1">
      <c r="I388" s="35"/>
      <c r="J388" s="35"/>
    </row>
    <row r="389" spans="2:10" ht="14.25" customHeight="1">
      <c r="I389" s="35"/>
      <c r="J389" s="35"/>
    </row>
    <row r="390" spans="2:10" ht="14.25" customHeight="1">
      <c r="I390" s="35"/>
      <c r="J390" s="35"/>
    </row>
    <row r="391" spans="2:10" ht="14.25" customHeight="1">
      <c r="B391" s="104" t="s">
        <v>386</v>
      </c>
      <c r="C391" s="104"/>
      <c r="D391" s="105"/>
      <c r="E391" s="106"/>
      <c r="I391" s="35"/>
      <c r="J391" s="35"/>
    </row>
    <row r="392" spans="2:10" ht="14.25" customHeight="1">
      <c r="B392" s="104"/>
      <c r="C392" s="104"/>
      <c r="D392" s="106"/>
      <c r="E392" s="106"/>
      <c r="I392" s="35"/>
      <c r="J392" s="35"/>
    </row>
    <row r="393" spans="2:10" ht="14.25" customHeight="1">
      <c r="B393" s="104" t="s">
        <v>387</v>
      </c>
      <c r="C393" s="104"/>
      <c r="D393" s="105"/>
      <c r="E393" s="106"/>
      <c r="I393" s="35"/>
      <c r="J393" s="35"/>
    </row>
    <row r="394" spans="2:10" ht="14.25" customHeight="1">
      <c r="B394" s="104"/>
      <c r="C394" s="104"/>
      <c r="D394" s="106"/>
      <c r="E394" s="106"/>
      <c r="I394" s="35"/>
      <c r="J394" s="35"/>
    </row>
    <row r="395" spans="2:10" ht="14.25" customHeight="1">
      <c r="B395" s="104" t="s">
        <v>388</v>
      </c>
      <c r="C395" s="104"/>
      <c r="D395" s="106"/>
      <c r="E395" s="106"/>
      <c r="I395" s="35"/>
      <c r="J395" s="35"/>
    </row>
    <row r="396" spans="2:10" ht="14.25" customHeight="1">
      <c r="B396" s="104"/>
      <c r="C396" s="104"/>
      <c r="D396" s="106"/>
      <c r="E396" s="106"/>
      <c r="I396" s="35"/>
      <c r="J396" s="35"/>
    </row>
    <row r="397" spans="2:10" ht="14.25" customHeight="1"/>
    <row r="398" spans="2:10" ht="15.75" hidden="1" customHeight="1"/>
    <row r="399" spans="2:10" ht="15.75" hidden="1" customHeight="1"/>
    <row r="400" spans="2:10" ht="20.25" hidden="1" customHeight="1">
      <c r="B400" s="78" t="s">
        <v>386</v>
      </c>
      <c r="C400" s="60"/>
      <c r="D400" s="60"/>
    </row>
    <row r="401" spans="2:4" ht="20.25" hidden="1" customHeight="1">
      <c r="B401" s="79"/>
      <c r="C401" s="60"/>
      <c r="D401" s="60"/>
    </row>
    <row r="402" spans="2:4" ht="20.25" hidden="1" customHeight="1">
      <c r="B402" s="77" t="s">
        <v>387</v>
      </c>
      <c r="C402" s="60"/>
      <c r="D402" s="60"/>
    </row>
    <row r="403" spans="2:4" ht="20.25" hidden="1">
      <c r="B403" s="77"/>
      <c r="C403" s="60"/>
      <c r="D403" s="60"/>
    </row>
    <row r="404" spans="2:4" ht="20.25" hidden="1">
      <c r="B404" s="77" t="s">
        <v>388</v>
      </c>
      <c r="C404" s="60"/>
      <c r="D404" s="60"/>
    </row>
    <row r="405" spans="2:4" ht="20.25" hidden="1">
      <c r="B405" s="77"/>
      <c r="C405" s="60"/>
      <c r="D405" s="60"/>
    </row>
    <row r="406" spans="2:4" ht="15.75" hidden="1"/>
    <row r="407" spans="2:4" ht="15.75" hidden="1"/>
    <row r="408" spans="2:4" ht="15.75" hidden="1"/>
    <row r="409" spans="2:4" ht="15.75" hidden="1"/>
    <row r="410" spans="2:4" ht="15.75" hidden="1"/>
    <row r="411" spans="2:4" ht="15.75" hidden="1"/>
    <row r="412" spans="2:4" ht="15.75" hidden="1"/>
    <row r="413" spans="2:4" ht="15.75" hidden="1"/>
    <row r="414" spans="2:4" ht="15.75" hidden="1"/>
    <row r="415" spans="2:4" ht="15.75" hidden="1"/>
    <row r="416" spans="2:4" ht="15.75" hidden="1"/>
    <row r="417" ht="15.75" hidden="1"/>
    <row r="418" ht="15.75" hidden="1"/>
    <row r="419" ht="15.75" hidden="1"/>
    <row r="420" ht="15.75" hidden="1"/>
    <row r="421" ht="15.75" hidden="1"/>
    <row r="422" ht="15.75" hidden="1"/>
    <row r="423" ht="15.75" hidden="1"/>
    <row r="424" ht="15.75" hidden="1"/>
    <row r="425" ht="15.75" hidden="1"/>
    <row r="426" ht="15.75" hidden="1"/>
    <row r="427" ht="15.75" hidden="1"/>
    <row r="428" ht="15.75" hidden="1"/>
    <row r="429" ht="15.75" hidden="1"/>
    <row r="430" ht="15.75" hidden="1"/>
    <row r="431" ht="15.75" hidden="1"/>
    <row r="432" ht="15.75" hidden="1"/>
    <row r="433" ht="15.75" hidden="1"/>
    <row r="434" ht="15.75" hidden="1"/>
    <row r="435" ht="15.75" hidden="1"/>
    <row r="436" ht="15.75" hidden="1"/>
    <row r="437" ht="15.75" hidden="1"/>
    <row r="438" ht="15.75" hidden="1"/>
    <row r="439" ht="15.75" hidden="1"/>
    <row r="440" ht="15.75" hidden="1"/>
    <row r="441" ht="15.75" hidden="1"/>
    <row r="442" ht="15.75" hidden="1"/>
    <row r="443" ht="15.75" hidden="1"/>
    <row r="444" ht="15.75" hidden="1"/>
  </sheetData>
  <mergeCells count="29">
    <mergeCell ref="B395:C396"/>
    <mergeCell ref="D395:E396"/>
    <mergeCell ref="B14:I14"/>
    <mergeCell ref="C6:F6"/>
    <mergeCell ref="C7:F7"/>
    <mergeCell ref="C8:F8"/>
    <mergeCell ref="B391:C392"/>
    <mergeCell ref="D391:E392"/>
    <mergeCell ref="B380:F380"/>
    <mergeCell ref="B385:H385"/>
    <mergeCell ref="G16:H16"/>
    <mergeCell ref="B393:C394"/>
    <mergeCell ref="D393:E394"/>
    <mergeCell ref="H6:I6"/>
    <mergeCell ref="B404:B405"/>
    <mergeCell ref="B400:B401"/>
    <mergeCell ref="B402:B403"/>
    <mergeCell ref="B2:H2"/>
    <mergeCell ref="B4:I4"/>
    <mergeCell ref="B12:I12"/>
    <mergeCell ref="B13:I13"/>
    <mergeCell ref="H9:I9"/>
    <mergeCell ref="H10:I10"/>
    <mergeCell ref="B10:F10"/>
    <mergeCell ref="H7:I7"/>
    <mergeCell ref="B18:G18"/>
    <mergeCell ref="H8:I8"/>
    <mergeCell ref="B386:H386"/>
    <mergeCell ref="B387:H387"/>
  </mergeCells>
  <pageMargins left="0.70866141732283472" right="0.70866141732283472" top="0.74803149606299213" bottom="0.74803149606299213" header="0.31496062992125984" footer="0.31496062992125984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C40"/>
  <sheetViews>
    <sheetView workbookViewId="0">
      <selection activeCell="F9" sqref="F9"/>
    </sheetView>
  </sheetViews>
  <sheetFormatPr defaultColWidth="11.42578125" defaultRowHeight="15"/>
  <sheetData>
    <row r="2" spans="3:3" ht="72" customHeight="1">
      <c r="C2" s="43" t="s">
        <v>389</v>
      </c>
    </row>
    <row r="3" spans="3:3" ht="36.75" thickBot="1">
      <c r="C3" s="44" t="s">
        <v>390</v>
      </c>
    </row>
    <row r="4" spans="3:3" ht="48">
      <c r="C4" s="43" t="s">
        <v>391</v>
      </c>
    </row>
    <row r="5" spans="3:3" ht="36.75" thickBot="1">
      <c r="C5" s="44" t="s">
        <v>392</v>
      </c>
    </row>
    <row r="6" spans="3:3" ht="48">
      <c r="C6" s="43" t="s">
        <v>393</v>
      </c>
    </row>
    <row r="7" spans="3:3" ht="36.75" thickBot="1">
      <c r="C7" s="44" t="s">
        <v>394</v>
      </c>
    </row>
    <row r="8" spans="3:3" ht="48">
      <c r="C8" s="43" t="s">
        <v>393</v>
      </c>
    </row>
    <row r="9" spans="3:3" ht="36">
      <c r="C9" s="43" t="s">
        <v>395</v>
      </c>
    </row>
    <row r="10" spans="3:3" ht="48.75" thickBot="1">
      <c r="C10" s="45" t="s">
        <v>396</v>
      </c>
    </row>
    <row r="11" spans="3:3" ht="48">
      <c r="C11" s="43" t="s">
        <v>397</v>
      </c>
    </row>
    <row r="12" spans="3:3" ht="36.75" thickBot="1">
      <c r="C12" s="44" t="s">
        <v>398</v>
      </c>
    </row>
    <row r="13" spans="3:3" ht="60">
      <c r="C13" s="43" t="s">
        <v>399</v>
      </c>
    </row>
    <row r="14" spans="3:3" ht="36">
      <c r="C14" s="43" t="s">
        <v>400</v>
      </c>
    </row>
    <row r="15" spans="3:3" ht="24.75" thickBot="1">
      <c r="C15" s="44" t="s">
        <v>401</v>
      </c>
    </row>
    <row r="16" spans="3:3" ht="120.75" thickBot="1">
      <c r="C16" s="44" t="s">
        <v>402</v>
      </c>
    </row>
    <row r="17" spans="3:3" ht="108.75" thickBot="1">
      <c r="C17" s="44" t="s">
        <v>403</v>
      </c>
    </row>
    <row r="18" spans="3:3" ht="120.75" thickBot="1">
      <c r="C18" s="44" t="s">
        <v>404</v>
      </c>
    </row>
    <row r="19" spans="3:3" ht="72">
      <c r="C19" s="43" t="s">
        <v>405</v>
      </c>
    </row>
    <row r="20" spans="3:3" ht="36.75" thickBot="1">
      <c r="C20" s="44" t="s">
        <v>406</v>
      </c>
    </row>
    <row r="21" spans="3:3" ht="48">
      <c r="C21" s="43" t="s">
        <v>407</v>
      </c>
    </row>
    <row r="22" spans="3:3" ht="24">
      <c r="C22" s="43" t="s">
        <v>408</v>
      </c>
    </row>
    <row r="23" spans="3:3" ht="48.75" thickBot="1">
      <c r="C23" s="44" t="s">
        <v>409</v>
      </c>
    </row>
    <row r="24" spans="3:3" ht="60">
      <c r="C24" s="46" t="s">
        <v>410</v>
      </c>
    </row>
    <row r="25" spans="3:3" ht="36">
      <c r="C25" s="46" t="s">
        <v>411</v>
      </c>
    </row>
    <row r="26" spans="3:3" ht="48.75" thickBot="1">
      <c r="C26" s="47" t="s">
        <v>412</v>
      </c>
    </row>
    <row r="27" spans="3:3" ht="36">
      <c r="C27" s="48" t="s">
        <v>413</v>
      </c>
    </row>
    <row r="28" spans="3:3" ht="36.75" thickBot="1">
      <c r="C28" s="44" t="s">
        <v>414</v>
      </c>
    </row>
    <row r="29" spans="3:3" ht="36">
      <c r="C29" s="48" t="s">
        <v>415</v>
      </c>
    </row>
    <row r="30" spans="3:3" ht="36">
      <c r="C30" s="43" t="s">
        <v>416</v>
      </c>
    </row>
    <row r="31" spans="3:3" ht="24.75" thickBot="1">
      <c r="C31" s="49" t="s">
        <v>401</v>
      </c>
    </row>
    <row r="32" spans="3:3" ht="24">
      <c r="C32" s="48" t="s">
        <v>417</v>
      </c>
    </row>
    <row r="33" spans="3:3" ht="36.75" thickBot="1">
      <c r="C33" s="44" t="s">
        <v>418</v>
      </c>
    </row>
    <row r="34" spans="3:3" ht="36">
      <c r="C34" s="43" t="s">
        <v>419</v>
      </c>
    </row>
    <row r="35" spans="3:3" ht="36.75" thickBot="1">
      <c r="C35" s="44" t="s">
        <v>420</v>
      </c>
    </row>
    <row r="36" spans="3:3" ht="24">
      <c r="C36" s="43" t="s">
        <v>421</v>
      </c>
    </row>
    <row r="37" spans="3:3" ht="72">
      <c r="C37" s="43" t="s">
        <v>422</v>
      </c>
    </row>
    <row r="38" spans="3:3">
      <c r="C38" s="43" t="s">
        <v>423</v>
      </c>
    </row>
    <row r="39" spans="3:3">
      <c r="C39" s="43" t="s">
        <v>424</v>
      </c>
    </row>
    <row r="40" spans="3:3" ht="15.75" thickBot="1">
      <c r="C40" s="44" t="s">
        <v>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29"/>
  <sheetViews>
    <sheetView showGridLines="0" workbookViewId="0">
      <selection activeCell="L24" sqref="L24"/>
    </sheetView>
  </sheetViews>
  <sheetFormatPr defaultColWidth="11.42578125" defaultRowHeight="15"/>
  <cols>
    <col min="3" max="3" width="18.85546875" customWidth="1"/>
    <col min="4" max="8" width="13.85546875" customWidth="1"/>
    <col min="11" max="11" width="12.42578125" customWidth="1"/>
    <col min="12" max="12" width="14" customWidth="1"/>
    <col min="13" max="14" width="15.85546875" customWidth="1"/>
    <col min="15" max="15" width="13.5703125" customWidth="1"/>
    <col min="16" max="16" width="12.42578125" customWidth="1"/>
    <col min="17" max="18" width="13.5703125" customWidth="1"/>
    <col min="19" max="19" width="16.5703125" customWidth="1"/>
    <col min="20" max="20" width="16" customWidth="1"/>
    <col min="21" max="21" width="15.140625" customWidth="1"/>
    <col min="22" max="22" width="2.85546875" customWidth="1"/>
    <col min="23" max="23" width="17.42578125" customWidth="1"/>
    <col min="24" max="24" width="15.140625" customWidth="1"/>
    <col min="25" max="25" width="14.5703125" customWidth="1"/>
    <col min="26" max="26" width="3" customWidth="1"/>
    <col min="27" max="27" width="17.140625" customWidth="1"/>
    <col min="28" max="28" width="17.28515625" customWidth="1"/>
    <col min="29" max="29" width="17" customWidth="1"/>
    <col min="30" max="30" width="2.42578125" customWidth="1"/>
    <col min="31" max="31" width="17" customWidth="1"/>
    <col min="32" max="32" width="15.140625" customWidth="1"/>
    <col min="33" max="33" width="14.5703125" customWidth="1"/>
  </cols>
  <sheetData>
    <row r="1" spans="1:33">
      <c r="D1" s="12" t="s">
        <v>426</v>
      </c>
      <c r="E1" s="21"/>
      <c r="F1" s="21"/>
      <c r="G1" s="21"/>
      <c r="H1" s="21"/>
    </row>
    <row r="2" spans="1:33">
      <c r="D2" s="13">
        <v>0</v>
      </c>
      <c r="E2" s="22"/>
      <c r="F2" s="22"/>
      <c r="G2" s="22"/>
      <c r="H2" s="22"/>
    </row>
    <row r="3" spans="1:33" s="11" customFormat="1" ht="41.25" customHeight="1">
      <c r="A3" s="127" t="s">
        <v>427</v>
      </c>
      <c r="B3" s="127"/>
      <c r="C3" s="128"/>
      <c r="D3" s="133" t="s">
        <v>428</v>
      </c>
      <c r="E3" s="126" t="s">
        <v>429</v>
      </c>
      <c r="F3" s="126" t="s">
        <v>430</v>
      </c>
      <c r="G3" s="23"/>
      <c r="H3" s="23"/>
      <c r="I3" s="120" t="s">
        <v>431</v>
      </c>
      <c r="J3" s="121"/>
      <c r="K3" s="122"/>
      <c r="L3" s="120" t="s">
        <v>432</v>
      </c>
      <c r="M3" s="121"/>
      <c r="N3" s="122"/>
      <c r="O3" s="120" t="s">
        <v>433</v>
      </c>
      <c r="P3" s="121"/>
      <c r="Q3" s="122"/>
      <c r="S3" s="114" t="s">
        <v>434</v>
      </c>
      <c r="T3" s="114"/>
      <c r="U3" s="114"/>
      <c r="V3" s="18"/>
      <c r="W3" s="114" t="s">
        <v>435</v>
      </c>
      <c r="X3" s="114"/>
      <c r="Y3" s="114"/>
      <c r="Z3" s="18"/>
      <c r="AA3" s="114" t="s">
        <v>436</v>
      </c>
      <c r="AB3" s="114"/>
      <c r="AC3" s="114"/>
      <c r="AD3" s="18"/>
      <c r="AE3" s="115" t="s">
        <v>437</v>
      </c>
      <c r="AF3" s="115"/>
      <c r="AG3" s="115"/>
    </row>
    <row r="4" spans="1:33" ht="15" customHeight="1">
      <c r="A4" s="129"/>
      <c r="B4" s="129"/>
      <c r="C4" s="130"/>
      <c r="D4" s="133"/>
      <c r="E4" s="126"/>
      <c r="F4" s="126"/>
      <c r="G4" s="23"/>
      <c r="H4" s="23"/>
      <c r="I4" s="116" t="s">
        <v>438</v>
      </c>
      <c r="J4" s="118" t="s">
        <v>439</v>
      </c>
      <c r="K4" s="118" t="s">
        <v>24</v>
      </c>
      <c r="L4" s="118" t="s">
        <v>438</v>
      </c>
      <c r="M4" s="118" t="s">
        <v>439</v>
      </c>
      <c r="N4" s="118" t="s">
        <v>24</v>
      </c>
      <c r="O4" s="118" t="s">
        <v>438</v>
      </c>
      <c r="P4" s="118" t="s">
        <v>439</v>
      </c>
      <c r="Q4" s="118" t="s">
        <v>24</v>
      </c>
      <c r="S4" s="114" t="s">
        <v>440</v>
      </c>
      <c r="T4" s="114" t="s">
        <v>429</v>
      </c>
      <c r="U4" s="114" t="s">
        <v>430</v>
      </c>
      <c r="V4" s="19"/>
      <c r="W4" s="114" t="s">
        <v>440</v>
      </c>
      <c r="X4" s="114" t="s">
        <v>429</v>
      </c>
      <c r="Y4" s="114" t="s">
        <v>430</v>
      </c>
      <c r="Z4" s="19"/>
      <c r="AA4" s="114" t="s">
        <v>440</v>
      </c>
      <c r="AB4" s="114" t="s">
        <v>429</v>
      </c>
      <c r="AC4" s="114" t="s">
        <v>430</v>
      </c>
      <c r="AD4" s="19"/>
      <c r="AE4" s="114" t="s">
        <v>440</v>
      </c>
      <c r="AF4" s="115" t="s">
        <v>441</v>
      </c>
      <c r="AG4" s="115" t="s">
        <v>442</v>
      </c>
    </row>
    <row r="5" spans="1:33" ht="15" customHeight="1">
      <c r="A5" s="131"/>
      <c r="B5" s="131"/>
      <c r="C5" s="132"/>
      <c r="D5" s="134"/>
      <c r="E5" s="126"/>
      <c r="F5" s="126"/>
      <c r="G5" s="24"/>
      <c r="H5" s="24"/>
      <c r="I5" s="117"/>
      <c r="J5" s="119"/>
      <c r="K5" s="119"/>
      <c r="L5" s="119"/>
      <c r="M5" s="119"/>
      <c r="N5" s="119"/>
      <c r="O5" s="119"/>
      <c r="P5" s="119"/>
      <c r="Q5" s="119"/>
      <c r="S5" s="114"/>
      <c r="T5" s="114"/>
      <c r="U5" s="114"/>
      <c r="V5" s="19"/>
      <c r="W5" s="114"/>
      <c r="X5" s="114"/>
      <c r="Y5" s="114"/>
      <c r="Z5" s="19"/>
      <c r="AA5" s="114"/>
      <c r="AB5" s="114"/>
      <c r="AC5" s="114"/>
      <c r="AD5" s="19"/>
      <c r="AE5" s="114"/>
      <c r="AF5" s="115"/>
      <c r="AG5" s="115"/>
    </row>
    <row r="6" spans="1:33" ht="21.75" customHeight="1">
      <c r="A6" s="123" t="s">
        <v>443</v>
      </c>
      <c r="B6" s="124"/>
      <c r="C6" s="125"/>
      <c r="D6" s="4">
        <v>50</v>
      </c>
      <c r="E6" s="26">
        <v>67097</v>
      </c>
      <c r="F6" s="26">
        <v>3354850</v>
      </c>
      <c r="G6" s="9"/>
      <c r="H6" s="9"/>
      <c r="I6" s="5">
        <v>72700</v>
      </c>
      <c r="J6" s="6">
        <v>72700</v>
      </c>
      <c r="K6" s="6">
        <f>+J6*D6</f>
        <v>3635000</v>
      </c>
      <c r="L6" s="1">
        <v>83100</v>
      </c>
      <c r="M6" s="2">
        <v>83100</v>
      </c>
      <c r="N6" s="2">
        <v>4155000</v>
      </c>
      <c r="O6" s="1">
        <v>50000</v>
      </c>
      <c r="P6" s="2">
        <v>50000</v>
      </c>
      <c r="Q6" s="2">
        <v>2500000</v>
      </c>
      <c r="S6" s="14">
        <f t="shared" ref="S6:S14" si="0">+ROUND(AVERAGE(I6,L6,O6),0)</f>
        <v>68600</v>
      </c>
      <c r="T6" s="14">
        <f>+ROUND(S6*(1+$D$2),0)</f>
        <v>68600</v>
      </c>
      <c r="U6" s="14">
        <f t="shared" ref="U6:U14" si="1">+ROUND(T6*D6,0)</f>
        <v>3430000</v>
      </c>
      <c r="V6" s="15"/>
      <c r="W6" s="14">
        <f t="shared" ref="W6:W14" si="2">+ROUND(GEOMEAN(I6,L6,O6),0)</f>
        <v>67097</v>
      </c>
      <c r="X6" s="14">
        <f>+ROUND(W6*(1+$D$2),0)</f>
        <v>67097</v>
      </c>
      <c r="Y6" s="14">
        <f>+ROUND(X6*$D6,0)</f>
        <v>3354850</v>
      </c>
      <c r="Z6" s="15"/>
      <c r="AA6" s="14">
        <f>+ROUND(AVERAGE(SMALL((J6,L6,O6),{1;2;3})),0)</f>
        <v>68600</v>
      </c>
      <c r="AB6" s="14">
        <f>+ROUND(AA6*(1+$D$2),0)</f>
        <v>68600</v>
      </c>
      <c r="AC6" s="14">
        <f>+ROUND(AB6*$D6,0)</f>
        <v>3430000</v>
      </c>
      <c r="AD6" s="15"/>
      <c r="AE6" s="14">
        <f t="shared" ref="AE6:AE14" si="3">+ROUND(STDEV(I6,L6,O6),0)</f>
        <v>16927</v>
      </c>
      <c r="AF6" s="14">
        <f>+ROUND(S6-AE6,0)</f>
        <v>51673</v>
      </c>
      <c r="AG6" s="14">
        <f>+ROUND(S6+AE6,0)</f>
        <v>85527</v>
      </c>
    </row>
    <row r="7" spans="1:33" ht="20.25" customHeight="1">
      <c r="A7" s="123" t="s">
        <v>444</v>
      </c>
      <c r="B7" s="124"/>
      <c r="C7" s="125"/>
      <c r="D7" s="4">
        <v>350</v>
      </c>
      <c r="E7" s="26">
        <v>67097</v>
      </c>
      <c r="F7" s="26">
        <v>23483950</v>
      </c>
      <c r="G7" s="9"/>
      <c r="H7" s="9"/>
      <c r="I7" s="5">
        <v>72700</v>
      </c>
      <c r="J7" s="6">
        <v>72700</v>
      </c>
      <c r="K7" s="6">
        <f t="shared" ref="K7:K14" si="4">+J7*D7</f>
        <v>25445000</v>
      </c>
      <c r="L7" s="1">
        <v>83100</v>
      </c>
      <c r="M7" s="2">
        <v>83100</v>
      </c>
      <c r="N7" s="2">
        <v>29085000</v>
      </c>
      <c r="O7" s="1">
        <v>50000</v>
      </c>
      <c r="P7" s="2">
        <v>50000</v>
      </c>
      <c r="Q7" s="2">
        <v>17500000</v>
      </c>
      <c r="S7" s="14">
        <f t="shared" si="0"/>
        <v>68600</v>
      </c>
      <c r="T7" s="14">
        <f t="shared" ref="T7:T14" si="5">+ROUND(S7*(1+$D$2),0)</f>
        <v>68600</v>
      </c>
      <c r="U7" s="14">
        <f t="shared" si="1"/>
        <v>24010000</v>
      </c>
      <c r="V7" s="15"/>
      <c r="W7" s="14">
        <f t="shared" si="2"/>
        <v>67097</v>
      </c>
      <c r="X7" s="14">
        <f t="shared" ref="X7:X14" si="6">+ROUND(W7*(1+$D$2),0)</f>
        <v>67097</v>
      </c>
      <c r="Y7" s="14">
        <f t="shared" ref="Y7:Y14" si="7">+ROUND(X7*$D7,0)</f>
        <v>23483950</v>
      </c>
      <c r="Z7" s="15"/>
      <c r="AA7" s="14">
        <f>+ROUND(AVERAGE(SMALL((J7,L7,O7),{1;2;3})),0)</f>
        <v>68600</v>
      </c>
      <c r="AB7" s="14">
        <f t="shared" ref="AB7:AB14" si="8">+ROUND(AA7*(1+$D$2),0)</f>
        <v>68600</v>
      </c>
      <c r="AC7" s="14">
        <f t="shared" ref="AC7:AC14" si="9">+ROUND(AB7*$D7,0)</f>
        <v>24010000</v>
      </c>
      <c r="AD7" s="15"/>
      <c r="AE7" s="14">
        <f t="shared" si="3"/>
        <v>16927</v>
      </c>
      <c r="AF7" s="14">
        <f t="shared" ref="AF7:AF14" si="10">+ROUND(S7-AE7,0)</f>
        <v>51673</v>
      </c>
      <c r="AG7" s="14">
        <f t="shared" ref="AG7:AG14" si="11">+ROUND(S7+AE7,0)</f>
        <v>85527</v>
      </c>
    </row>
    <row r="8" spans="1:33" ht="15" customHeight="1">
      <c r="A8" s="123" t="s">
        <v>445</v>
      </c>
      <c r="B8" s="124"/>
      <c r="C8" s="125"/>
      <c r="D8" s="4">
        <v>50</v>
      </c>
      <c r="E8" s="26">
        <v>36005</v>
      </c>
      <c r="F8" s="26">
        <v>1800250</v>
      </c>
      <c r="G8" s="9"/>
      <c r="H8" s="9"/>
      <c r="I8" s="5">
        <v>33700</v>
      </c>
      <c r="J8" s="6">
        <v>33700</v>
      </c>
      <c r="K8" s="6">
        <f t="shared" si="4"/>
        <v>1685000</v>
      </c>
      <c r="L8" s="1">
        <v>27700</v>
      </c>
      <c r="M8" s="2">
        <v>27700</v>
      </c>
      <c r="N8" s="2">
        <v>1385000</v>
      </c>
      <c r="O8" s="1">
        <v>50000</v>
      </c>
      <c r="P8" s="2">
        <v>50000</v>
      </c>
      <c r="Q8" s="2">
        <v>2500000</v>
      </c>
      <c r="S8" s="14">
        <f t="shared" si="0"/>
        <v>37133</v>
      </c>
      <c r="T8" s="14">
        <f t="shared" si="5"/>
        <v>37133</v>
      </c>
      <c r="U8" s="14">
        <f t="shared" si="1"/>
        <v>1856650</v>
      </c>
      <c r="V8" s="15"/>
      <c r="W8" s="14">
        <f t="shared" si="2"/>
        <v>36005</v>
      </c>
      <c r="X8" s="14">
        <f t="shared" si="6"/>
        <v>36005</v>
      </c>
      <c r="Y8" s="14">
        <f t="shared" si="7"/>
        <v>1800250</v>
      </c>
      <c r="Z8" s="15"/>
      <c r="AA8" s="14">
        <f>+ROUND(AVERAGE(SMALL((J8,L8,O8),{1;2;3})),0)</f>
        <v>37133</v>
      </c>
      <c r="AB8" s="14">
        <f t="shared" si="8"/>
        <v>37133</v>
      </c>
      <c r="AC8" s="14">
        <f t="shared" si="9"/>
        <v>1856650</v>
      </c>
      <c r="AD8" s="15"/>
      <c r="AE8" s="14">
        <f t="shared" si="3"/>
        <v>11540</v>
      </c>
      <c r="AF8" s="14">
        <f t="shared" si="10"/>
        <v>25593</v>
      </c>
      <c r="AG8" s="14">
        <f t="shared" si="11"/>
        <v>48673</v>
      </c>
    </row>
    <row r="9" spans="1:33" ht="15" customHeight="1">
      <c r="A9" s="123" t="s">
        <v>446</v>
      </c>
      <c r="B9" s="124"/>
      <c r="C9" s="125"/>
      <c r="D9" s="4">
        <v>10</v>
      </c>
      <c r="E9" s="26">
        <v>75270</v>
      </c>
      <c r="F9" s="26">
        <v>752700</v>
      </c>
      <c r="G9" s="9"/>
      <c r="H9" s="9"/>
      <c r="I9" s="5">
        <v>110300</v>
      </c>
      <c r="J9" s="6">
        <v>110300</v>
      </c>
      <c r="K9" s="6">
        <f t="shared" si="4"/>
        <v>1103000</v>
      </c>
      <c r="L9" s="1">
        <v>51550</v>
      </c>
      <c r="M9" s="2">
        <v>51550</v>
      </c>
      <c r="N9" s="2">
        <v>515500</v>
      </c>
      <c r="O9" s="1">
        <v>75000</v>
      </c>
      <c r="P9" s="2">
        <v>75000</v>
      </c>
      <c r="Q9" s="2">
        <v>750000</v>
      </c>
      <c r="S9" s="14">
        <f t="shared" si="0"/>
        <v>78950</v>
      </c>
      <c r="T9" s="14">
        <f t="shared" si="5"/>
        <v>78950</v>
      </c>
      <c r="U9" s="14">
        <f t="shared" si="1"/>
        <v>789500</v>
      </c>
      <c r="V9" s="15"/>
      <c r="W9" s="14">
        <f t="shared" si="2"/>
        <v>75270</v>
      </c>
      <c r="X9" s="14">
        <f t="shared" si="6"/>
        <v>75270</v>
      </c>
      <c r="Y9" s="14">
        <f t="shared" si="7"/>
        <v>752700</v>
      </c>
      <c r="Z9" s="15"/>
      <c r="AA9" s="14">
        <f>+ROUND(AVERAGE(SMALL((J9,L9,O9),{1;2;3})),0)</f>
        <v>78950</v>
      </c>
      <c r="AB9" s="14">
        <f t="shared" si="8"/>
        <v>78950</v>
      </c>
      <c r="AC9" s="14">
        <f t="shared" si="9"/>
        <v>789500</v>
      </c>
      <c r="AD9" s="15"/>
      <c r="AE9" s="14">
        <f t="shared" si="3"/>
        <v>29574</v>
      </c>
      <c r="AF9" s="14">
        <f t="shared" si="10"/>
        <v>49376</v>
      </c>
      <c r="AG9" s="14">
        <f t="shared" si="11"/>
        <v>108524</v>
      </c>
    </row>
    <row r="10" spans="1:33">
      <c r="A10" s="123" t="s">
        <v>447</v>
      </c>
      <c r="B10" s="124"/>
      <c r="C10" s="125"/>
      <c r="D10" s="4">
        <v>7</v>
      </c>
      <c r="E10" s="26">
        <v>119085</v>
      </c>
      <c r="F10" s="26">
        <v>833595</v>
      </c>
      <c r="G10" s="9"/>
      <c r="H10" s="9"/>
      <c r="I10" s="5">
        <v>156500</v>
      </c>
      <c r="J10" s="6">
        <v>156500</v>
      </c>
      <c r="K10" s="6">
        <f t="shared" si="4"/>
        <v>1095500</v>
      </c>
      <c r="L10" s="1">
        <v>119900</v>
      </c>
      <c r="M10" s="2">
        <v>119900</v>
      </c>
      <c r="N10" s="2">
        <v>839300</v>
      </c>
      <c r="O10" s="1">
        <v>90000</v>
      </c>
      <c r="P10" s="2">
        <v>90000</v>
      </c>
      <c r="Q10" s="2">
        <v>630000</v>
      </c>
      <c r="S10" s="14">
        <f t="shared" si="0"/>
        <v>122133</v>
      </c>
      <c r="T10" s="14">
        <f t="shared" si="5"/>
        <v>122133</v>
      </c>
      <c r="U10" s="14">
        <f t="shared" si="1"/>
        <v>854931</v>
      </c>
      <c r="V10" s="15"/>
      <c r="W10" s="14">
        <f t="shared" si="2"/>
        <v>119085</v>
      </c>
      <c r="X10" s="14">
        <f t="shared" si="6"/>
        <v>119085</v>
      </c>
      <c r="Y10" s="14">
        <f t="shared" si="7"/>
        <v>833595</v>
      </c>
      <c r="Z10" s="15"/>
      <c r="AA10" s="14">
        <f>+ROUND(AVERAGE(SMALL((J10,L10,O10),{1;2;3})),0)</f>
        <v>122133</v>
      </c>
      <c r="AB10" s="14">
        <f t="shared" si="8"/>
        <v>122133</v>
      </c>
      <c r="AC10" s="14">
        <f t="shared" si="9"/>
        <v>854931</v>
      </c>
      <c r="AD10" s="15"/>
      <c r="AE10" s="14">
        <f t="shared" si="3"/>
        <v>33306</v>
      </c>
      <c r="AF10" s="14">
        <f t="shared" si="10"/>
        <v>88827</v>
      </c>
      <c r="AG10" s="14">
        <f t="shared" si="11"/>
        <v>155439</v>
      </c>
    </row>
    <row r="11" spans="1:33">
      <c r="A11" s="123" t="s">
        <v>448</v>
      </c>
      <c r="B11" s="124"/>
      <c r="C11" s="125"/>
      <c r="D11" s="4">
        <v>400</v>
      </c>
      <c r="E11" s="26">
        <v>23072</v>
      </c>
      <c r="F11" s="26">
        <v>9228800</v>
      </c>
      <c r="G11" s="9"/>
      <c r="H11" s="9"/>
      <c r="I11" s="5">
        <v>23000</v>
      </c>
      <c r="J11" s="6">
        <v>23000</v>
      </c>
      <c r="K11" s="6">
        <f t="shared" si="4"/>
        <v>9200000</v>
      </c>
      <c r="L11" s="1">
        <v>17800</v>
      </c>
      <c r="M11" s="2">
        <v>17800</v>
      </c>
      <c r="N11" s="2">
        <v>7120000</v>
      </c>
      <c r="O11" s="1">
        <v>30000</v>
      </c>
      <c r="P11" s="2">
        <v>30000</v>
      </c>
      <c r="Q11" s="2">
        <v>12000000</v>
      </c>
      <c r="S11" s="14">
        <f t="shared" si="0"/>
        <v>23600</v>
      </c>
      <c r="T11" s="14">
        <f t="shared" si="5"/>
        <v>23600</v>
      </c>
      <c r="U11" s="14">
        <f t="shared" si="1"/>
        <v>9440000</v>
      </c>
      <c r="V11" s="15"/>
      <c r="W11" s="14">
        <f t="shared" si="2"/>
        <v>23072</v>
      </c>
      <c r="X11" s="14">
        <f t="shared" si="6"/>
        <v>23072</v>
      </c>
      <c r="Y11" s="14">
        <f t="shared" si="7"/>
        <v>9228800</v>
      </c>
      <c r="Z11" s="15"/>
      <c r="AA11" s="14">
        <f>+ROUND(AVERAGE(SMALL((J11,L11,O11),{1;2;3})),0)</f>
        <v>23600</v>
      </c>
      <c r="AB11" s="14">
        <f t="shared" si="8"/>
        <v>23600</v>
      </c>
      <c r="AC11" s="14">
        <f t="shared" si="9"/>
        <v>9440000</v>
      </c>
      <c r="AD11" s="15"/>
      <c r="AE11" s="14">
        <f t="shared" si="3"/>
        <v>6122</v>
      </c>
      <c r="AF11" s="14">
        <f t="shared" si="10"/>
        <v>17478</v>
      </c>
      <c r="AG11" s="14">
        <f t="shared" si="11"/>
        <v>29722</v>
      </c>
    </row>
    <row r="12" spans="1:33" ht="15" customHeight="1">
      <c r="A12" s="123" t="s">
        <v>449</v>
      </c>
      <c r="B12" s="124"/>
      <c r="C12" s="125"/>
      <c r="D12" s="4">
        <v>50</v>
      </c>
      <c r="E12" s="26">
        <v>27460</v>
      </c>
      <c r="F12" s="26">
        <v>1373000</v>
      </c>
      <c r="G12" s="9"/>
      <c r="H12" s="9"/>
      <c r="I12" s="5">
        <v>29000</v>
      </c>
      <c r="J12" s="6">
        <v>29000</v>
      </c>
      <c r="K12" s="6">
        <f t="shared" si="4"/>
        <v>1450000</v>
      </c>
      <c r="L12" s="1">
        <v>20400</v>
      </c>
      <c r="M12" s="2">
        <v>20400</v>
      </c>
      <c r="N12" s="2">
        <v>1020000</v>
      </c>
      <c r="O12" s="1">
        <v>35000</v>
      </c>
      <c r="P12" s="2">
        <v>35000</v>
      </c>
      <c r="Q12" s="2">
        <v>1750000</v>
      </c>
      <c r="S12" s="14">
        <f t="shared" si="0"/>
        <v>28133</v>
      </c>
      <c r="T12" s="14">
        <f t="shared" si="5"/>
        <v>28133</v>
      </c>
      <c r="U12" s="14">
        <f t="shared" si="1"/>
        <v>1406650</v>
      </c>
      <c r="V12" s="15"/>
      <c r="W12" s="14">
        <f t="shared" si="2"/>
        <v>27460</v>
      </c>
      <c r="X12" s="14">
        <f t="shared" si="6"/>
        <v>27460</v>
      </c>
      <c r="Y12" s="14">
        <f t="shared" si="7"/>
        <v>1373000</v>
      </c>
      <c r="Z12" s="15"/>
      <c r="AA12" s="14">
        <f>+ROUND(AVERAGE(SMALL((J12,L12,O12),{1;2;3})),0)</f>
        <v>28133</v>
      </c>
      <c r="AB12" s="14">
        <f t="shared" si="8"/>
        <v>28133</v>
      </c>
      <c r="AC12" s="14">
        <f t="shared" si="9"/>
        <v>1406650</v>
      </c>
      <c r="AD12" s="15"/>
      <c r="AE12" s="14">
        <f t="shared" si="3"/>
        <v>7338</v>
      </c>
      <c r="AF12" s="14">
        <f t="shared" si="10"/>
        <v>20795</v>
      </c>
      <c r="AG12" s="14">
        <f t="shared" si="11"/>
        <v>35471</v>
      </c>
    </row>
    <row r="13" spans="1:33" ht="15" customHeight="1">
      <c r="A13" s="123" t="s">
        <v>450</v>
      </c>
      <c r="B13" s="124"/>
      <c r="C13" s="125"/>
      <c r="D13" s="4">
        <v>10</v>
      </c>
      <c r="E13" s="26">
        <v>50623</v>
      </c>
      <c r="F13" s="26">
        <v>506230</v>
      </c>
      <c r="G13" s="9"/>
      <c r="H13" s="9"/>
      <c r="I13" s="5">
        <v>81900</v>
      </c>
      <c r="J13" s="6">
        <v>81900</v>
      </c>
      <c r="K13" s="6">
        <f t="shared" si="4"/>
        <v>819000</v>
      </c>
      <c r="L13" s="1">
        <v>35200</v>
      </c>
      <c r="M13" s="2">
        <v>35200</v>
      </c>
      <c r="N13" s="2">
        <v>352000</v>
      </c>
      <c r="O13" s="1">
        <v>45000</v>
      </c>
      <c r="P13" s="2">
        <v>45000</v>
      </c>
      <c r="Q13" s="2">
        <v>450000</v>
      </c>
      <c r="S13" s="14">
        <f t="shared" si="0"/>
        <v>54033</v>
      </c>
      <c r="T13" s="14">
        <f t="shared" si="5"/>
        <v>54033</v>
      </c>
      <c r="U13" s="14">
        <f t="shared" si="1"/>
        <v>540330</v>
      </c>
      <c r="V13" s="15"/>
      <c r="W13" s="14">
        <f t="shared" si="2"/>
        <v>50623</v>
      </c>
      <c r="X13" s="14">
        <f t="shared" si="6"/>
        <v>50623</v>
      </c>
      <c r="Y13" s="14">
        <f t="shared" si="7"/>
        <v>506230</v>
      </c>
      <c r="Z13" s="15"/>
      <c r="AA13" s="14">
        <f>+ROUND(AVERAGE(SMALL((J13,L13,O13),{1;2;3})),0)</f>
        <v>54033</v>
      </c>
      <c r="AB13" s="14">
        <f t="shared" si="8"/>
        <v>54033</v>
      </c>
      <c r="AC13" s="14">
        <f t="shared" si="9"/>
        <v>540330</v>
      </c>
      <c r="AD13" s="15"/>
      <c r="AE13" s="14">
        <f t="shared" si="3"/>
        <v>24626</v>
      </c>
      <c r="AF13" s="14">
        <f t="shared" si="10"/>
        <v>29407</v>
      </c>
      <c r="AG13" s="14">
        <f t="shared" si="11"/>
        <v>78659</v>
      </c>
    </row>
    <row r="14" spans="1:33">
      <c r="A14" s="123" t="s">
        <v>451</v>
      </c>
      <c r="B14" s="124"/>
      <c r="C14" s="125"/>
      <c r="D14" s="4">
        <v>300</v>
      </c>
      <c r="E14" s="26">
        <v>42488</v>
      </c>
      <c r="F14" s="26">
        <v>12746400</v>
      </c>
      <c r="G14" s="9"/>
      <c r="H14" s="9"/>
      <c r="I14" s="5">
        <v>37000</v>
      </c>
      <c r="J14" s="6">
        <v>37000</v>
      </c>
      <c r="K14" s="6">
        <f t="shared" si="4"/>
        <v>11100000</v>
      </c>
      <c r="L14" s="1">
        <v>34550</v>
      </c>
      <c r="M14" s="2">
        <v>34550</v>
      </c>
      <c r="N14" s="2">
        <v>10365000</v>
      </c>
      <c r="O14" s="1">
        <v>60000</v>
      </c>
      <c r="P14" s="2">
        <v>60000</v>
      </c>
      <c r="Q14" s="2">
        <v>18000000</v>
      </c>
      <c r="S14" s="14">
        <f t="shared" si="0"/>
        <v>43850</v>
      </c>
      <c r="T14" s="14">
        <f t="shared" si="5"/>
        <v>43850</v>
      </c>
      <c r="U14" s="14">
        <f t="shared" si="1"/>
        <v>13155000</v>
      </c>
      <c r="V14" s="15"/>
      <c r="W14" s="14">
        <f t="shared" si="2"/>
        <v>42488</v>
      </c>
      <c r="X14" s="14">
        <f t="shared" si="6"/>
        <v>42488</v>
      </c>
      <c r="Y14" s="14">
        <f t="shared" si="7"/>
        <v>12746400</v>
      </c>
      <c r="Z14" s="15"/>
      <c r="AA14" s="14">
        <f>+ROUND(AVERAGE(SMALL((J14,L14,O14),{1;2;3})),0)</f>
        <v>43850</v>
      </c>
      <c r="AB14" s="14">
        <f t="shared" si="8"/>
        <v>43850</v>
      </c>
      <c r="AC14" s="14">
        <f t="shared" si="9"/>
        <v>13155000</v>
      </c>
      <c r="AD14" s="15"/>
      <c r="AE14" s="14">
        <f t="shared" si="3"/>
        <v>14040</v>
      </c>
      <c r="AF14" s="14">
        <f t="shared" si="10"/>
        <v>29810</v>
      </c>
      <c r="AG14" s="14">
        <f t="shared" si="11"/>
        <v>57890</v>
      </c>
    </row>
    <row r="15" spans="1:33" s="8" customFormat="1">
      <c r="A15" s="137" t="s">
        <v>382</v>
      </c>
      <c r="B15" s="137"/>
      <c r="C15" s="137"/>
      <c r="D15" s="10">
        <f>SUM(D6:D14)</f>
        <v>1227</v>
      </c>
      <c r="E15" s="20"/>
      <c r="F15" s="20">
        <v>54079775</v>
      </c>
      <c r="G15" s="25"/>
      <c r="H15" s="25"/>
      <c r="I15" s="138"/>
      <c r="J15" s="139"/>
      <c r="K15" s="7">
        <f>SUM(K6:K14)</f>
        <v>55532500</v>
      </c>
      <c r="L15" s="138"/>
      <c r="M15" s="139"/>
      <c r="N15" s="3">
        <f>SUM(N6:N14)</f>
        <v>54836800</v>
      </c>
      <c r="O15" s="135"/>
      <c r="P15" s="136"/>
      <c r="Q15" s="3">
        <f>SUM(Q6:Q14)</f>
        <v>56080000</v>
      </c>
      <c r="S15" s="16">
        <f>SUM(S6:S14)</f>
        <v>525032</v>
      </c>
      <c r="T15" s="16">
        <f t="shared" ref="T15:U15" si="12">SUM(T6:T14)</f>
        <v>525032</v>
      </c>
      <c r="U15" s="16">
        <f t="shared" si="12"/>
        <v>55483061</v>
      </c>
      <c r="V15" s="17"/>
      <c r="W15" s="16">
        <f>SUM(W6:W14)</f>
        <v>508197</v>
      </c>
      <c r="X15" s="16">
        <f>SUM(X6:X14)</f>
        <v>508197</v>
      </c>
      <c r="Y15" s="16">
        <f>SUM(Y6:Y14)</f>
        <v>54079775</v>
      </c>
      <c r="Z15" s="17"/>
      <c r="AA15" s="16">
        <f>SUM(AA6:AA14)</f>
        <v>525032</v>
      </c>
      <c r="AB15" s="16">
        <f>SUM(AB6:AB14)</f>
        <v>525032</v>
      </c>
      <c r="AC15" s="16">
        <f>SUM(AC6:AC14)</f>
        <v>55483061</v>
      </c>
      <c r="AD15" s="17"/>
      <c r="AE15" s="16">
        <f>SUM(AE6:AE14)</f>
        <v>160400</v>
      </c>
      <c r="AF15" s="16">
        <f>SUM(AF6:AF14)</f>
        <v>364632</v>
      </c>
      <c r="AG15" s="16">
        <f>SUM(AG6:AG14)</f>
        <v>685432</v>
      </c>
    </row>
    <row r="17" spans="1:6">
      <c r="A17" s="127" t="s">
        <v>427</v>
      </c>
      <c r="B17" s="127"/>
      <c r="C17" s="128"/>
      <c r="D17" s="133" t="s">
        <v>428</v>
      </c>
      <c r="E17" s="126" t="s">
        <v>429</v>
      </c>
      <c r="F17" s="126" t="s">
        <v>430</v>
      </c>
    </row>
    <row r="18" spans="1:6">
      <c r="A18" s="129"/>
      <c r="B18" s="129"/>
      <c r="C18" s="130"/>
      <c r="D18" s="133"/>
      <c r="E18" s="126"/>
      <c r="F18" s="126"/>
    </row>
    <row r="19" spans="1:6">
      <c r="A19" s="131"/>
      <c r="B19" s="131"/>
      <c r="C19" s="132"/>
      <c r="D19" s="134"/>
      <c r="E19" s="126"/>
      <c r="F19" s="126"/>
    </row>
    <row r="20" spans="1:6">
      <c r="A20" s="123" t="s">
        <v>443</v>
      </c>
      <c r="B20" s="124"/>
      <c r="C20" s="125"/>
      <c r="D20" s="4">
        <v>50</v>
      </c>
      <c r="E20" s="9">
        <v>67097</v>
      </c>
      <c r="F20" s="9">
        <f>D20*E20</f>
        <v>3354850</v>
      </c>
    </row>
    <row r="21" spans="1:6">
      <c r="A21" s="123" t="s">
        <v>444</v>
      </c>
      <c r="B21" s="124"/>
      <c r="C21" s="125"/>
      <c r="D21" s="4">
        <v>350</v>
      </c>
      <c r="E21" s="9">
        <v>67097</v>
      </c>
      <c r="F21" s="9">
        <f t="shared" ref="F21:F28" si="13">D21*E21</f>
        <v>23483950</v>
      </c>
    </row>
    <row r="22" spans="1:6">
      <c r="A22" s="123" t="s">
        <v>445</v>
      </c>
      <c r="B22" s="124"/>
      <c r="C22" s="125"/>
      <c r="D22" s="4">
        <v>50</v>
      </c>
      <c r="E22" s="9">
        <v>36005</v>
      </c>
      <c r="F22" s="9">
        <f t="shared" si="13"/>
        <v>1800250</v>
      </c>
    </row>
    <row r="23" spans="1:6">
      <c r="A23" s="123" t="s">
        <v>446</v>
      </c>
      <c r="B23" s="124"/>
      <c r="C23" s="125"/>
      <c r="D23" s="4">
        <v>10</v>
      </c>
      <c r="E23" s="9">
        <v>75270</v>
      </c>
      <c r="F23" s="9">
        <f t="shared" si="13"/>
        <v>752700</v>
      </c>
    </row>
    <row r="24" spans="1:6">
      <c r="A24" s="123" t="s">
        <v>447</v>
      </c>
      <c r="B24" s="124"/>
      <c r="C24" s="125"/>
      <c r="D24" s="4">
        <v>7</v>
      </c>
      <c r="E24" s="9">
        <v>119085</v>
      </c>
      <c r="F24" s="9">
        <f t="shared" si="13"/>
        <v>833595</v>
      </c>
    </row>
    <row r="25" spans="1:6">
      <c r="A25" s="123" t="s">
        <v>448</v>
      </c>
      <c r="B25" s="124"/>
      <c r="C25" s="125"/>
      <c r="D25" s="4">
        <v>400</v>
      </c>
      <c r="E25" s="9">
        <v>23072</v>
      </c>
      <c r="F25" s="9">
        <f t="shared" si="13"/>
        <v>9228800</v>
      </c>
    </row>
    <row r="26" spans="1:6">
      <c r="A26" s="123" t="s">
        <v>449</v>
      </c>
      <c r="B26" s="124"/>
      <c r="C26" s="125"/>
      <c r="D26" s="4">
        <v>50</v>
      </c>
      <c r="E26" s="9">
        <v>27460</v>
      </c>
      <c r="F26" s="9">
        <f t="shared" si="13"/>
        <v>1373000</v>
      </c>
    </row>
    <row r="27" spans="1:6">
      <c r="A27" s="123" t="s">
        <v>450</v>
      </c>
      <c r="B27" s="124"/>
      <c r="C27" s="125"/>
      <c r="D27" s="4">
        <v>10</v>
      </c>
      <c r="E27" s="9">
        <v>50623</v>
      </c>
      <c r="F27" s="9">
        <f t="shared" si="13"/>
        <v>506230</v>
      </c>
    </row>
    <row r="28" spans="1:6">
      <c r="A28" s="123" t="s">
        <v>451</v>
      </c>
      <c r="B28" s="124"/>
      <c r="C28" s="125"/>
      <c r="D28" s="4">
        <v>300</v>
      </c>
      <c r="E28" s="9">
        <v>42488</v>
      </c>
      <c r="F28" s="9">
        <f t="shared" si="13"/>
        <v>12746400</v>
      </c>
    </row>
    <row r="29" spans="1:6">
      <c r="A29" s="137" t="s">
        <v>382</v>
      </c>
      <c r="B29" s="137"/>
      <c r="C29" s="137"/>
      <c r="D29" s="10">
        <f>SUM(D20:D28)</f>
        <v>1227</v>
      </c>
      <c r="E29" s="25"/>
      <c r="F29" s="25">
        <f>SUM(F20:F28)</f>
        <v>54079775</v>
      </c>
    </row>
  </sheetData>
  <mergeCells count="59">
    <mergeCell ref="A28:C28"/>
    <mergeCell ref="A29:C29"/>
    <mergeCell ref="A22:C22"/>
    <mergeCell ref="A23:C23"/>
    <mergeCell ref="A24:C24"/>
    <mergeCell ref="A25:C25"/>
    <mergeCell ref="A26:C26"/>
    <mergeCell ref="A27:C27"/>
    <mergeCell ref="A21:C21"/>
    <mergeCell ref="A14:C14"/>
    <mergeCell ref="A15:C15"/>
    <mergeCell ref="I15:J15"/>
    <mergeCell ref="L15:M15"/>
    <mergeCell ref="A17:C19"/>
    <mergeCell ref="D17:D19"/>
    <mergeCell ref="E17:E19"/>
    <mergeCell ref="F17:F19"/>
    <mergeCell ref="A20:C20"/>
    <mergeCell ref="O15:P15"/>
    <mergeCell ref="A8:C8"/>
    <mergeCell ref="A9:C9"/>
    <mergeCell ref="A10:C10"/>
    <mergeCell ref="A11:C11"/>
    <mergeCell ref="A12:C12"/>
    <mergeCell ref="A13:C13"/>
    <mergeCell ref="AC4:AC5"/>
    <mergeCell ref="AE4:AE5"/>
    <mergeCell ref="AF4:AF5"/>
    <mergeCell ref="AG4:AG5"/>
    <mergeCell ref="A6:C6"/>
    <mergeCell ref="X4:X5"/>
    <mergeCell ref="Y4:Y5"/>
    <mergeCell ref="AA4:AA5"/>
    <mergeCell ref="AB4:AB5"/>
    <mergeCell ref="A7:C7"/>
    <mergeCell ref="E3:E5"/>
    <mergeCell ref="F3:F5"/>
    <mergeCell ref="U4:U5"/>
    <mergeCell ref="W4:W5"/>
    <mergeCell ref="W3:Y3"/>
    <mergeCell ref="A3:C5"/>
    <mergeCell ref="D3:D5"/>
    <mergeCell ref="T4:T5"/>
    <mergeCell ref="AA3:AC3"/>
    <mergeCell ref="AE3:AG3"/>
    <mergeCell ref="I4:I5"/>
    <mergeCell ref="J4:J5"/>
    <mergeCell ref="K4:K5"/>
    <mergeCell ref="L4:L5"/>
    <mergeCell ref="M4:M5"/>
    <mergeCell ref="N4:N5"/>
    <mergeCell ref="O4:O5"/>
    <mergeCell ref="I3:K3"/>
    <mergeCell ref="L3:N3"/>
    <mergeCell ref="O3:Q3"/>
    <mergeCell ref="S3:U3"/>
    <mergeCell ref="P4:P5"/>
    <mergeCell ref="Q4:Q5"/>
    <mergeCell ref="S4:S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5111DC9E358478DF489F4B9DEC1EC" ma:contentTypeVersion="13" ma:contentTypeDescription="Crear nuevo documento." ma:contentTypeScope="" ma:versionID="8353ff55820059bcca12b3115b83f821">
  <xsd:schema xmlns:xsd="http://www.w3.org/2001/XMLSchema" xmlns:xs="http://www.w3.org/2001/XMLSchema" xmlns:p="http://schemas.microsoft.com/office/2006/metadata/properties" xmlns:ns3="f0bfc12c-b961-4914-9537-2f8c447c4dfa" xmlns:ns4="49ca54ad-f6de-4ddd-a4e0-9043ce14529c" targetNamespace="http://schemas.microsoft.com/office/2006/metadata/properties" ma:root="true" ma:fieldsID="fcd647554984fa33c7d348327f346925" ns3:_="" ns4:_="">
    <xsd:import namespace="f0bfc12c-b961-4914-9537-2f8c447c4dfa"/>
    <xsd:import namespace="49ca54ad-f6de-4ddd-a4e0-9043ce1452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fc12c-b961-4914-9537-2f8c447c4d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a54ad-f6de-4ddd-a4e0-9043ce145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C2D4DD-28EE-405B-94F4-B84969B2C144}"/>
</file>

<file path=customXml/itemProps2.xml><?xml version="1.0" encoding="utf-8"?>
<ds:datastoreItem xmlns:ds="http://schemas.openxmlformats.org/officeDocument/2006/customXml" ds:itemID="{81B7B13B-E5C1-4CC4-8121-582A47F9285A}"/>
</file>

<file path=customXml/itemProps3.xml><?xml version="1.0" encoding="utf-8"?>
<ds:datastoreItem xmlns:ds="http://schemas.openxmlformats.org/officeDocument/2006/customXml" ds:itemID="{BC4BAAE8-194A-47EB-B2BA-1DD17165B4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Carolina Másmela Jiménez</dc:creator>
  <cp:keywords/>
  <dc:description/>
  <cp:lastModifiedBy>Marcela Puentes Gomez</cp:lastModifiedBy>
  <cp:revision/>
  <dcterms:created xsi:type="dcterms:W3CDTF">2018-02-05T20:14:19Z</dcterms:created>
  <dcterms:modified xsi:type="dcterms:W3CDTF">2026-03-02T13:38:57Z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0x0101001F85111DC9E358478DF489F4B9DEC1EC</vt:lpwstr>
  </property>
</Properties>
</file>