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CUENTAS DE COBRO ALCALDIA\2026\MARZO 2026\OBLIGACIÓN 4\PROCESO BONOS\2026\A RADICAR\"/>
    </mc:Choice>
  </mc:AlternateContent>
  <bookViews>
    <workbookView xWindow="-120" yWindow="-120" windowWidth="29040" windowHeight="15840"/>
  </bookViews>
  <sheets>
    <sheet name="Hoja 1" sheetId="1" r:id="rId1"/>
  </sheets>
  <definedNames>
    <definedName name="_xlnm.Print_Area" localSheetId="0">'Hoja 1'!$A$1:$S$53</definedName>
    <definedName name="Decision">#REF!</definedName>
    <definedName name="_xlnm.Print_Titles" localSheetId="0">'Hoja 1'!#REF!</definedName>
    <definedName name="Valoracion">#REF!</definedName>
    <definedName name="VALOR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29" i="1" l="1"/>
  <c r="K30" i="1"/>
  <c r="K28" i="1"/>
  <c r="K31" i="1" l="1"/>
  <c r="I29" i="1" l="1"/>
  <c r="I30" i="1" s="1"/>
  <c r="D28" i="1" l="1"/>
  <c r="E28" i="1" l="1"/>
  <c r="E29" i="1"/>
  <c r="F28" i="1"/>
  <c r="P26" i="1" l="1"/>
  <c r="N28" i="1" s="1"/>
  <c r="N29" i="1" s="1"/>
  <c r="G29" i="1"/>
  <c r="G30" i="1" s="1"/>
  <c r="G28" i="1"/>
  <c r="Q29" i="1"/>
  <c r="Q30" i="1" s="1"/>
  <c r="P29" i="1"/>
  <c r="P30" i="1" s="1"/>
  <c r="E30" i="1" l="1"/>
  <c r="E31" i="1" s="1"/>
  <c r="I28" i="1"/>
  <c r="I31" i="1" l="1"/>
  <c r="G31" i="1"/>
  <c r="N30" i="1"/>
  <c r="N31" i="1" l="1"/>
</calcChain>
</file>

<file path=xl/sharedStrings.xml><?xml version="1.0" encoding="utf-8"?>
<sst xmlns="http://schemas.openxmlformats.org/spreadsheetml/2006/main" count="44" uniqueCount="34">
  <si>
    <t>CONSTANCIA DE ESTUDIOS DE MERCADO</t>
  </si>
  <si>
    <t>Fecha de elaboración</t>
  </si>
  <si>
    <t>Oficina de Asuntos Estratégicos y Relaciones Gubernamentaes de la Alcaldía Mayor de Bogotá D.C., efectuó la consulta de precios de mercado para adelantar un proceso a través de mínima cuantía, analizando las siguientes variables.</t>
  </si>
  <si>
    <t>Objeto:</t>
  </si>
  <si>
    <t>Adquisición de tarjetas de libre consumo y de diferente carga monetaria, para ser canjeados por canasta de alimentos en restaurantes, cafeterías, grandes superficies, y/u otros elementos requeridos para la atención de los diferentes eventos o reuniones de los despachos del Alcalde Mayor, Secretaría General y Secretaría Privada.</t>
  </si>
  <si>
    <t>Para tal efecto se le dio a conocer al mercado,  las especificaciones técnicas de lo requerido para el presente proceso, y se hizo la consulta a través de:</t>
  </si>
  <si>
    <t>MEDIO</t>
  </si>
  <si>
    <t>CANTIDAD</t>
  </si>
  <si>
    <t>Correo Electrónico</t>
  </si>
  <si>
    <t>Evento Información Proveedores 01 - Colombia Compra Eficiente</t>
  </si>
  <si>
    <t>Como se detalla a  continuación, la consulta para la realización del Estudio de Mercado del proceso en mención, se observa que lo cotizado corresponde al objeto a contratar en todos sus componentes y que a su vez se ajusta a las condiciones y/o especificaciones contenidas en los estudios previos:</t>
  </si>
  <si>
    <t>VALOR DE LAS TARJETAS  REQUERIDAS</t>
  </si>
  <si>
    <t>ECUACIÓN ARITMÉTICA</t>
  </si>
  <si>
    <t>VALOR</t>
  </si>
  <si>
    <t>TOTAL</t>
  </si>
  <si>
    <t>CONCEPTO</t>
  </si>
  <si>
    <t>Valor Total a Entregar en Tarjetas</t>
  </si>
  <si>
    <t>Media geometrica</t>
  </si>
  <si>
    <t>promedio</t>
  </si>
  <si>
    <t>COMISIÓN</t>
  </si>
  <si>
    <t>VALOR IVA SOBRE LA COMISIÓN</t>
  </si>
  <si>
    <t>VALOR IVA SOBRE COMISIÓN</t>
  </si>
  <si>
    <t>VALOR TOTAL PROYECTADO</t>
  </si>
  <si>
    <t>ANÁLISIS</t>
  </si>
  <si>
    <t>PLUXEE</t>
  </si>
  <si>
    <t>Presupuesto oficial</t>
  </si>
  <si>
    <t>Sin iva</t>
  </si>
  <si>
    <t>Con Iva</t>
  </si>
  <si>
    <t>EL KIOSCO DEL REGALO SAS</t>
  </si>
  <si>
    <t>CONTRATO 4110100-1215-2024 BIGPASS</t>
  </si>
  <si>
    <t>CONTRATO 4110100-631-2023 
BIGPASS</t>
  </si>
  <si>
    <t>6 destinatarios</t>
  </si>
  <si>
    <t xml:space="preserve">Cotizaciones recibidas por correo electronico </t>
  </si>
  <si>
    <r>
      <t xml:space="preserve">En atención a que la modalidad de selección definida para el presente proceso es de mínima cuantía, se adelantó un ejercicio de análisis comparativo de mercado con ocasión a las cotizaciones allegadas a través del evento de cotización en la plataforma SECOP II, consecutivo </t>
    </r>
    <r>
      <rPr>
        <b/>
        <sz val="14"/>
        <rFont val="Arial"/>
        <family val="2"/>
        <charset val="1"/>
      </rPr>
      <t>SGA-SIP-OAERG-001-2026</t>
    </r>
    <r>
      <rPr>
        <sz val="14"/>
        <rFont val="Arial"/>
        <family val="2"/>
        <charset val="1"/>
      </rPr>
      <t>. Este procedimiento se efectuó con el fin de garantizar los principios de transparencia, publicidad, eficiencia y economía en la gestión contractual. Se precisa que el presente estudio de mercado, se realiza con el objetivo de establecer el porcentaje de la comisión techo del presente proceso de selección, dado que el valor del  presupuesto ya se encuentra establecido, a saber: $63.999.720.
Se recibio cotización dentro del proceso publicado en el Secop II de Pluxee Colombia S.A.S., con un porcentaje de cotización del 10,6%; el Kiosco del regalo S.A.S., con un porcentaje de cotización del 7%; de Censosud Colombia S.A, con un porcentaje de cotización del 0%, esta última no se tuvo en cuenta por la siguiente razón: 
-Cencosud indica que las tarjetas sólo se podrían canjear en almacenes de la compañía, teniendo en cuenta lo anterior, los servicios ofrecidos no se ajustan de conformidad con las características técnicas del proceso, el objeto, así como las actividades del mismo y la necesidad de la entidad, se evidencia que estas van encaminadas a que el futuro contratista realice el suministro de las tarjetas de libre consumo, en restaurantes, cafeterías, grandes superficies, entre otros establecimientos sin limitar su canje, uso, ubicación y elementos.</t>
    </r>
    <r>
      <rPr>
        <sz val="14"/>
        <color rgb="FFFF0000"/>
        <rFont val="Arial"/>
        <family val="2"/>
        <charset val="1"/>
      </rPr>
      <t xml:space="preserve">
</t>
    </r>
    <r>
      <rPr>
        <sz val="14"/>
        <rFont val="Arial"/>
        <family val="2"/>
        <charset val="1"/>
      </rPr>
      <t xml:space="preserve">
Por lo anterior, se tuvo en cuenta el histórico de comisión de los últimos dos contratos celebrado por la SGA con la misma necesidad, a saber: 4110100-1215-2024 con un porcentaje del 2,47% y el contrato 4110100-631-2023 con un porcentaje del 5,98%, para la proyección del presente estudio de mercado y las cotizaciones remitidas por Pluxee Colombia S.A.S. y El Kiosco del regalo S.A.S., se aplicó la formula de media geométrica.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</si>
</sst>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44" formatCode="_-&quot;$&quot;\ * #,##0.00_-;\-&quot;$&quot;\ * #,##0.00_-;_-&quot;$&quot;\ * &quot;-&quot;??_-;_-@_-"/>
    <numFmt numFmtId="164" formatCode="dd/mm/yy"/>
    <numFmt numFmtId="165" formatCode="&quot;$&quot;\ #,##0_);[Red]\(&quot;$&quot;\ #,##0\)"/>
    <numFmt numFmtId="166" formatCode="_([$$-240A]\ * #,##0_);_([$$-240A]\ * \(#,##0\);_([$$-240A]\ * &quot;-&quot;_);_(@_)"/>
    <numFmt numFmtId="167" formatCode="_-[$$-240A]\ * #,##0.00_-;\-[$$-240A]\ * #,##0.00_-;_-[$$-240A]\ * &quot;-&quot;??_-;_-@_-"/>
    <numFmt numFmtId="168" formatCode="0.000%"/>
    <numFmt numFmtId="169" formatCode="_-&quot;$&quot;\ * #,##0_-;\-&quot;$&quot;\ * #,##0_-;_-&quot;$&quot;\ * &quot;-&quot;??_-;_-@_-"/>
    <numFmt numFmtId="170" formatCode="0.0%"/>
  </numFmts>
  <fonts count="11" x14ac:knownFonts="1">
    <font>
      <sz val="10"/>
      <name val="Arial"/>
      <family val="2"/>
      <charset val="1"/>
    </font>
    <font>
      <sz val="10"/>
      <name val="Arial"/>
      <family val="2"/>
      <charset val="1"/>
    </font>
    <font>
      <b/>
      <sz val="12"/>
      <name val="Arial"/>
      <family val="2"/>
      <charset val="1"/>
    </font>
    <font>
      <sz val="12"/>
      <name val="Arial"/>
      <family val="2"/>
      <charset val="1"/>
    </font>
    <font>
      <sz val="12"/>
      <color rgb="FF000000"/>
      <name val="Arial"/>
      <family val="2"/>
      <charset val="1"/>
    </font>
    <font>
      <b/>
      <sz val="14"/>
      <color rgb="FF000000"/>
      <name val="Arial"/>
      <family val="2"/>
      <charset val="1"/>
    </font>
    <font>
      <sz val="14"/>
      <name val="Arial"/>
      <family val="2"/>
      <charset val="1"/>
    </font>
    <font>
      <b/>
      <sz val="14"/>
      <name val="Arial"/>
      <family val="2"/>
      <charset val="1"/>
    </font>
    <font>
      <sz val="14"/>
      <color rgb="FFFF0000"/>
      <name val="Arial"/>
      <family val="2"/>
      <charset val="1"/>
    </font>
    <font>
      <sz val="14"/>
      <color rgb="FF000000"/>
      <name val="Arial"/>
      <family val="2"/>
      <charset val="1"/>
    </font>
    <font>
      <b/>
      <sz val="14"/>
      <color theme="1"/>
      <name val="Arial"/>
      <family val="2"/>
      <charset val="1"/>
    </font>
  </fonts>
  <fills count="7">
    <fill>
      <patternFill patternType="none"/>
    </fill>
    <fill>
      <patternFill patternType="gray125"/>
    </fill>
    <fill>
      <patternFill patternType="solid">
        <fgColor theme="6" tint="0.79998168889431442"/>
        <bgColor indexed="64"/>
      </patternFill>
    </fill>
    <fill>
      <patternFill patternType="solid">
        <fgColor theme="9" tint="0.59999389629810485"/>
        <bgColor indexed="64"/>
      </patternFill>
    </fill>
    <fill>
      <patternFill patternType="solid">
        <fgColor theme="0"/>
        <bgColor indexed="64"/>
      </patternFill>
    </fill>
    <fill>
      <patternFill patternType="solid">
        <fgColor rgb="FFFFFF00"/>
        <bgColor indexed="64"/>
      </patternFill>
    </fill>
    <fill>
      <patternFill patternType="solid">
        <fgColor theme="7" tint="0.59999389629810485"/>
        <bgColor indexed="64"/>
      </patternFill>
    </fill>
  </fills>
  <borders count="4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thick">
        <color auto="1"/>
      </top>
      <bottom/>
      <diagonal/>
    </border>
    <border>
      <left/>
      <right style="medium">
        <color indexed="64"/>
      </right>
      <top/>
      <bottom/>
      <diagonal/>
    </border>
    <border>
      <left style="medium">
        <color indexed="64"/>
      </left>
      <right style="thick">
        <color auto="1"/>
      </right>
      <top/>
      <bottom/>
      <diagonal/>
    </border>
    <border>
      <left style="thick">
        <color auto="1"/>
      </left>
      <right style="thick">
        <color auto="1"/>
      </right>
      <top/>
      <bottom/>
      <diagonal/>
    </border>
    <border>
      <left style="thick">
        <color auto="1"/>
      </left>
      <right style="medium">
        <color indexed="64"/>
      </right>
      <top/>
      <bottom/>
      <diagonal/>
    </border>
    <border>
      <left style="thick">
        <color auto="1"/>
      </left>
      <right/>
      <top/>
      <bottom/>
      <diagonal/>
    </border>
    <border>
      <left/>
      <right/>
      <top/>
      <bottom style="thick">
        <color auto="1"/>
      </bottom>
      <diagonal/>
    </border>
    <border>
      <left style="medium">
        <color indexed="64"/>
      </left>
      <right style="thick">
        <color auto="1"/>
      </right>
      <top style="thick">
        <color auto="1"/>
      </top>
      <bottom/>
      <diagonal/>
    </border>
    <border>
      <left style="thick">
        <color auto="1"/>
      </left>
      <right style="thick">
        <color auto="1"/>
      </right>
      <top style="thick">
        <color auto="1"/>
      </top>
      <bottom/>
      <diagonal/>
    </border>
    <border>
      <left style="thick">
        <color auto="1"/>
      </left>
      <right/>
      <top style="thick">
        <color auto="1"/>
      </top>
      <bottom/>
      <diagonal/>
    </border>
    <border>
      <left style="medium">
        <color indexed="64"/>
      </left>
      <right style="thick">
        <color indexed="64"/>
      </right>
      <top style="medium">
        <color indexed="64"/>
      </top>
      <bottom/>
      <diagonal/>
    </border>
    <border>
      <left style="thick">
        <color auto="1"/>
      </left>
      <right style="thick">
        <color auto="1"/>
      </right>
      <top style="medium">
        <color indexed="64"/>
      </top>
      <bottom/>
      <diagonal/>
    </border>
    <border>
      <left style="thick">
        <color auto="1"/>
      </left>
      <right style="medium">
        <color indexed="64"/>
      </right>
      <top style="medium">
        <color indexed="64"/>
      </top>
      <bottom/>
      <diagonal/>
    </border>
    <border>
      <left style="thick">
        <color auto="1"/>
      </left>
      <right style="medium">
        <color indexed="64"/>
      </right>
      <top style="thick">
        <color auto="1"/>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thick">
        <color auto="1"/>
      </right>
      <top/>
      <bottom style="medium">
        <color indexed="64"/>
      </bottom>
      <diagonal/>
    </border>
    <border>
      <left style="thick">
        <color auto="1"/>
      </left>
      <right style="thick">
        <color auto="1"/>
      </right>
      <top/>
      <bottom style="medium">
        <color indexed="64"/>
      </bottom>
      <diagonal/>
    </border>
    <border>
      <left style="thick">
        <color auto="1"/>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ck">
        <color auto="1"/>
      </left>
      <right/>
      <top style="medium">
        <color indexed="64"/>
      </top>
      <bottom/>
      <diagonal/>
    </border>
    <border>
      <left style="medium">
        <color indexed="64"/>
      </left>
      <right/>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146">
    <xf numFmtId="0" fontId="0" fillId="0" borderId="0" xfId="0"/>
    <xf numFmtId="0" fontId="3" fillId="0" borderId="0" xfId="0" applyFont="1" applyAlignment="1">
      <alignment horizontal="center" vertical="center"/>
    </xf>
    <xf numFmtId="0" fontId="2" fillId="0" borderId="0" xfId="0" applyFont="1" applyAlignment="1">
      <alignment horizontal="center" vertical="center" wrapText="1"/>
    </xf>
    <xf numFmtId="0" fontId="2" fillId="0" borderId="0" xfId="0" applyFont="1" applyAlignment="1">
      <alignment vertical="center" wrapText="1"/>
    </xf>
    <xf numFmtId="0" fontId="3" fillId="0" borderId="0" xfId="0" applyFont="1" applyAlignment="1">
      <alignment horizontal="left" wrapText="1"/>
    </xf>
    <xf numFmtId="0" fontId="4" fillId="0" borderId="0" xfId="0" applyFont="1" applyAlignment="1">
      <alignment horizontal="center" vertical="center" wrapText="1"/>
    </xf>
    <xf numFmtId="0" fontId="3" fillId="0" borderId="0" xfId="0" applyFont="1" applyAlignment="1">
      <alignment horizontal="left" vertical="top" wrapText="1"/>
    </xf>
    <xf numFmtId="0" fontId="4" fillId="0" borderId="0" xfId="0" applyFont="1" applyAlignment="1">
      <alignment horizontal="left" vertical="center" wrapText="1"/>
    </xf>
    <xf numFmtId="0" fontId="4" fillId="0" borderId="0" xfId="0" applyFont="1" applyAlignment="1">
      <alignment wrapText="1"/>
    </xf>
    <xf numFmtId="0" fontId="4" fillId="0" borderId="0" xfId="0" applyFont="1" applyAlignment="1">
      <alignment horizontal="center" wrapText="1"/>
    </xf>
    <xf numFmtId="0" fontId="4" fillId="0" borderId="0" xfId="0" applyFont="1" applyAlignment="1">
      <alignment horizontal="left" vertical="top" wrapText="1"/>
    </xf>
    <xf numFmtId="0" fontId="4" fillId="0" borderId="6" xfId="0" applyFont="1" applyBorder="1" applyAlignment="1">
      <alignment horizontal="left" vertical="top" wrapText="1"/>
    </xf>
    <xf numFmtId="4" fontId="5" fillId="0" borderId="42" xfId="0" applyNumberFormat="1" applyFont="1" applyBorder="1" applyAlignment="1">
      <alignment horizontal="center" vertical="center" wrapText="1"/>
    </xf>
    <xf numFmtId="169" fontId="0" fillId="0" borderId="0" xfId="1" applyNumberFormat="1" applyFont="1"/>
    <xf numFmtId="169" fontId="0" fillId="0" borderId="0" xfId="0" applyNumberFormat="1"/>
    <xf numFmtId="0" fontId="6" fillId="0" borderId="1" xfId="0" applyFont="1" applyBorder="1"/>
    <xf numFmtId="0" fontId="7" fillId="0" borderId="2" xfId="0" applyFont="1" applyBorder="1" applyAlignment="1">
      <alignment horizontal="center" vertical="center" wrapText="1"/>
    </xf>
    <xf numFmtId="0" fontId="6" fillId="0" borderId="4" xfId="0" applyFont="1" applyBorder="1"/>
    <xf numFmtId="0" fontId="7" fillId="0" borderId="0" xfId="0" applyFont="1" applyAlignment="1">
      <alignment horizontal="center" vertical="center" wrapText="1"/>
    </xf>
    <xf numFmtId="0" fontId="6" fillId="0" borderId="0" xfId="0" applyFont="1" applyAlignment="1">
      <alignment horizontal="center" vertical="center" wrapText="1"/>
    </xf>
    <xf numFmtId="0" fontId="6" fillId="0" borderId="6" xfId="0" applyFont="1" applyBorder="1" applyAlignment="1">
      <alignment horizontal="center" vertical="center"/>
    </xf>
    <xf numFmtId="164" fontId="7" fillId="0" borderId="11" xfId="0" applyNumberFormat="1" applyFont="1" applyBorder="1" applyAlignment="1">
      <alignment horizontal="center" vertical="center" wrapText="1"/>
    </xf>
    <xf numFmtId="0" fontId="6" fillId="0" borderId="0" xfId="0" applyFont="1" applyAlignment="1">
      <alignment vertical="center" wrapText="1"/>
    </xf>
    <xf numFmtId="0" fontId="7" fillId="0" borderId="0" xfId="0" applyFont="1" applyAlignment="1">
      <alignment vertical="center" wrapText="1"/>
    </xf>
    <xf numFmtId="0" fontId="7" fillId="0" borderId="6" xfId="0" applyFont="1" applyBorder="1" applyAlignment="1">
      <alignment vertical="center" wrapText="1"/>
    </xf>
    <xf numFmtId="0" fontId="7" fillId="0" borderId="0" xfId="0" applyFont="1" applyAlignment="1">
      <alignment horizontal="left" vertical="center" wrapText="1"/>
    </xf>
    <xf numFmtId="0" fontId="7" fillId="0" borderId="0" xfId="0" applyFont="1" applyAlignment="1">
      <alignment horizontal="left" vertical="top" wrapText="1"/>
    </xf>
    <xf numFmtId="0" fontId="9" fillId="0" borderId="0" xfId="0" applyFont="1" applyAlignment="1">
      <alignment horizontal="center" vertical="center" wrapText="1"/>
    </xf>
    <xf numFmtId="0" fontId="9" fillId="0" borderId="6" xfId="0" applyFont="1" applyBorder="1" applyAlignment="1">
      <alignment horizontal="center" vertical="center" wrapText="1"/>
    </xf>
    <xf numFmtId="0" fontId="5" fillId="0" borderId="0" xfId="0" applyFont="1" applyAlignment="1">
      <alignment vertical="center"/>
    </xf>
    <xf numFmtId="0" fontId="9" fillId="0" borderId="3"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0" xfId="0" applyFont="1" applyAlignment="1">
      <alignment wrapText="1"/>
    </xf>
    <xf numFmtId="0" fontId="9" fillId="0" borderId="6" xfId="0" applyFont="1" applyBorder="1" applyAlignment="1">
      <alignment wrapText="1"/>
    </xf>
    <xf numFmtId="0" fontId="9" fillId="0" borderId="46" xfId="0" applyFont="1" applyBorder="1" applyAlignment="1">
      <alignment horizontal="left" vertical="center" wrapText="1"/>
    </xf>
    <xf numFmtId="0" fontId="9" fillId="0" borderId="26" xfId="0" applyFont="1" applyBorder="1" applyAlignment="1">
      <alignment horizontal="center" vertical="center" wrapText="1"/>
    </xf>
    <xf numFmtId="0" fontId="9" fillId="0" borderId="47" xfId="0" applyFont="1" applyBorder="1" applyAlignment="1">
      <alignment horizontal="left" vertical="center" wrapText="1"/>
    </xf>
    <xf numFmtId="0" fontId="9" fillId="0" borderId="30" xfId="0" applyFont="1" applyBorder="1" applyAlignment="1">
      <alignment horizontal="center" vertical="center" wrapText="1"/>
    </xf>
    <xf numFmtId="0" fontId="9" fillId="0" borderId="48" xfId="0" applyFont="1" applyBorder="1" applyAlignment="1">
      <alignment horizontal="left" vertical="center" wrapText="1"/>
    </xf>
    <xf numFmtId="0" fontId="9" fillId="0" borderId="34" xfId="0" applyFont="1" applyBorder="1" applyAlignment="1">
      <alignment horizontal="center" vertical="center" wrapText="1"/>
    </xf>
    <xf numFmtId="0" fontId="9" fillId="0" borderId="0" xfId="0" applyFont="1" applyAlignment="1">
      <alignment horizontal="center" wrapText="1"/>
    </xf>
    <xf numFmtId="0" fontId="9" fillId="0" borderId="6" xfId="0" applyFont="1" applyBorder="1" applyAlignment="1">
      <alignment horizontal="center" wrapText="1"/>
    </xf>
    <xf numFmtId="0" fontId="9" fillId="0" borderId="4" xfId="0" applyFont="1" applyBorder="1" applyAlignment="1">
      <alignment horizontal="left" vertical="top" wrapText="1"/>
    </xf>
    <xf numFmtId="0" fontId="9" fillId="0" borderId="0" xfId="0" applyFont="1" applyAlignment="1">
      <alignment horizontal="left" vertical="top" wrapText="1"/>
    </xf>
    <xf numFmtId="0" fontId="9" fillId="0" borderId="6" xfId="0" applyFont="1" applyBorder="1" applyAlignment="1">
      <alignment horizontal="left" vertical="top" wrapText="1"/>
    </xf>
    <xf numFmtId="168" fontId="9" fillId="5" borderId="0" xfId="2" applyNumberFormat="1" applyFont="1" applyFill="1" applyBorder="1" applyAlignment="1">
      <alignment horizontal="center" vertical="center" wrapText="1"/>
    </xf>
    <xf numFmtId="0" fontId="10" fillId="2" borderId="35" xfId="0" applyFont="1" applyFill="1" applyBorder="1" applyAlignment="1">
      <alignment horizontal="center" vertical="center" wrapText="1"/>
    </xf>
    <xf numFmtId="10" fontId="9" fillId="0" borderId="0" xfId="0" applyNumberFormat="1" applyFont="1" applyAlignment="1">
      <alignment horizontal="left" vertical="top" wrapText="1"/>
    </xf>
    <xf numFmtId="0" fontId="10" fillId="0" borderId="35" xfId="0" applyFont="1" applyBorder="1" applyAlignment="1">
      <alignment horizontal="left" vertical="center" wrapText="1"/>
    </xf>
    <xf numFmtId="165" fontId="10" fillId="4" borderId="35" xfId="0" applyNumberFormat="1" applyFont="1" applyFill="1" applyBorder="1" applyAlignment="1">
      <alignment horizontal="right" vertical="center" wrapText="1"/>
    </xf>
    <xf numFmtId="165" fontId="10" fillId="4" borderId="35" xfId="0" applyNumberFormat="1" applyFont="1" applyFill="1" applyBorder="1" applyAlignment="1">
      <alignment vertical="center" wrapText="1"/>
    </xf>
    <xf numFmtId="166" fontId="10" fillId="0" borderId="35" xfId="0" applyNumberFormat="1" applyFont="1" applyBorder="1" applyAlignment="1">
      <alignment vertical="center"/>
    </xf>
    <xf numFmtId="165" fontId="9" fillId="0" borderId="0" xfId="0" applyNumberFormat="1" applyFont="1" applyAlignment="1">
      <alignment horizontal="left" vertical="top" wrapText="1"/>
    </xf>
    <xf numFmtId="4" fontId="7" fillId="0" borderId="0" xfId="0" applyNumberFormat="1" applyFont="1"/>
    <xf numFmtId="3" fontId="7" fillId="0" borderId="0" xfId="0" applyNumberFormat="1" applyFont="1"/>
    <xf numFmtId="170" fontId="10" fillId="6" borderId="35" xfId="0" applyNumberFormat="1" applyFont="1" applyFill="1" applyBorder="1" applyAlignment="1">
      <alignment horizontal="right" vertical="center" wrapText="1"/>
    </xf>
    <xf numFmtId="165" fontId="10" fillId="4" borderId="35" xfId="0" applyNumberFormat="1" applyFont="1" applyFill="1" applyBorder="1" applyAlignment="1">
      <alignment vertical="center"/>
    </xf>
    <xf numFmtId="10" fontId="10" fillId="6" borderId="35" xfId="0" applyNumberFormat="1" applyFont="1" applyFill="1" applyBorder="1" applyAlignment="1">
      <alignment horizontal="right" vertical="center" wrapText="1"/>
    </xf>
    <xf numFmtId="0" fontId="10" fillId="0" borderId="35" xfId="0" applyFont="1" applyBorder="1"/>
    <xf numFmtId="10" fontId="10" fillId="4" borderId="35" xfId="0" applyNumberFormat="1" applyFont="1" applyFill="1" applyBorder="1" applyAlignment="1">
      <alignment horizontal="center"/>
    </xf>
    <xf numFmtId="165" fontId="10" fillId="0" borderId="35" xfId="0" applyNumberFormat="1" applyFont="1" applyBorder="1" applyAlignment="1">
      <alignment vertical="center"/>
    </xf>
    <xf numFmtId="167" fontId="9" fillId="4" borderId="4" xfId="0" applyNumberFormat="1" applyFont="1" applyFill="1" applyBorder="1" applyAlignment="1">
      <alignment horizontal="center" vertical="top" wrapText="1"/>
    </xf>
    <xf numFmtId="168" fontId="9" fillId="4" borderId="0" xfId="2" applyNumberFormat="1" applyFont="1" applyFill="1" applyBorder="1" applyAlignment="1">
      <alignment horizontal="center" vertical="top" wrapText="1"/>
    </xf>
    <xf numFmtId="10" fontId="9" fillId="4" borderId="0" xfId="0" applyNumberFormat="1" applyFont="1" applyFill="1" applyAlignment="1">
      <alignment horizontal="center" vertical="top" wrapText="1"/>
    </xf>
    <xf numFmtId="0" fontId="9" fillId="4" borderId="0" xfId="0" applyFont="1" applyFill="1" applyAlignment="1">
      <alignment vertical="top" wrapText="1"/>
    </xf>
    <xf numFmtId="0" fontId="10" fillId="0" borderId="35" xfId="0" applyFont="1" applyBorder="1" applyAlignment="1">
      <alignment horizontal="left" vertical="center"/>
    </xf>
    <xf numFmtId="9" fontId="10" fillId="4" borderId="35" xfId="0" applyNumberFormat="1" applyFont="1" applyFill="1" applyBorder="1" applyAlignment="1">
      <alignment horizontal="right" vertical="center" wrapText="1"/>
    </xf>
    <xf numFmtId="0" fontId="10" fillId="0" borderId="35" xfId="0" applyFont="1" applyBorder="1" applyAlignment="1">
      <alignment horizontal="left" wrapText="1"/>
    </xf>
    <xf numFmtId="9" fontId="10" fillId="0" borderId="35" xfId="0" applyNumberFormat="1" applyFont="1" applyBorder="1" applyAlignment="1">
      <alignment horizontal="center"/>
    </xf>
    <xf numFmtId="44" fontId="9" fillId="0" borderId="0" xfId="1" applyFont="1" applyBorder="1" applyAlignment="1">
      <alignment horizontal="center" vertical="top" wrapText="1"/>
    </xf>
    <xf numFmtId="168" fontId="9" fillId="0" borderId="0" xfId="2" applyNumberFormat="1" applyFont="1" applyBorder="1" applyAlignment="1">
      <alignment horizontal="center" vertical="top" wrapText="1"/>
    </xf>
    <xf numFmtId="0" fontId="10" fillId="2" borderId="35" xfId="0" applyFont="1" applyFill="1" applyBorder="1" applyAlignment="1">
      <alignment vertical="center" wrapText="1"/>
    </xf>
    <xf numFmtId="0" fontId="10" fillId="0" borderId="35" xfId="0" applyFont="1" applyBorder="1" applyAlignment="1">
      <alignment horizontal="right" vertical="center" wrapText="1"/>
    </xf>
    <xf numFmtId="165" fontId="10" fillId="2" borderId="35" xfId="0" applyNumberFormat="1" applyFont="1" applyFill="1" applyBorder="1" applyAlignment="1">
      <alignment vertical="center" wrapText="1"/>
    </xf>
    <xf numFmtId="0" fontId="10" fillId="2" borderId="35" xfId="0" applyFont="1" applyFill="1" applyBorder="1" applyAlignment="1">
      <alignment horizontal="left" vertical="center"/>
    </xf>
    <xf numFmtId="166" fontId="10" fillId="2" borderId="35" xfId="0" applyNumberFormat="1" applyFont="1" applyFill="1" applyBorder="1" applyAlignment="1">
      <alignment vertical="center"/>
    </xf>
    <xf numFmtId="166" fontId="9" fillId="0" borderId="0" xfId="0" applyNumberFormat="1" applyFont="1" applyAlignment="1">
      <alignment horizontal="left" vertical="top" wrapText="1"/>
    </xf>
    <xf numFmtId="0" fontId="6" fillId="0" borderId="43" xfId="0" applyFont="1" applyBorder="1"/>
    <xf numFmtId="0" fontId="6" fillId="0" borderId="2" xfId="0" applyFont="1" applyBorder="1" applyAlignment="1">
      <alignment horizontal="justify" vertical="center" wrapText="1"/>
    </xf>
    <xf numFmtId="0" fontId="6" fillId="0" borderId="3" xfId="0" applyFont="1" applyBorder="1"/>
    <xf numFmtId="0" fontId="6" fillId="0" borderId="0" xfId="0" applyFont="1" applyAlignment="1">
      <alignment horizontal="justify" vertical="center" wrapText="1"/>
    </xf>
    <xf numFmtId="0" fontId="6" fillId="0" borderId="6" xfId="0" applyFont="1" applyBorder="1"/>
    <xf numFmtId="0" fontId="6" fillId="0" borderId="0" xfId="0" applyFont="1"/>
    <xf numFmtId="0" fontId="6" fillId="0" borderId="45" xfId="0" applyFont="1" applyBorder="1"/>
    <xf numFmtId="0" fontId="6" fillId="0" borderId="42" xfId="0" applyFont="1" applyBorder="1"/>
    <xf numFmtId="0" fontId="9" fillId="0" borderId="0" xfId="0" applyFont="1" applyAlignment="1">
      <alignment horizontal="left" vertical="center" wrapText="1"/>
    </xf>
    <xf numFmtId="169" fontId="9" fillId="0" borderId="0" xfId="1" applyNumberFormat="1" applyFont="1" applyBorder="1" applyAlignment="1">
      <alignment horizontal="left" vertical="center" wrapText="1"/>
    </xf>
    <xf numFmtId="10" fontId="0" fillId="0" borderId="0" xfId="2" applyNumberFormat="1" applyFont="1"/>
    <xf numFmtId="0" fontId="10" fillId="0" borderId="35" xfId="0" applyFont="1" applyBorder="1" applyAlignment="1">
      <alignment horizontal="center" vertical="center" wrapText="1"/>
    </xf>
    <xf numFmtId="4" fontId="5" fillId="0" borderId="39" xfId="0" applyNumberFormat="1" applyFont="1" applyBorder="1" applyAlignment="1">
      <alignment horizontal="center" vertical="center" wrapText="1"/>
    </xf>
    <xf numFmtId="4" fontId="5" fillId="0" borderId="40" xfId="0" applyNumberFormat="1" applyFont="1" applyBorder="1" applyAlignment="1">
      <alignment horizontal="center" vertical="center" wrapText="1"/>
    </xf>
    <xf numFmtId="4" fontId="5" fillId="0" borderId="41" xfId="0" applyNumberFormat="1" applyFont="1" applyBorder="1" applyAlignment="1">
      <alignment horizontal="center" vertical="center" wrapText="1"/>
    </xf>
    <xf numFmtId="0" fontId="6" fillId="0" borderId="15" xfId="0" applyFont="1" applyBorder="1" applyAlignment="1">
      <alignment horizontal="justify" vertical="top" wrapText="1"/>
    </xf>
    <xf numFmtId="0" fontId="6" fillId="0" borderId="16" xfId="0" applyFont="1" applyBorder="1" applyAlignment="1">
      <alignment horizontal="justify" vertical="top" wrapText="1"/>
    </xf>
    <xf numFmtId="0" fontId="6" fillId="0" borderId="44" xfId="0" applyFont="1" applyBorder="1" applyAlignment="1">
      <alignment horizontal="justify" vertical="top" wrapText="1"/>
    </xf>
    <xf numFmtId="0" fontId="6" fillId="0" borderId="7" xfId="0" applyFont="1" applyBorder="1" applyAlignment="1">
      <alignment horizontal="justify" vertical="top" wrapText="1"/>
    </xf>
    <xf numFmtId="0" fontId="6" fillId="0" borderId="8" xfId="0" applyFont="1" applyBorder="1" applyAlignment="1">
      <alignment horizontal="justify" vertical="top" wrapText="1"/>
    </xf>
    <xf numFmtId="0" fontId="6" fillId="0" borderId="10" xfId="0" applyFont="1" applyBorder="1" applyAlignment="1">
      <alignment horizontal="justify" vertical="top" wrapText="1"/>
    </xf>
    <xf numFmtId="0" fontId="10" fillId="2" borderId="35" xfId="0" applyFont="1" applyFill="1" applyBorder="1" applyAlignment="1">
      <alignment horizontal="center" vertical="center" wrapText="1"/>
    </xf>
    <xf numFmtId="0" fontId="10" fillId="3" borderId="36" xfId="0" applyFont="1" applyFill="1" applyBorder="1" applyAlignment="1">
      <alignment horizontal="center" vertical="center" wrapText="1"/>
    </xf>
    <xf numFmtId="0" fontId="10" fillId="3" borderId="37" xfId="0" applyFont="1" applyFill="1" applyBorder="1" applyAlignment="1">
      <alignment horizontal="center" vertical="center" wrapText="1"/>
    </xf>
    <xf numFmtId="0" fontId="10" fillId="2" borderId="36" xfId="0" applyFont="1" applyFill="1" applyBorder="1" applyAlignment="1">
      <alignment horizontal="center" vertical="center"/>
    </xf>
    <xf numFmtId="0" fontId="10" fillId="2" borderId="38" xfId="0" applyFont="1" applyFill="1" applyBorder="1" applyAlignment="1">
      <alignment horizontal="center" vertical="center"/>
    </xf>
    <xf numFmtId="0" fontId="10" fillId="2" borderId="37" xfId="0" applyFont="1" applyFill="1" applyBorder="1" applyAlignment="1">
      <alignment horizontal="center" vertical="center"/>
    </xf>
    <xf numFmtId="0" fontId="10" fillId="2" borderId="36" xfId="0" applyFont="1" applyFill="1" applyBorder="1" applyAlignment="1">
      <alignment horizontal="center" vertical="center" wrapText="1"/>
    </xf>
    <xf numFmtId="0" fontId="10" fillId="2" borderId="37" xfId="0" applyFont="1" applyFill="1" applyBorder="1" applyAlignment="1">
      <alignment horizontal="center" vertical="center" wrapText="1"/>
    </xf>
    <xf numFmtId="0" fontId="9" fillId="0" borderId="4" xfId="0" applyFont="1" applyBorder="1" applyAlignment="1">
      <alignment horizontal="left" vertical="center" wrapText="1"/>
    </xf>
    <xf numFmtId="0" fontId="9" fillId="0" borderId="0" xfId="0" applyFont="1" applyAlignment="1">
      <alignment horizontal="left" vertical="center" wrapText="1"/>
    </xf>
    <xf numFmtId="0" fontId="9" fillId="0" borderId="6" xfId="0" applyFont="1" applyBorder="1" applyAlignment="1">
      <alignment horizontal="left" vertical="center" wrapText="1"/>
    </xf>
    <xf numFmtId="0" fontId="6" fillId="0" borderId="0" xfId="0" applyFont="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9" xfId="0" applyFont="1" applyBorder="1" applyAlignment="1">
      <alignment horizontal="center" vertical="center" wrapText="1"/>
    </xf>
    <xf numFmtId="0" fontId="7" fillId="0" borderId="4" xfId="0" applyFont="1" applyBorder="1" applyAlignment="1">
      <alignment horizontal="left" vertical="center" wrapText="1"/>
    </xf>
    <xf numFmtId="0" fontId="7" fillId="0" borderId="10" xfId="0" applyFont="1" applyBorder="1" applyAlignment="1">
      <alignment horizontal="left" vertical="center" wrapText="1"/>
    </xf>
    <xf numFmtId="0" fontId="6" fillId="0" borderId="4" xfId="0" applyFont="1" applyBorder="1" applyAlignment="1">
      <alignment horizontal="left" vertical="center"/>
    </xf>
    <xf numFmtId="0" fontId="6" fillId="0" borderId="0" xfId="0" applyFont="1" applyAlignment="1">
      <alignment horizontal="left" vertical="center"/>
    </xf>
    <xf numFmtId="0" fontId="6" fillId="0" borderId="6" xfId="0" applyFont="1" applyBorder="1" applyAlignment="1">
      <alignment horizontal="left" vertical="center"/>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6" fillId="0" borderId="36" xfId="0" applyFont="1" applyBorder="1" applyAlignment="1">
      <alignment horizontal="left" vertical="center" wrapText="1"/>
    </xf>
    <xf numFmtId="0" fontId="6" fillId="0" borderId="38" xfId="0" applyFont="1" applyBorder="1" applyAlignment="1">
      <alignment horizontal="left" vertical="center" wrapText="1"/>
    </xf>
    <xf numFmtId="0" fontId="6" fillId="0" borderId="37" xfId="0" applyFont="1" applyBorder="1" applyAlignment="1">
      <alignment horizontal="left" vertical="center" wrapText="1"/>
    </xf>
    <xf numFmtId="0" fontId="9" fillId="0" borderId="15" xfId="0" applyFont="1" applyBorder="1" applyAlignment="1">
      <alignment horizontal="left" vertical="center" wrapText="1"/>
    </xf>
    <xf numFmtId="0" fontId="9" fillId="0" borderId="16" xfId="0" applyFont="1" applyBorder="1" applyAlignment="1">
      <alignment horizontal="left" vertical="center" wrapText="1"/>
    </xf>
    <xf numFmtId="0" fontId="9" fillId="0" borderId="17" xfId="0" applyFont="1" applyBorder="1" applyAlignment="1">
      <alignment horizontal="left" vertical="center" wrapText="1"/>
    </xf>
    <xf numFmtId="0" fontId="9" fillId="0" borderId="12" xfId="0" applyFont="1" applyBorder="1" applyAlignment="1">
      <alignment horizontal="left" vertical="center" wrapText="1"/>
    </xf>
    <xf numFmtId="0" fontId="9" fillId="0" borderId="13" xfId="0" applyFont="1" applyBorder="1" applyAlignment="1">
      <alignment horizontal="left" vertical="center" wrapText="1"/>
    </xf>
    <xf numFmtId="0" fontId="9" fillId="0" borderId="18" xfId="0" applyFont="1" applyBorder="1" applyAlignment="1">
      <alignment horizontal="left" vertical="center" wrapText="1"/>
    </xf>
    <xf numFmtId="0" fontId="9" fillId="0" borderId="19" xfId="0" applyFont="1" applyBorder="1" applyAlignment="1">
      <alignment horizontal="center" vertical="center" wrapText="1"/>
    </xf>
    <xf numFmtId="0" fontId="9" fillId="0" borderId="20" xfId="0" applyFont="1" applyBorder="1" applyAlignment="1">
      <alignment horizontal="center" vertical="center" wrapText="1"/>
    </xf>
    <xf numFmtId="0" fontId="9" fillId="0" borderId="21" xfId="0" applyFont="1" applyBorder="1" applyAlignment="1">
      <alignment horizontal="center" vertical="center" wrapText="1"/>
    </xf>
    <xf numFmtId="0" fontId="9" fillId="0" borderId="23" xfId="0" applyFont="1" applyBorder="1" applyAlignment="1">
      <alignment horizontal="left" vertical="center" wrapText="1"/>
    </xf>
    <xf numFmtId="0" fontId="9" fillId="0" borderId="24" xfId="0" applyFont="1" applyBorder="1" applyAlignment="1">
      <alignment horizontal="left" vertical="center" wrapText="1"/>
    </xf>
    <xf numFmtId="0" fontId="9" fillId="0" borderId="25" xfId="0" applyFont="1" applyBorder="1" applyAlignment="1">
      <alignment horizontal="left" vertical="center" wrapText="1"/>
    </xf>
    <xf numFmtId="0" fontId="9" fillId="0" borderId="27" xfId="0" applyFont="1" applyBorder="1" applyAlignment="1">
      <alignment horizontal="left" vertical="center" wrapText="1"/>
    </xf>
    <xf numFmtId="0" fontId="9" fillId="0" borderId="28" xfId="0" applyFont="1" applyBorder="1" applyAlignment="1">
      <alignment horizontal="left" vertical="center" wrapText="1"/>
    </xf>
    <xf numFmtId="0" fontId="9" fillId="0" borderId="29" xfId="0" applyFont="1" applyBorder="1" applyAlignment="1">
      <alignment horizontal="left" vertical="center" wrapText="1"/>
    </xf>
    <xf numFmtId="0" fontId="9" fillId="0" borderId="31" xfId="0" applyFont="1" applyBorder="1" applyAlignment="1">
      <alignment horizontal="left" vertical="center" wrapText="1"/>
    </xf>
    <xf numFmtId="0" fontId="9" fillId="0" borderId="32" xfId="0" applyFont="1" applyBorder="1" applyAlignment="1">
      <alignment horizontal="left" vertical="center" wrapText="1"/>
    </xf>
    <xf numFmtId="0" fontId="9" fillId="0" borderId="33" xfId="0" applyFont="1" applyBorder="1" applyAlignment="1">
      <alignment horizontal="left" vertical="center" wrapText="1"/>
    </xf>
    <xf numFmtId="0" fontId="7" fillId="0" borderId="2" xfId="0" applyFont="1" applyBorder="1" applyAlignment="1">
      <alignment horizontal="center" vertical="center" wrapText="1"/>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7" fillId="0" borderId="0" xfId="0" applyFont="1" applyAlignment="1">
      <alignment horizontal="center" vertical="center" wrapText="1"/>
    </xf>
  </cellXfs>
  <cellStyles count="3">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absolute">
    <xdr:from>
      <xdr:col>8</xdr:col>
      <xdr:colOff>762451</xdr:colOff>
      <xdr:row>1</xdr:row>
      <xdr:rowOff>99589</xdr:rowOff>
    </xdr:from>
    <xdr:to>
      <xdr:col>9</xdr:col>
      <xdr:colOff>191152</xdr:colOff>
      <xdr:row>5</xdr:row>
      <xdr:rowOff>18589</xdr:rowOff>
    </xdr:to>
    <xdr:pic>
      <xdr:nvPicPr>
        <xdr:cNvPr id="2" name="Imagen 8">
          <a:extLst>
            <a:ext uri="{FF2B5EF4-FFF2-40B4-BE49-F238E27FC236}">
              <a16:creationId xmlns:a16="http://schemas.microsoft.com/office/drawing/2014/main" id="{00000000-0008-0000-0000-000030000000}"/>
            </a:ext>
          </a:extLst>
        </xdr:cNvPr>
        <xdr:cNvPicPr/>
      </xdr:nvPicPr>
      <xdr:blipFill>
        <a:blip xmlns:r="http://schemas.openxmlformats.org/officeDocument/2006/relationships" r:embed="rId1" cstate="print"/>
        <a:stretch>
          <a:fillRect/>
        </a:stretch>
      </xdr:blipFill>
      <xdr:spPr>
        <a:xfrm>
          <a:off x="11493951" y="266277"/>
          <a:ext cx="738389" cy="871500"/>
        </a:xfrm>
        <a:prstGeom prst="rect">
          <a:avLst/>
        </a:prstGeom>
      </xdr:spPr>
    </xdr:pic>
    <xdr:clientData/>
  </xdr:twoCellAnchor>
  <xdr:twoCellAnchor>
    <xdr:from>
      <xdr:col>4</xdr:col>
      <xdr:colOff>96054</xdr:colOff>
      <xdr:row>39</xdr:row>
      <xdr:rowOff>106039</xdr:rowOff>
    </xdr:from>
    <xdr:to>
      <xdr:col>15</xdr:col>
      <xdr:colOff>556970</xdr:colOff>
      <xdr:row>50</xdr:row>
      <xdr:rowOff>166686</xdr:rowOff>
    </xdr:to>
    <xdr:grpSp>
      <xdr:nvGrpSpPr>
        <xdr:cNvPr id="3" name="Grupo 2">
          <a:extLst>
            <a:ext uri="{FF2B5EF4-FFF2-40B4-BE49-F238E27FC236}">
              <a16:creationId xmlns:a16="http://schemas.microsoft.com/office/drawing/2014/main" id="{00000000-0008-0000-0000-000002000000}"/>
            </a:ext>
          </a:extLst>
        </xdr:cNvPr>
        <xdr:cNvGrpSpPr/>
      </xdr:nvGrpSpPr>
      <xdr:grpSpPr>
        <a:xfrm>
          <a:off x="5652304" y="12345664"/>
          <a:ext cx="14954791" cy="2600647"/>
          <a:chOff x="6706241" y="12248482"/>
          <a:chExt cx="10023357" cy="2060090"/>
        </a:xfrm>
      </xdr:grpSpPr>
      <xdr:sp macro="" textlink="">
        <xdr:nvSpPr>
          <xdr:cNvPr id="4" name="CustomShape 1">
            <a:extLst>
              <a:ext uri="{FF2B5EF4-FFF2-40B4-BE49-F238E27FC236}">
                <a16:creationId xmlns:a16="http://schemas.microsoft.com/office/drawing/2014/main" id="{00000000-0008-0000-0000-00002C000000}"/>
              </a:ext>
            </a:extLst>
          </xdr:cNvPr>
          <xdr:cNvSpPr/>
        </xdr:nvSpPr>
        <xdr:spPr>
          <a:xfrm>
            <a:off x="6706242" y="12252422"/>
            <a:ext cx="2517198" cy="728031"/>
          </a:xfrm>
          <a:prstGeom prst="rect">
            <a:avLst/>
          </a:prstGeom>
          <a:solidFill>
            <a:srgbClr val="FFFFFF"/>
          </a:solidFill>
          <a:ln w="38160">
            <a:solidFill>
              <a:srgbClr val="000000"/>
            </a:solidFill>
            <a:miter/>
          </a:ln>
        </xdr:spPr>
        <xdr:txBody>
          <a:bodyPr lIns="20160" tIns="20160" rIns="20160" bIns="20160"/>
          <a:lstStyle/>
          <a:p>
            <a:pPr>
              <a:lnSpc>
                <a:spcPct val="100000"/>
              </a:lnSpc>
            </a:pPr>
            <a:r>
              <a:rPr lang="es-CO" sz="1050">
                <a:solidFill>
                  <a:srgbClr val="000000"/>
                </a:solidFill>
                <a:latin typeface="Trebuchet MS"/>
              </a:rPr>
              <a:t> Revisado por</a:t>
            </a:r>
            <a:endParaRPr/>
          </a:p>
        </xdr:txBody>
      </xdr:sp>
      <xdr:sp macro="" textlink="">
        <xdr:nvSpPr>
          <xdr:cNvPr id="5" name="CustomShape 1">
            <a:extLst>
              <a:ext uri="{FF2B5EF4-FFF2-40B4-BE49-F238E27FC236}">
                <a16:creationId xmlns:a16="http://schemas.microsoft.com/office/drawing/2014/main" id="{00000000-0008-0000-0000-00002D000000}"/>
              </a:ext>
            </a:extLst>
          </xdr:cNvPr>
          <xdr:cNvSpPr/>
        </xdr:nvSpPr>
        <xdr:spPr>
          <a:xfrm>
            <a:off x="6706241" y="12970902"/>
            <a:ext cx="2517198" cy="688717"/>
          </a:xfrm>
          <a:prstGeom prst="rect">
            <a:avLst/>
          </a:prstGeom>
          <a:solidFill>
            <a:srgbClr val="FFFFFF"/>
          </a:solidFill>
          <a:ln w="38160">
            <a:solidFill>
              <a:srgbClr val="000000"/>
            </a:solidFill>
            <a:miter/>
          </a:ln>
        </xdr:spPr>
        <xdr:txBody>
          <a:bodyPr lIns="20160" tIns="20160" rIns="20160" bIns="20160" anchor="ctr"/>
          <a:lstStyle/>
          <a:p>
            <a:pPr algn="ctr" eaLnBrk="1" fontAlgn="auto" latinLnBrk="0" hangingPunct="1"/>
            <a:r>
              <a:rPr lang="es-CO" sz="1100" b="1" i="0">
                <a:effectLst/>
                <a:latin typeface="+mn-lt"/>
                <a:ea typeface="+mn-ea"/>
                <a:cs typeface="+mn-cs"/>
              </a:rPr>
              <a:t>Jorge</a:t>
            </a:r>
            <a:r>
              <a:rPr lang="es-CO" sz="1100" b="1" i="0" baseline="0">
                <a:effectLst/>
                <a:latin typeface="+mn-lt"/>
                <a:ea typeface="+mn-ea"/>
                <a:cs typeface="+mn-cs"/>
              </a:rPr>
              <a:t> Tulio Cubillos</a:t>
            </a:r>
            <a:endParaRPr lang="es-CO">
              <a:effectLst/>
            </a:endParaRPr>
          </a:p>
          <a:p>
            <a:pPr algn="ctr"/>
            <a:r>
              <a:rPr lang="es-MX" sz="1100" baseline="0">
                <a:effectLst/>
                <a:latin typeface="+mn-lt"/>
                <a:ea typeface="+mn-ea"/>
                <a:cs typeface="+mn-cs"/>
              </a:rPr>
              <a:t>Profesional Especializado </a:t>
            </a:r>
            <a:endParaRPr lang="es-CO">
              <a:effectLst/>
            </a:endParaRPr>
          </a:p>
          <a:p>
            <a:pPr algn="ctr"/>
            <a:r>
              <a:rPr lang="es-MX" sz="1100" baseline="0">
                <a:effectLst/>
                <a:latin typeface="+mn-lt"/>
                <a:ea typeface="+mn-ea"/>
                <a:cs typeface="+mn-cs"/>
              </a:rPr>
              <a:t>Subdirección Financiera </a:t>
            </a:r>
            <a:endParaRPr lang="es-CO">
              <a:effectLst/>
            </a:endParaRPr>
          </a:p>
          <a:p>
            <a:pPr algn="ctr">
              <a:lnSpc>
                <a:spcPct val="100000"/>
              </a:lnSpc>
            </a:pPr>
            <a:r>
              <a:rPr lang="es-CO" sz="300">
                <a:solidFill>
                  <a:srgbClr val="FFFFFF"/>
                </a:solidFill>
                <a:latin typeface="Calibri"/>
              </a:rPr>
              <a:t>ÁreaJ</a:t>
            </a:r>
            <a:endParaRPr/>
          </a:p>
        </xdr:txBody>
      </xdr:sp>
      <xdr:sp macro="" textlink="">
        <xdr:nvSpPr>
          <xdr:cNvPr id="6" name="CustomShape 1">
            <a:extLst>
              <a:ext uri="{FF2B5EF4-FFF2-40B4-BE49-F238E27FC236}">
                <a16:creationId xmlns:a16="http://schemas.microsoft.com/office/drawing/2014/main" id="{00000000-0008-0000-0000-00002E000000}"/>
              </a:ext>
            </a:extLst>
          </xdr:cNvPr>
          <xdr:cNvSpPr/>
        </xdr:nvSpPr>
        <xdr:spPr>
          <a:xfrm>
            <a:off x="9186420" y="12252422"/>
            <a:ext cx="2520000" cy="728031"/>
          </a:xfrm>
          <a:prstGeom prst="rect">
            <a:avLst/>
          </a:prstGeom>
          <a:solidFill>
            <a:srgbClr val="FFFFFF"/>
          </a:solidFill>
          <a:ln w="38160">
            <a:solidFill>
              <a:srgbClr val="000000"/>
            </a:solidFill>
            <a:miter/>
          </a:ln>
        </xdr:spPr>
        <xdr:txBody>
          <a:bodyPr lIns="20160" tIns="20160" rIns="20160" bIns="20160"/>
          <a:lstStyle/>
          <a:p>
            <a:pPr>
              <a:lnSpc>
                <a:spcPct val="100000"/>
              </a:lnSpc>
            </a:pPr>
            <a:r>
              <a:rPr lang="es-CO" sz="1050">
                <a:solidFill>
                  <a:srgbClr val="000000"/>
                </a:solidFill>
                <a:latin typeface="Trebuchet MS"/>
              </a:rPr>
              <a:t> Revisado por</a:t>
            </a:r>
            <a:endParaRPr/>
          </a:p>
        </xdr:txBody>
      </xdr:sp>
      <xdr:sp macro="" textlink="">
        <xdr:nvSpPr>
          <xdr:cNvPr id="7" name="CustomShape 1">
            <a:extLst>
              <a:ext uri="{FF2B5EF4-FFF2-40B4-BE49-F238E27FC236}">
                <a16:creationId xmlns:a16="http://schemas.microsoft.com/office/drawing/2014/main" id="{00000000-0008-0000-0000-00002F000000}"/>
              </a:ext>
            </a:extLst>
          </xdr:cNvPr>
          <xdr:cNvSpPr/>
        </xdr:nvSpPr>
        <xdr:spPr>
          <a:xfrm>
            <a:off x="9186419" y="12965617"/>
            <a:ext cx="2520000" cy="688717"/>
          </a:xfrm>
          <a:prstGeom prst="rect">
            <a:avLst/>
          </a:prstGeom>
          <a:solidFill>
            <a:srgbClr val="FFFFFF"/>
          </a:solidFill>
          <a:ln w="38160">
            <a:solidFill>
              <a:srgbClr val="000000"/>
            </a:solidFill>
            <a:miter/>
          </a:ln>
        </xdr:spPr>
        <xdr:txBody>
          <a:bodyPr lIns="20160" tIns="20160" rIns="20160" bIns="20160" anchor="ctr"/>
          <a:lstStyle/>
          <a:p>
            <a:pPr algn="ctr">
              <a:lnSpc>
                <a:spcPct val="100000"/>
              </a:lnSpc>
            </a:pPr>
            <a:endParaRPr lang="es-CO" sz="1100" b="1">
              <a:solidFill>
                <a:srgbClr val="000000"/>
              </a:solidFill>
              <a:latin typeface="Trebuchet MS"/>
            </a:endParaRPr>
          </a:p>
          <a:p>
            <a:pPr algn="ctr"/>
            <a:r>
              <a:rPr lang="es-CO" sz="1100" b="1">
                <a:effectLst/>
                <a:latin typeface="+mn-lt"/>
                <a:ea typeface="+mn-ea"/>
                <a:cs typeface="+mn-cs"/>
              </a:rPr>
              <a:t>Edgar Bernardo Silva Gómez</a:t>
            </a:r>
            <a:endParaRPr lang="es-CO">
              <a:effectLst/>
            </a:endParaRPr>
          </a:p>
          <a:p>
            <a:pPr algn="ctr"/>
            <a:r>
              <a:rPr lang="es-CO" sz="1100">
                <a:effectLst/>
                <a:latin typeface="+mn-lt"/>
                <a:ea typeface="+mn-ea"/>
                <a:cs typeface="+mn-cs"/>
              </a:rPr>
              <a:t>Subdirector Técnico Financiero</a:t>
            </a:r>
            <a:endParaRPr lang="es-CO">
              <a:effectLst/>
            </a:endParaRPr>
          </a:p>
          <a:p>
            <a:pPr algn="ctr">
              <a:lnSpc>
                <a:spcPct val="100000"/>
              </a:lnSpc>
            </a:pPr>
            <a:endParaRPr/>
          </a:p>
        </xdr:txBody>
      </xdr:sp>
      <xdr:sp macro="" textlink="">
        <xdr:nvSpPr>
          <xdr:cNvPr id="8" name="CustomShape 1">
            <a:extLst>
              <a:ext uri="{FF2B5EF4-FFF2-40B4-BE49-F238E27FC236}">
                <a16:creationId xmlns:a16="http://schemas.microsoft.com/office/drawing/2014/main" id="{00000000-0008-0000-0000-000031000000}"/>
              </a:ext>
            </a:extLst>
          </xdr:cNvPr>
          <xdr:cNvSpPr/>
        </xdr:nvSpPr>
        <xdr:spPr>
          <a:xfrm>
            <a:off x="11699578" y="12248788"/>
            <a:ext cx="2517899" cy="728031"/>
          </a:xfrm>
          <a:prstGeom prst="rect">
            <a:avLst/>
          </a:prstGeom>
          <a:solidFill>
            <a:srgbClr val="FFFFFF"/>
          </a:solidFill>
          <a:ln w="38160">
            <a:solidFill>
              <a:srgbClr val="000000"/>
            </a:solidFill>
            <a:miter/>
          </a:ln>
        </xdr:spPr>
        <xdr:txBody>
          <a:bodyPr lIns="20160" tIns="20160" rIns="20160" bIns="20160"/>
          <a:lstStyle/>
          <a:p>
            <a:r>
              <a:rPr lang="es-CO" sz="1100">
                <a:effectLst/>
                <a:latin typeface="+mn-lt"/>
                <a:ea typeface="+mn-ea"/>
                <a:cs typeface="+mn-cs"/>
              </a:rPr>
              <a:t> Revisado por</a:t>
            </a:r>
            <a:endParaRPr lang="es-CO" sz="1050">
              <a:effectLst/>
            </a:endParaRPr>
          </a:p>
        </xdr:txBody>
      </xdr:sp>
      <xdr:sp macro="" textlink="">
        <xdr:nvSpPr>
          <xdr:cNvPr id="9" name="CustomShape 1">
            <a:extLst>
              <a:ext uri="{FF2B5EF4-FFF2-40B4-BE49-F238E27FC236}">
                <a16:creationId xmlns:a16="http://schemas.microsoft.com/office/drawing/2014/main" id="{00000000-0008-0000-0000-000032000000}"/>
              </a:ext>
            </a:extLst>
          </xdr:cNvPr>
          <xdr:cNvSpPr/>
        </xdr:nvSpPr>
        <xdr:spPr>
          <a:xfrm>
            <a:off x="11699579" y="12968468"/>
            <a:ext cx="2517899" cy="688717"/>
          </a:xfrm>
          <a:prstGeom prst="rect">
            <a:avLst/>
          </a:prstGeom>
          <a:solidFill>
            <a:srgbClr val="FFFFFF"/>
          </a:solidFill>
          <a:ln w="38160">
            <a:solidFill>
              <a:srgbClr val="000000"/>
            </a:solidFill>
            <a:miter/>
          </a:ln>
        </xdr:spPr>
        <xdr:txBody>
          <a:bodyPr lIns="20160" tIns="20160" rIns="20160" bIns="20160" anchor="ctr"/>
          <a:lstStyle/>
          <a:p>
            <a:pPr marL="0" indent="0" algn="ctr">
              <a:lnSpc>
                <a:spcPct val="100000"/>
              </a:lnSpc>
            </a:pPr>
            <a:r>
              <a:rPr lang="es-CO" sz="1100" b="1">
                <a:solidFill>
                  <a:srgbClr val="000000"/>
                </a:solidFill>
                <a:latin typeface="Trebuchet MS"/>
                <a:ea typeface="+mn-ea"/>
                <a:cs typeface="+mn-cs"/>
              </a:rPr>
              <a:t>María</a:t>
            </a:r>
            <a:r>
              <a:rPr lang="es-CO" sz="1100" b="1" baseline="0">
                <a:solidFill>
                  <a:srgbClr val="000000"/>
                </a:solidFill>
                <a:latin typeface="Trebuchet MS"/>
                <a:ea typeface="+mn-ea"/>
                <a:cs typeface="+mn-cs"/>
              </a:rPr>
              <a:t> Alejandra Baquero</a:t>
            </a:r>
            <a:endParaRPr lang="es-CO" sz="1100" b="1">
              <a:solidFill>
                <a:srgbClr val="000000"/>
              </a:solidFill>
              <a:latin typeface="Trebuchet MS"/>
              <a:ea typeface="+mn-ea"/>
              <a:cs typeface="+mn-cs"/>
            </a:endParaRPr>
          </a:p>
          <a:p>
            <a:pPr algn="ctr"/>
            <a:r>
              <a:rPr lang="es-CO" sz="1100">
                <a:effectLst/>
                <a:latin typeface="+mn-lt"/>
                <a:ea typeface="+mn-ea"/>
                <a:cs typeface="+mn-cs"/>
              </a:rPr>
              <a:t>Jefe Oficina Asunto Estratégicos</a:t>
            </a:r>
            <a:r>
              <a:rPr lang="es-CO" sz="1100" baseline="0">
                <a:effectLst/>
                <a:latin typeface="+mn-lt"/>
                <a:ea typeface="+mn-ea"/>
                <a:cs typeface="+mn-cs"/>
              </a:rPr>
              <a:t> y Relaciones -Gubernamentales</a:t>
            </a:r>
            <a:endParaRPr lang="es-CO" sz="1100">
              <a:effectLst/>
              <a:latin typeface="+mn-lt"/>
              <a:ea typeface="+mn-ea"/>
              <a:cs typeface="+mn-cs"/>
            </a:endParaRPr>
          </a:p>
        </xdr:txBody>
      </xdr:sp>
      <xdr:sp macro="" textlink="">
        <xdr:nvSpPr>
          <xdr:cNvPr id="10" name="CustomShape 1">
            <a:extLst>
              <a:ext uri="{FF2B5EF4-FFF2-40B4-BE49-F238E27FC236}">
                <a16:creationId xmlns:a16="http://schemas.microsoft.com/office/drawing/2014/main" id="{00000000-0008-0000-0000-000034000000}"/>
              </a:ext>
            </a:extLst>
          </xdr:cNvPr>
          <xdr:cNvSpPr/>
        </xdr:nvSpPr>
        <xdr:spPr>
          <a:xfrm>
            <a:off x="6719897" y="13653473"/>
            <a:ext cx="2517198" cy="655099"/>
          </a:xfrm>
          <a:prstGeom prst="rect">
            <a:avLst/>
          </a:prstGeom>
          <a:solidFill>
            <a:srgbClr val="FFFFFF"/>
          </a:solidFill>
          <a:ln w="38160">
            <a:solidFill>
              <a:srgbClr val="000000"/>
            </a:solidFill>
            <a:miter/>
          </a:ln>
        </xdr:spPr>
        <xdr:txBody>
          <a:bodyPr lIns="20160" tIns="20160" rIns="20160" bIns="20160" anchor="t"/>
          <a:lstStyle/>
          <a:p>
            <a:pPr marL="0" marR="0" indent="0" algn="ctr" defTabSz="914400" eaLnBrk="1" fontAlgn="auto" latinLnBrk="0" hangingPunct="1">
              <a:lnSpc>
                <a:spcPct val="100000"/>
              </a:lnSpc>
              <a:spcBef>
                <a:spcPts val="0"/>
              </a:spcBef>
              <a:spcAft>
                <a:spcPts val="0"/>
              </a:spcAft>
              <a:buClrTx/>
              <a:buSzTx/>
              <a:buFontTx/>
              <a:buNone/>
              <a:tabLst/>
              <a:defRPr/>
            </a:pPr>
            <a:r>
              <a:rPr lang="es-CO" sz="1100">
                <a:solidFill>
                  <a:srgbClr val="000000"/>
                </a:solidFill>
                <a:latin typeface="Trebuchet MS"/>
              </a:rPr>
              <a:t>Fecha: </a:t>
            </a:r>
            <a:r>
              <a:rPr lang="es-CO" sz="1100">
                <a:effectLst/>
                <a:latin typeface="+mn-lt"/>
                <a:ea typeface="+mn-ea"/>
                <a:cs typeface="+mn-cs"/>
              </a:rPr>
              <a:t>25/02/2026</a:t>
            </a:r>
            <a:r>
              <a:rPr lang="es-CO" sz="1100">
                <a:solidFill>
                  <a:srgbClr val="000000"/>
                </a:solidFill>
                <a:latin typeface="Trebuchet MS"/>
              </a:rPr>
              <a:t> </a:t>
            </a:r>
            <a:endParaRPr/>
          </a:p>
        </xdr:txBody>
      </xdr:sp>
      <xdr:sp macro="" textlink="">
        <xdr:nvSpPr>
          <xdr:cNvPr id="11" name="CustomShape 1">
            <a:extLst>
              <a:ext uri="{FF2B5EF4-FFF2-40B4-BE49-F238E27FC236}">
                <a16:creationId xmlns:a16="http://schemas.microsoft.com/office/drawing/2014/main" id="{00000000-0008-0000-0000-000035000000}"/>
              </a:ext>
            </a:extLst>
          </xdr:cNvPr>
          <xdr:cNvSpPr/>
        </xdr:nvSpPr>
        <xdr:spPr>
          <a:xfrm>
            <a:off x="9185719" y="13653141"/>
            <a:ext cx="2520000" cy="655099"/>
          </a:xfrm>
          <a:prstGeom prst="rect">
            <a:avLst/>
          </a:prstGeom>
          <a:solidFill>
            <a:srgbClr val="FFFFFF"/>
          </a:solidFill>
          <a:ln w="38160">
            <a:solidFill>
              <a:srgbClr val="000000"/>
            </a:solidFill>
            <a:miter/>
          </a:ln>
        </xdr:spPr>
        <xdr:txBody>
          <a:bodyPr lIns="20160" tIns="20160" rIns="20160" bIns="20160" anchor="t"/>
          <a:lstStyle/>
          <a:p>
            <a:pPr marL="0" marR="0" indent="0" algn="ctr" defTabSz="914400" eaLnBrk="1" fontAlgn="auto" latinLnBrk="0" hangingPunct="1">
              <a:lnSpc>
                <a:spcPct val="100000"/>
              </a:lnSpc>
              <a:spcBef>
                <a:spcPts val="0"/>
              </a:spcBef>
              <a:spcAft>
                <a:spcPts val="0"/>
              </a:spcAft>
              <a:buClrTx/>
              <a:buSzTx/>
              <a:buFontTx/>
              <a:buNone/>
              <a:tabLst/>
              <a:defRPr/>
            </a:pPr>
            <a:r>
              <a:rPr lang="es-CO" sz="1100">
                <a:solidFill>
                  <a:srgbClr val="000000"/>
                </a:solidFill>
                <a:latin typeface="Trebuchet MS"/>
                <a:ea typeface="+mn-ea"/>
                <a:cs typeface="+mn-cs"/>
              </a:rPr>
              <a:t>Fecha: </a:t>
            </a:r>
            <a:r>
              <a:rPr lang="es-CO" sz="1100">
                <a:effectLst/>
                <a:latin typeface="+mn-lt"/>
                <a:ea typeface="+mn-ea"/>
                <a:cs typeface="+mn-cs"/>
              </a:rPr>
              <a:t>25/02/2026</a:t>
            </a:r>
            <a:r>
              <a:rPr lang="es-CO" sz="1100">
                <a:solidFill>
                  <a:srgbClr val="000000"/>
                </a:solidFill>
                <a:latin typeface="Trebuchet MS"/>
                <a:ea typeface="+mn-ea"/>
                <a:cs typeface="+mn-cs"/>
              </a:rPr>
              <a:t> </a:t>
            </a:r>
            <a:endParaRPr sz="1100">
              <a:solidFill>
                <a:srgbClr val="000000"/>
              </a:solidFill>
              <a:latin typeface="Trebuchet MS"/>
              <a:ea typeface="+mn-ea"/>
              <a:cs typeface="+mn-cs"/>
            </a:endParaRPr>
          </a:p>
        </xdr:txBody>
      </xdr:sp>
      <xdr:sp macro="" textlink="">
        <xdr:nvSpPr>
          <xdr:cNvPr id="12" name="CustomShape 1">
            <a:extLst>
              <a:ext uri="{FF2B5EF4-FFF2-40B4-BE49-F238E27FC236}">
                <a16:creationId xmlns:a16="http://schemas.microsoft.com/office/drawing/2014/main" id="{00000000-0008-0000-0000-000036000000}"/>
              </a:ext>
            </a:extLst>
          </xdr:cNvPr>
          <xdr:cNvSpPr/>
        </xdr:nvSpPr>
        <xdr:spPr>
          <a:xfrm>
            <a:off x="11698806" y="13644475"/>
            <a:ext cx="2517899" cy="655099"/>
          </a:xfrm>
          <a:prstGeom prst="rect">
            <a:avLst/>
          </a:prstGeom>
          <a:solidFill>
            <a:srgbClr val="FFFFFF"/>
          </a:solidFill>
          <a:ln w="38160">
            <a:solidFill>
              <a:srgbClr val="000000"/>
            </a:solidFill>
            <a:miter/>
          </a:ln>
        </xdr:spPr>
        <xdr:txBody>
          <a:bodyPr lIns="20160" tIns="20160" rIns="20160" bIns="20160" anchor="t"/>
          <a:lstStyle/>
          <a:p>
            <a:pPr algn="ctr">
              <a:lnSpc>
                <a:spcPct val="100000"/>
              </a:lnSpc>
            </a:pPr>
            <a:r>
              <a:rPr lang="es-CO" sz="1100">
                <a:solidFill>
                  <a:srgbClr val="000000"/>
                </a:solidFill>
                <a:latin typeface="Trebuchet MS"/>
              </a:rPr>
              <a:t>Fecha: </a:t>
            </a:r>
            <a:r>
              <a:rPr lang="es-CO" sz="1100">
                <a:effectLst/>
                <a:latin typeface="+mn-lt"/>
                <a:ea typeface="+mn-ea"/>
                <a:cs typeface="+mn-cs"/>
              </a:rPr>
              <a:t>20/02/2026</a:t>
            </a:r>
            <a:r>
              <a:rPr lang="es-CO" sz="1100">
                <a:solidFill>
                  <a:srgbClr val="000000"/>
                </a:solidFill>
                <a:latin typeface="Trebuchet MS"/>
              </a:rPr>
              <a:t> </a:t>
            </a:r>
            <a:endParaRPr/>
          </a:p>
        </xdr:txBody>
      </xdr:sp>
      <xdr:sp macro="" textlink="">
        <xdr:nvSpPr>
          <xdr:cNvPr id="13" name="CustomShape 1">
            <a:extLst>
              <a:ext uri="{FF2B5EF4-FFF2-40B4-BE49-F238E27FC236}">
                <a16:creationId xmlns:a16="http://schemas.microsoft.com/office/drawing/2014/main" id="{00000000-0008-0000-0000-00001C000000}"/>
              </a:ext>
            </a:extLst>
          </xdr:cNvPr>
          <xdr:cNvSpPr/>
        </xdr:nvSpPr>
        <xdr:spPr>
          <a:xfrm>
            <a:off x="14209827" y="12248482"/>
            <a:ext cx="2519767" cy="728031"/>
          </a:xfrm>
          <a:prstGeom prst="rect">
            <a:avLst/>
          </a:prstGeom>
          <a:solidFill>
            <a:srgbClr val="FFFFFF"/>
          </a:solidFill>
          <a:ln w="38160">
            <a:solidFill>
              <a:srgbClr val="000000"/>
            </a:solidFill>
            <a:miter/>
          </a:ln>
        </xdr:spPr>
        <xdr:txBody>
          <a:bodyPr lIns="20160" tIns="20160" rIns="20160" bIns="20160"/>
          <a:lstStyle/>
          <a:p>
            <a:pPr>
              <a:lnSpc>
                <a:spcPct val="100000"/>
              </a:lnSpc>
            </a:pPr>
            <a:r>
              <a:rPr lang="es-CO" sz="1050">
                <a:solidFill>
                  <a:srgbClr val="000000"/>
                </a:solidFill>
                <a:latin typeface="Trebuchet MS"/>
              </a:rPr>
              <a:t> Elaborado por</a:t>
            </a:r>
            <a:endParaRPr/>
          </a:p>
        </xdr:txBody>
      </xdr:sp>
      <xdr:sp macro="" textlink="">
        <xdr:nvSpPr>
          <xdr:cNvPr id="14" name="CustomShape 1">
            <a:extLst>
              <a:ext uri="{FF2B5EF4-FFF2-40B4-BE49-F238E27FC236}">
                <a16:creationId xmlns:a16="http://schemas.microsoft.com/office/drawing/2014/main" id="{00000000-0008-0000-0000-00001D000000}"/>
              </a:ext>
            </a:extLst>
          </xdr:cNvPr>
          <xdr:cNvSpPr/>
        </xdr:nvSpPr>
        <xdr:spPr>
          <a:xfrm>
            <a:off x="14209831" y="12970902"/>
            <a:ext cx="2519767" cy="688717"/>
          </a:xfrm>
          <a:prstGeom prst="rect">
            <a:avLst/>
          </a:prstGeom>
          <a:solidFill>
            <a:srgbClr val="FFFFFF"/>
          </a:solidFill>
          <a:ln w="38160">
            <a:solidFill>
              <a:srgbClr val="000000"/>
            </a:solidFill>
            <a:miter/>
          </a:ln>
        </xdr:spPr>
        <xdr:txBody>
          <a:bodyPr lIns="20160" tIns="20160" rIns="20160" bIns="20160" anchor="ctr"/>
          <a:lstStyle/>
          <a:p>
            <a:pPr algn="ctr">
              <a:lnSpc>
                <a:spcPct val="100000"/>
              </a:lnSpc>
            </a:pPr>
            <a:r>
              <a:rPr lang="es-MX" sz="1100" b="1">
                <a:solidFill>
                  <a:srgbClr val="000000"/>
                </a:solidFill>
                <a:latin typeface="Trebuchet MS"/>
              </a:rPr>
              <a:t>Diana Rocio Medina Parra</a:t>
            </a:r>
          </a:p>
          <a:p>
            <a:pPr algn="ctr"/>
            <a:r>
              <a:rPr lang="es-MX" sz="1100">
                <a:solidFill>
                  <a:srgbClr val="000000"/>
                </a:solidFill>
                <a:latin typeface="Trebuchet MS"/>
              </a:rPr>
              <a:t>Contratista </a:t>
            </a:r>
            <a:r>
              <a:rPr lang="es-CO" sz="1100">
                <a:effectLst/>
                <a:latin typeface="+mn-lt"/>
                <a:ea typeface="+mn-ea"/>
                <a:cs typeface="+mn-cs"/>
              </a:rPr>
              <a:t>Oficina Asunto Estratégicos</a:t>
            </a:r>
            <a:r>
              <a:rPr lang="es-CO" sz="1100" baseline="0">
                <a:effectLst/>
                <a:latin typeface="+mn-lt"/>
                <a:ea typeface="+mn-ea"/>
                <a:cs typeface="+mn-cs"/>
              </a:rPr>
              <a:t> y Relaciones -Gubernamentales</a:t>
            </a:r>
            <a:endParaRPr lang="es-CO">
              <a:effectLst/>
            </a:endParaRPr>
          </a:p>
        </xdr:txBody>
      </xdr:sp>
      <xdr:sp macro="" textlink="">
        <xdr:nvSpPr>
          <xdr:cNvPr id="15" name="CustomShape 1">
            <a:extLst>
              <a:ext uri="{FF2B5EF4-FFF2-40B4-BE49-F238E27FC236}">
                <a16:creationId xmlns:a16="http://schemas.microsoft.com/office/drawing/2014/main" id="{00000000-0008-0000-0000-00001E000000}"/>
              </a:ext>
            </a:extLst>
          </xdr:cNvPr>
          <xdr:cNvSpPr/>
        </xdr:nvSpPr>
        <xdr:spPr>
          <a:xfrm>
            <a:off x="14213023" y="13644169"/>
            <a:ext cx="2515798" cy="655099"/>
          </a:xfrm>
          <a:prstGeom prst="rect">
            <a:avLst/>
          </a:prstGeom>
          <a:solidFill>
            <a:srgbClr val="FFFFFF"/>
          </a:solidFill>
          <a:ln w="38160">
            <a:solidFill>
              <a:srgbClr val="000000"/>
            </a:solidFill>
            <a:miter/>
          </a:ln>
        </xdr:spPr>
        <xdr:txBody>
          <a:bodyPr lIns="20160" tIns="20160" rIns="20160" bIns="20160" anchor="t"/>
          <a:lstStyle/>
          <a:p>
            <a:pPr algn="ctr">
              <a:lnSpc>
                <a:spcPct val="100000"/>
              </a:lnSpc>
            </a:pPr>
            <a:r>
              <a:rPr lang="es-CO" sz="1100">
                <a:solidFill>
                  <a:srgbClr val="000000"/>
                </a:solidFill>
                <a:latin typeface="Trebuchet MS"/>
              </a:rPr>
              <a:t>Fecha</a:t>
            </a:r>
            <a:r>
              <a:rPr lang="es-CO" sz="1100">
                <a:solidFill>
                  <a:srgbClr val="000000"/>
                </a:solidFill>
                <a:latin typeface="Trebuchet MS" panose="020B0603020202020204" pitchFamily="34" charset="0"/>
              </a:rPr>
              <a:t>: </a:t>
            </a:r>
            <a:r>
              <a:rPr lang="es-CO" sz="1100">
                <a:effectLst/>
                <a:latin typeface="+mn-lt"/>
                <a:ea typeface="+mn-ea"/>
                <a:cs typeface="+mn-cs"/>
              </a:rPr>
              <a:t>20/02/2026</a:t>
            </a:r>
            <a:endParaRPr>
              <a:latin typeface="Trebuchet MS" panose="020B0603020202020204" pitchFamily="34" charset="0"/>
            </a:endParaRPr>
          </a:p>
        </xdr:txBody>
      </xdr:sp>
    </xdr:grp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Z67"/>
  <sheetViews>
    <sheetView showGridLines="0" tabSelected="1" zoomScale="60" zoomScaleNormal="60" zoomScaleSheetLayoutView="55" zoomScalePageLayoutView="40" workbookViewId="0">
      <selection activeCell="B7" sqref="B7:S7"/>
    </sheetView>
  </sheetViews>
  <sheetFormatPr baseColWidth="10" defaultRowHeight="12.75" x14ac:dyDescent="0.2"/>
  <cols>
    <col min="1" max="1" width="3.42578125" customWidth="1"/>
    <col min="2" max="2" width="6.28515625" customWidth="1"/>
    <col min="3" max="3" width="54" customWidth="1"/>
    <col min="4" max="4" width="19.85546875" customWidth="1"/>
    <col min="5" max="5" width="21.7109375" customWidth="1"/>
    <col min="6" max="6" width="18.42578125" bestFit="1" customWidth="1"/>
    <col min="7" max="7" width="18.42578125" customWidth="1"/>
    <col min="8" max="8" width="18.7109375" customWidth="1"/>
    <col min="9" max="11" width="19.5703125" customWidth="1"/>
    <col min="12" max="12" width="25.140625" customWidth="1"/>
    <col min="13" max="13" width="17.7109375" customWidth="1"/>
    <col min="14" max="14" width="19.85546875" customWidth="1"/>
    <col min="15" max="15" width="19.140625" customWidth="1"/>
    <col min="16" max="16" width="20.42578125" customWidth="1"/>
    <col min="17" max="17" width="10.7109375" bestFit="1" customWidth="1"/>
    <col min="18" max="18" width="17.7109375" customWidth="1"/>
    <col min="20" max="20" width="13.7109375" hidden="1" customWidth="1"/>
    <col min="21" max="21" width="12.28515625" hidden="1" customWidth="1"/>
    <col min="22" max="24" width="0" hidden="1" customWidth="1"/>
  </cols>
  <sheetData>
    <row r="1" spans="2:20" ht="13.5" thickBot="1" x14ac:dyDescent="0.25"/>
    <row r="2" spans="2:20" ht="18.75" thickBot="1" x14ac:dyDescent="0.3">
      <c r="B2" s="15"/>
      <c r="C2" s="142"/>
      <c r="D2" s="142"/>
      <c r="E2" s="142"/>
      <c r="F2" s="142"/>
      <c r="G2" s="142"/>
      <c r="H2" s="142"/>
      <c r="I2" s="16"/>
      <c r="J2" s="16"/>
      <c r="K2" s="16"/>
      <c r="L2" s="16"/>
      <c r="M2" s="16"/>
      <c r="N2" s="16"/>
      <c r="O2" s="16"/>
      <c r="P2" s="16"/>
      <c r="Q2" s="16"/>
      <c r="R2" s="16"/>
      <c r="S2" s="143"/>
      <c r="T2" s="1"/>
    </row>
    <row r="3" spans="2:20" ht="19.5" thickTop="1" thickBot="1" x14ac:dyDescent="0.3">
      <c r="B3" s="17"/>
      <c r="C3" s="145"/>
      <c r="D3" s="145"/>
      <c r="E3" s="145"/>
      <c r="F3" s="145"/>
      <c r="G3" s="145"/>
      <c r="H3" s="145"/>
      <c r="I3" s="18"/>
      <c r="J3" s="18"/>
      <c r="K3" s="18"/>
      <c r="L3" s="145"/>
      <c r="M3" s="145"/>
      <c r="N3" s="18"/>
      <c r="O3" s="145"/>
      <c r="P3" s="145"/>
      <c r="Q3" s="18"/>
      <c r="R3" s="18"/>
      <c r="S3" s="144"/>
      <c r="T3" s="1"/>
    </row>
    <row r="4" spans="2:20" ht="18.75" thickTop="1" x14ac:dyDescent="0.25">
      <c r="B4" s="17"/>
      <c r="C4" s="109"/>
      <c r="D4" s="109"/>
      <c r="E4" s="109"/>
      <c r="F4" s="109"/>
      <c r="G4" s="109"/>
      <c r="H4" s="109"/>
      <c r="I4" s="19"/>
      <c r="J4" s="19"/>
      <c r="K4" s="19"/>
      <c r="L4" s="109"/>
      <c r="M4" s="109"/>
      <c r="N4" s="19"/>
      <c r="O4" s="109"/>
      <c r="P4" s="109"/>
      <c r="Q4" s="19"/>
      <c r="R4" s="19"/>
      <c r="S4" s="144"/>
      <c r="T4" s="1"/>
    </row>
    <row r="5" spans="2:20" ht="18" x14ac:dyDescent="0.25">
      <c r="B5" s="17"/>
      <c r="C5" s="19"/>
      <c r="D5" s="19"/>
      <c r="E5" s="19"/>
      <c r="F5" s="19"/>
      <c r="G5" s="19"/>
      <c r="H5" s="19"/>
      <c r="I5" s="19"/>
      <c r="J5" s="19"/>
      <c r="K5" s="19"/>
      <c r="L5" s="19"/>
      <c r="M5" s="19"/>
      <c r="N5" s="19"/>
      <c r="O5" s="19"/>
      <c r="P5" s="19"/>
      <c r="Q5" s="19"/>
      <c r="R5" s="19"/>
      <c r="S5" s="20"/>
      <c r="T5" s="1"/>
    </row>
    <row r="6" spans="2:20" ht="18" x14ac:dyDescent="0.25">
      <c r="B6" s="17"/>
      <c r="C6" s="19"/>
      <c r="D6" s="19"/>
      <c r="E6" s="19"/>
      <c r="F6" s="19"/>
      <c r="G6" s="19"/>
      <c r="H6" s="19"/>
      <c r="I6" s="19"/>
      <c r="J6" s="19"/>
      <c r="K6" s="19"/>
      <c r="L6" s="19"/>
      <c r="M6" s="19"/>
      <c r="N6" s="19"/>
      <c r="O6" s="19"/>
      <c r="P6" s="19"/>
      <c r="Q6" s="19"/>
      <c r="R6" s="19"/>
      <c r="S6" s="20"/>
      <c r="T6" s="1"/>
    </row>
    <row r="7" spans="2:20" ht="18" x14ac:dyDescent="0.2">
      <c r="B7" s="110" t="s">
        <v>0</v>
      </c>
      <c r="C7" s="111"/>
      <c r="D7" s="111"/>
      <c r="E7" s="111"/>
      <c r="F7" s="111"/>
      <c r="G7" s="111"/>
      <c r="H7" s="111"/>
      <c r="I7" s="111"/>
      <c r="J7" s="111"/>
      <c r="K7" s="111"/>
      <c r="L7" s="111"/>
      <c r="M7" s="111"/>
      <c r="N7" s="111"/>
      <c r="O7" s="111"/>
      <c r="P7" s="111"/>
      <c r="Q7" s="111"/>
      <c r="R7" s="111"/>
      <c r="S7" s="112"/>
      <c r="T7" s="2"/>
    </row>
    <row r="8" spans="2:20" ht="18" x14ac:dyDescent="0.25">
      <c r="B8" s="17"/>
      <c r="C8" s="19"/>
      <c r="D8" s="19"/>
      <c r="E8" s="19"/>
      <c r="F8" s="19"/>
      <c r="G8" s="19"/>
      <c r="H8" s="19"/>
      <c r="I8" s="19"/>
      <c r="J8" s="19"/>
      <c r="K8" s="19"/>
      <c r="L8" s="19"/>
      <c r="M8" s="19"/>
      <c r="N8" s="19"/>
      <c r="O8" s="19"/>
      <c r="P8" s="19"/>
      <c r="Q8" s="19"/>
      <c r="R8" s="19"/>
      <c r="S8" s="20"/>
      <c r="T8" s="1"/>
    </row>
    <row r="9" spans="2:20" ht="18.75" thickBot="1" x14ac:dyDescent="0.25">
      <c r="B9" s="113" t="s">
        <v>1</v>
      </c>
      <c r="C9" s="114"/>
      <c r="D9" s="114"/>
      <c r="E9" s="21">
        <v>46072</v>
      </c>
      <c r="F9" s="22"/>
      <c r="G9" s="23"/>
      <c r="H9" s="23"/>
      <c r="I9" s="23"/>
      <c r="J9" s="23"/>
      <c r="K9" s="23"/>
      <c r="L9" s="23"/>
      <c r="M9" s="23"/>
      <c r="N9" s="23"/>
      <c r="O9" s="23"/>
      <c r="P9" s="23"/>
      <c r="Q9" s="23"/>
      <c r="R9" s="23"/>
      <c r="S9" s="24"/>
      <c r="T9" s="3"/>
    </row>
    <row r="10" spans="2:20" ht="18.75" thickTop="1" x14ac:dyDescent="0.25">
      <c r="B10" s="17"/>
      <c r="C10" s="25"/>
      <c r="D10" s="25"/>
      <c r="E10" s="26"/>
      <c r="F10" s="23"/>
      <c r="G10" s="23"/>
      <c r="H10" s="23"/>
      <c r="I10" s="23"/>
      <c r="J10" s="23"/>
      <c r="K10" s="23"/>
      <c r="L10" s="23"/>
      <c r="M10" s="23"/>
      <c r="N10" s="23"/>
      <c r="O10" s="23"/>
      <c r="P10" s="23"/>
      <c r="Q10" s="23"/>
      <c r="R10" s="23"/>
      <c r="S10" s="24"/>
      <c r="T10" s="3"/>
    </row>
    <row r="11" spans="2:20" ht="45.75" customHeight="1" x14ac:dyDescent="0.2">
      <c r="B11" s="115" t="s">
        <v>2</v>
      </c>
      <c r="C11" s="116"/>
      <c r="D11" s="116"/>
      <c r="E11" s="116"/>
      <c r="F11" s="116"/>
      <c r="G11" s="116"/>
      <c r="H11" s="116"/>
      <c r="I11" s="116"/>
      <c r="J11" s="116"/>
      <c r="K11" s="116"/>
      <c r="L11" s="116"/>
      <c r="M11" s="116"/>
      <c r="N11" s="116"/>
      <c r="O11" s="116"/>
      <c r="P11" s="116"/>
      <c r="Q11" s="116"/>
      <c r="R11" s="116"/>
      <c r="S11" s="117"/>
      <c r="T11" s="4"/>
    </row>
    <row r="12" spans="2:20" ht="18.75" thickBot="1" x14ac:dyDescent="0.3">
      <c r="B12" s="17"/>
      <c r="C12" s="27"/>
      <c r="D12" s="27"/>
      <c r="E12" s="27"/>
      <c r="F12" s="27"/>
      <c r="G12" s="27"/>
      <c r="H12" s="27"/>
      <c r="I12" s="27"/>
      <c r="J12" s="27"/>
      <c r="K12" s="27"/>
      <c r="L12" s="27"/>
      <c r="M12" s="27"/>
      <c r="N12" s="27"/>
      <c r="O12" s="27"/>
      <c r="P12" s="27"/>
      <c r="Q12" s="27"/>
      <c r="R12" s="27"/>
      <c r="S12" s="28"/>
      <c r="T12" s="5"/>
    </row>
    <row r="13" spans="2:20" ht="45.75" customHeight="1" thickTop="1" thickBot="1" x14ac:dyDescent="0.25">
      <c r="B13" s="118" t="s">
        <v>3</v>
      </c>
      <c r="C13" s="119"/>
      <c r="D13" s="120"/>
      <c r="E13" s="121" t="s">
        <v>4</v>
      </c>
      <c r="F13" s="122"/>
      <c r="G13" s="122"/>
      <c r="H13" s="122"/>
      <c r="I13" s="122"/>
      <c r="J13" s="122"/>
      <c r="K13" s="122"/>
      <c r="L13" s="122"/>
      <c r="M13" s="122"/>
      <c r="N13" s="122"/>
      <c r="O13" s="122"/>
      <c r="P13" s="122"/>
      <c r="Q13" s="122"/>
      <c r="R13" s="122"/>
      <c r="S13" s="123"/>
      <c r="T13" s="6"/>
    </row>
    <row r="14" spans="2:20" ht="7.5" customHeight="1" thickBot="1" x14ac:dyDescent="0.25">
      <c r="B14" s="124" t="s">
        <v>5</v>
      </c>
      <c r="C14" s="125"/>
      <c r="D14" s="125"/>
      <c r="E14" s="125"/>
      <c r="F14" s="125"/>
      <c r="G14" s="125"/>
      <c r="H14" s="125"/>
      <c r="I14" s="125"/>
      <c r="J14" s="125"/>
      <c r="K14" s="125"/>
      <c r="L14" s="125"/>
      <c r="M14" s="125"/>
      <c r="N14" s="125"/>
      <c r="O14" s="125"/>
      <c r="P14" s="125"/>
      <c r="Q14" s="125"/>
      <c r="R14" s="125"/>
      <c r="S14" s="126"/>
      <c r="T14" s="7"/>
    </row>
    <row r="15" spans="2:20" ht="7.5" customHeight="1" thickTop="1" thickBot="1" x14ac:dyDescent="0.25">
      <c r="B15" s="127"/>
      <c r="C15" s="128"/>
      <c r="D15" s="128"/>
      <c r="E15" s="128"/>
      <c r="F15" s="128"/>
      <c r="G15" s="128"/>
      <c r="H15" s="128"/>
      <c r="I15" s="128"/>
      <c r="J15" s="128"/>
      <c r="K15" s="128"/>
      <c r="L15" s="128"/>
      <c r="M15" s="128"/>
      <c r="N15" s="128"/>
      <c r="O15" s="128"/>
      <c r="P15" s="128"/>
      <c r="Q15" s="128"/>
      <c r="R15" s="128"/>
      <c r="S15" s="129"/>
      <c r="T15" s="7"/>
    </row>
    <row r="16" spans="2:20" ht="7.5" customHeight="1" thickTop="1" thickBot="1" x14ac:dyDescent="0.25">
      <c r="B16" s="127"/>
      <c r="C16" s="128"/>
      <c r="D16" s="128"/>
      <c r="E16" s="128"/>
      <c r="F16" s="128"/>
      <c r="G16" s="128"/>
      <c r="H16" s="128"/>
      <c r="I16" s="128"/>
      <c r="J16" s="128"/>
      <c r="K16" s="128"/>
      <c r="L16" s="128"/>
      <c r="M16" s="128"/>
      <c r="N16" s="128"/>
      <c r="O16" s="128"/>
      <c r="P16" s="128"/>
      <c r="Q16" s="128"/>
      <c r="R16" s="128"/>
      <c r="S16" s="129"/>
      <c r="T16" s="7"/>
    </row>
    <row r="17" spans="2:26" ht="18.75" thickBot="1" x14ac:dyDescent="0.3">
      <c r="B17" s="17"/>
      <c r="C17" s="29"/>
      <c r="D17" s="29"/>
      <c r="E17" s="130" t="s">
        <v>6</v>
      </c>
      <c r="F17" s="131"/>
      <c r="G17" s="131"/>
      <c r="H17" s="131"/>
      <c r="I17" s="132"/>
      <c r="J17" s="30"/>
      <c r="K17" s="30"/>
      <c r="L17" s="31" t="s">
        <v>7</v>
      </c>
      <c r="M17" s="32"/>
      <c r="N17" s="32"/>
      <c r="O17" s="32"/>
      <c r="P17" s="32"/>
      <c r="Q17" s="32"/>
      <c r="R17" s="32"/>
      <c r="S17" s="33"/>
      <c r="T17" s="8"/>
    </row>
    <row r="18" spans="2:26" ht="18" x14ac:dyDescent="0.25">
      <c r="B18" s="17"/>
      <c r="C18" s="29"/>
      <c r="D18" s="29"/>
      <c r="E18" s="133" t="s">
        <v>8</v>
      </c>
      <c r="F18" s="134"/>
      <c r="G18" s="134"/>
      <c r="H18" s="134"/>
      <c r="I18" s="135"/>
      <c r="J18" s="34"/>
      <c r="K18" s="34"/>
      <c r="L18" s="35" t="s">
        <v>31</v>
      </c>
      <c r="M18" s="32"/>
      <c r="N18" s="32"/>
      <c r="O18" s="32"/>
      <c r="P18" s="32"/>
      <c r="Q18" s="32"/>
      <c r="R18" s="32"/>
      <c r="S18" s="33"/>
      <c r="T18" s="8"/>
    </row>
    <row r="19" spans="2:26" ht="18" x14ac:dyDescent="0.25">
      <c r="B19" s="17"/>
      <c r="C19" s="29"/>
      <c r="D19" s="29"/>
      <c r="E19" s="136" t="s">
        <v>9</v>
      </c>
      <c r="F19" s="137"/>
      <c r="G19" s="137"/>
      <c r="H19" s="137"/>
      <c r="I19" s="138"/>
      <c r="J19" s="36"/>
      <c r="K19" s="36"/>
      <c r="L19" s="37">
        <v>3</v>
      </c>
      <c r="M19" s="32"/>
      <c r="N19" s="32"/>
      <c r="O19" s="32"/>
      <c r="P19" s="32"/>
      <c r="Q19" s="32"/>
      <c r="R19" s="32"/>
      <c r="S19" s="33"/>
      <c r="T19" s="8"/>
    </row>
    <row r="20" spans="2:26" ht="18.75" thickBot="1" x14ac:dyDescent="0.3">
      <c r="B20" s="17"/>
      <c r="C20" s="29"/>
      <c r="D20" s="29"/>
      <c r="E20" s="139" t="s">
        <v>32</v>
      </c>
      <c r="F20" s="140"/>
      <c r="G20" s="140"/>
      <c r="H20" s="140"/>
      <c r="I20" s="141"/>
      <c r="J20" s="38"/>
      <c r="K20" s="38"/>
      <c r="L20" s="39">
        <v>1</v>
      </c>
      <c r="M20" s="32"/>
      <c r="N20" s="32"/>
      <c r="O20" s="32"/>
      <c r="P20" s="32"/>
      <c r="Q20" s="32"/>
      <c r="R20" s="32"/>
      <c r="S20" s="33"/>
      <c r="T20" s="8"/>
    </row>
    <row r="21" spans="2:26" ht="18" x14ac:dyDescent="0.25">
      <c r="B21" s="17"/>
      <c r="C21" s="40"/>
      <c r="D21" s="40"/>
      <c r="E21" s="40"/>
      <c r="F21" s="40"/>
      <c r="G21" s="40"/>
      <c r="H21" s="40"/>
      <c r="I21" s="40"/>
      <c r="J21" s="40"/>
      <c r="K21" s="40"/>
      <c r="L21" s="40"/>
      <c r="M21" s="40"/>
      <c r="N21" s="40"/>
      <c r="O21" s="40"/>
      <c r="P21" s="40"/>
      <c r="Q21" s="40"/>
      <c r="R21" s="40"/>
      <c r="S21" s="41"/>
      <c r="T21" s="9"/>
    </row>
    <row r="22" spans="2:26" ht="18" customHeight="1" x14ac:dyDescent="0.2">
      <c r="B22" s="106" t="s">
        <v>10</v>
      </c>
      <c r="C22" s="107"/>
      <c r="D22" s="107"/>
      <c r="E22" s="107"/>
      <c r="F22" s="107"/>
      <c r="G22" s="107"/>
      <c r="H22" s="107"/>
      <c r="I22" s="107"/>
      <c r="J22" s="107"/>
      <c r="K22" s="107"/>
      <c r="L22" s="107"/>
      <c r="M22" s="107"/>
      <c r="N22" s="107"/>
      <c r="O22" s="107"/>
      <c r="P22" s="107"/>
      <c r="Q22" s="107"/>
      <c r="R22" s="107"/>
      <c r="S22" s="108"/>
      <c r="T22" s="10"/>
    </row>
    <row r="23" spans="2:26" ht="18" customHeight="1" x14ac:dyDescent="0.2">
      <c r="B23" s="106"/>
      <c r="C23" s="107"/>
      <c r="D23" s="107"/>
      <c r="E23" s="107"/>
      <c r="F23" s="107"/>
      <c r="G23" s="107"/>
      <c r="H23" s="107"/>
      <c r="I23" s="107"/>
      <c r="J23" s="107"/>
      <c r="K23" s="107"/>
      <c r="L23" s="107"/>
      <c r="M23" s="107"/>
      <c r="N23" s="107"/>
      <c r="O23" s="107"/>
      <c r="P23" s="107"/>
      <c r="Q23" s="107"/>
      <c r="R23" s="107"/>
      <c r="S23" s="108"/>
      <c r="T23" s="10"/>
    </row>
    <row r="24" spans="2:26" ht="18" customHeight="1" x14ac:dyDescent="0.2">
      <c r="B24" s="106"/>
      <c r="C24" s="107"/>
      <c r="D24" s="107"/>
      <c r="E24" s="107"/>
      <c r="F24" s="107"/>
      <c r="G24" s="107"/>
      <c r="H24" s="107"/>
      <c r="I24" s="107"/>
      <c r="J24" s="107"/>
      <c r="K24" s="107"/>
      <c r="L24" s="107"/>
      <c r="M24" s="107"/>
      <c r="N24" s="107"/>
      <c r="O24" s="107"/>
      <c r="P24" s="107"/>
      <c r="Q24" s="107"/>
      <c r="R24" s="107"/>
      <c r="S24" s="108"/>
      <c r="T24" s="10"/>
    </row>
    <row r="25" spans="2:26" ht="42.75" customHeight="1" thickBot="1" x14ac:dyDescent="0.25">
      <c r="B25" s="42"/>
      <c r="C25" s="43"/>
      <c r="D25" s="85" t="s">
        <v>25</v>
      </c>
      <c r="E25" s="86">
        <v>63999720</v>
      </c>
      <c r="F25" s="43"/>
      <c r="G25" s="43"/>
      <c r="H25" s="43"/>
      <c r="I25" s="43"/>
      <c r="J25" s="43"/>
      <c r="K25" s="43"/>
      <c r="L25" s="43"/>
      <c r="M25" s="43"/>
      <c r="N25" s="43"/>
      <c r="O25" s="43"/>
      <c r="P25" s="43"/>
      <c r="Q25" s="43"/>
      <c r="R25" s="43"/>
      <c r="S25" s="44"/>
      <c r="T25" s="10"/>
    </row>
    <row r="26" spans="2:26" ht="47.25" customHeight="1" thickBot="1" x14ac:dyDescent="0.3">
      <c r="B26" s="17"/>
      <c r="C26" s="98" t="s">
        <v>11</v>
      </c>
      <c r="D26" s="99" t="s">
        <v>24</v>
      </c>
      <c r="E26" s="100"/>
      <c r="F26" s="99" t="s">
        <v>28</v>
      </c>
      <c r="G26" s="100"/>
      <c r="H26" s="99" t="s">
        <v>29</v>
      </c>
      <c r="I26" s="100"/>
      <c r="J26" s="99" t="s">
        <v>30</v>
      </c>
      <c r="K26" s="100"/>
      <c r="L26" s="101" t="s">
        <v>12</v>
      </c>
      <c r="M26" s="102"/>
      <c r="N26" s="103"/>
      <c r="O26" s="43"/>
      <c r="P26" s="45">
        <f>+M29*1.19</f>
        <v>6.8425E-2</v>
      </c>
      <c r="Q26" s="43"/>
      <c r="R26" s="43"/>
      <c r="S26" s="44"/>
      <c r="T26" s="10"/>
      <c r="U26" s="11"/>
      <c r="V26" s="10"/>
    </row>
    <row r="27" spans="2:26" ht="18" customHeight="1" thickBot="1" x14ac:dyDescent="0.3">
      <c r="B27" s="17"/>
      <c r="C27" s="98"/>
      <c r="D27" s="46" t="s">
        <v>13</v>
      </c>
      <c r="E27" s="46" t="s">
        <v>14</v>
      </c>
      <c r="F27" s="46" t="s">
        <v>13</v>
      </c>
      <c r="G27" s="46" t="s">
        <v>14</v>
      </c>
      <c r="H27" s="46" t="s">
        <v>13</v>
      </c>
      <c r="I27" s="46" t="s">
        <v>14</v>
      </c>
      <c r="J27" s="46" t="s">
        <v>13</v>
      </c>
      <c r="K27" s="46" t="s">
        <v>14</v>
      </c>
      <c r="L27" s="104" t="s">
        <v>15</v>
      </c>
      <c r="M27" s="105"/>
      <c r="N27" s="46" t="s">
        <v>13</v>
      </c>
      <c r="O27" s="43"/>
      <c r="P27" s="47"/>
      <c r="Q27" s="43"/>
      <c r="R27" s="43"/>
      <c r="S27" s="44"/>
      <c r="T27" s="10"/>
      <c r="U27" s="11"/>
      <c r="V27" s="10"/>
    </row>
    <row r="28" spans="2:26" ht="39" customHeight="1" thickBot="1" x14ac:dyDescent="0.3">
      <c r="B28" s="42"/>
      <c r="C28" s="48" t="s">
        <v>16</v>
      </c>
      <c r="D28" s="49">
        <f>ROUND(+$E$25/(1+(D29*1.19)),4)</f>
        <v>56831051.201399997</v>
      </c>
      <c r="E28" s="50">
        <f>D28</f>
        <v>56831051.201399997</v>
      </c>
      <c r="F28" s="49">
        <f>ROUND(+$E$25/(1+(F29*1.19)),4)</f>
        <v>59078482.414800003</v>
      </c>
      <c r="G28" s="50">
        <f>F28</f>
        <v>59078482.414800003</v>
      </c>
      <c r="H28" s="50">
        <v>56829607</v>
      </c>
      <c r="I28" s="50">
        <f>H28</f>
        <v>56829607</v>
      </c>
      <c r="J28" s="50">
        <v>100355515</v>
      </c>
      <c r="K28" s="50">
        <f>J28</f>
        <v>100355515</v>
      </c>
      <c r="L28" s="88" t="s">
        <v>16</v>
      </c>
      <c r="M28" s="88"/>
      <c r="N28" s="51">
        <f>+E25/(1+P26)</f>
        <v>59900994.45445399</v>
      </c>
      <c r="O28" s="52"/>
      <c r="P28" s="53" t="s">
        <v>17</v>
      </c>
      <c r="Q28" s="54" t="s">
        <v>18</v>
      </c>
      <c r="R28" s="43"/>
      <c r="S28" s="44"/>
      <c r="T28" s="10"/>
      <c r="U28" s="11"/>
      <c r="V28" s="10"/>
    </row>
    <row r="29" spans="2:26" ht="24" customHeight="1" thickBot="1" x14ac:dyDescent="0.3">
      <c r="B29" s="42"/>
      <c r="C29" s="48" t="s">
        <v>19</v>
      </c>
      <c r="D29" s="55">
        <v>0.106</v>
      </c>
      <c r="E29" s="56">
        <f>ROUND(D29*D28,2)</f>
        <v>6024091.4299999997</v>
      </c>
      <c r="F29" s="57">
        <v>7.0000000000000007E-2</v>
      </c>
      <c r="G29" s="49">
        <f>ROUND(F29*F28,2)</f>
        <v>4135493.77</v>
      </c>
      <c r="H29" s="57">
        <v>2.47E-2</v>
      </c>
      <c r="I29" s="49">
        <f>H29*H28</f>
        <v>1403691.2929</v>
      </c>
      <c r="J29" s="57">
        <v>5.9799999999999999E-2</v>
      </c>
      <c r="K29" s="49">
        <v>6003769</v>
      </c>
      <c r="L29" s="58" t="s">
        <v>19</v>
      </c>
      <c r="M29" s="59">
        <f>TRUNC(GEOMEAN(D29,F29,H29,J29),4)</f>
        <v>5.7500000000000002E-2</v>
      </c>
      <c r="N29" s="60">
        <f>N28*M29</f>
        <v>3444307.1811311045</v>
      </c>
      <c r="O29" s="61" t="s">
        <v>26</v>
      </c>
      <c r="P29" s="62">
        <f>GEOMEAN(D29,F29,H29)</f>
        <v>5.6802434928348487E-2</v>
      </c>
      <c r="Q29" s="63">
        <f>AVERAGE(D29,F29,H29)</f>
        <v>6.6900000000000001E-2</v>
      </c>
      <c r="R29" s="64"/>
      <c r="S29" s="44"/>
      <c r="T29" s="10"/>
      <c r="U29" s="11"/>
      <c r="V29" s="10"/>
      <c r="Z29" s="87"/>
    </row>
    <row r="30" spans="2:26" ht="36" customHeight="1" thickBot="1" x14ac:dyDescent="0.3">
      <c r="B30" s="42"/>
      <c r="C30" s="65" t="s">
        <v>20</v>
      </c>
      <c r="D30" s="66">
        <v>0.19</v>
      </c>
      <c r="E30" s="56">
        <f>ROUND(D30*E29,0)</f>
        <v>1144577</v>
      </c>
      <c r="F30" s="66">
        <v>0.19</v>
      </c>
      <c r="G30" s="56">
        <f>ROUND(F30*G29,2)</f>
        <v>785743.82</v>
      </c>
      <c r="H30" s="66">
        <v>0.19</v>
      </c>
      <c r="I30" s="49">
        <f>H30*I29</f>
        <v>266701.34565099998</v>
      </c>
      <c r="J30" s="66">
        <v>0.19</v>
      </c>
      <c r="K30" s="49">
        <f>J30*K29</f>
        <v>1140716.1100000001</v>
      </c>
      <c r="L30" s="67" t="s">
        <v>21</v>
      </c>
      <c r="M30" s="68">
        <v>0.19</v>
      </c>
      <c r="N30" s="60">
        <f>N29*M30</f>
        <v>654418.36441490985</v>
      </c>
      <c r="O30" s="69" t="s">
        <v>27</v>
      </c>
      <c r="P30" s="70">
        <f>+P29*1.19</f>
        <v>6.7594897564734691E-2</v>
      </c>
      <c r="Q30" s="70">
        <f>+Q29*1.19</f>
        <v>7.9611000000000001E-2</v>
      </c>
      <c r="R30" s="43"/>
      <c r="S30" s="44"/>
      <c r="T30" s="10"/>
      <c r="U30" s="11"/>
      <c r="V30" s="10"/>
    </row>
    <row r="31" spans="2:26" ht="24" customHeight="1" thickBot="1" x14ac:dyDescent="0.25">
      <c r="B31" s="42"/>
      <c r="C31" s="71" t="s">
        <v>22</v>
      </c>
      <c r="D31" s="72"/>
      <c r="E31" s="73">
        <f>E28+E29+E30</f>
        <v>63999719.631399997</v>
      </c>
      <c r="F31" s="72"/>
      <c r="G31" s="73">
        <f>G28+G29+G30</f>
        <v>63999720.004800007</v>
      </c>
      <c r="H31" s="50"/>
      <c r="I31" s="73">
        <f>I28+I29+I30</f>
        <v>58499999.638551004</v>
      </c>
      <c r="J31" s="50"/>
      <c r="K31" s="73">
        <f>K28+K29+K30</f>
        <v>107500000.11</v>
      </c>
      <c r="L31" s="74" t="s">
        <v>22</v>
      </c>
      <c r="M31" s="74"/>
      <c r="N31" s="75">
        <f>SUM(N28:N30)</f>
        <v>63999720</v>
      </c>
      <c r="O31" s="52"/>
      <c r="P31" s="43"/>
      <c r="Q31" s="43"/>
      <c r="R31" s="43"/>
      <c r="S31" s="44"/>
      <c r="T31" s="10"/>
      <c r="U31" s="11"/>
      <c r="V31" s="10"/>
    </row>
    <row r="32" spans="2:26" ht="18" customHeight="1" x14ac:dyDescent="0.2">
      <c r="B32" s="42"/>
      <c r="C32" s="43"/>
      <c r="D32" s="43"/>
      <c r="E32" s="52"/>
      <c r="F32" s="43"/>
      <c r="G32" s="52"/>
      <c r="H32" s="43"/>
      <c r="I32" s="52"/>
      <c r="J32" s="52"/>
      <c r="K32" s="52"/>
      <c r="L32" s="43"/>
      <c r="M32" s="43"/>
      <c r="N32" s="43"/>
      <c r="O32" s="76"/>
      <c r="P32" s="43"/>
      <c r="Q32" s="43"/>
      <c r="R32" s="43"/>
      <c r="S32" s="44"/>
      <c r="T32" s="10"/>
    </row>
    <row r="33" spans="2:19" ht="28.5" customHeight="1" thickBot="1" x14ac:dyDescent="0.3">
      <c r="B33" s="89" t="s">
        <v>23</v>
      </c>
      <c r="C33" s="90"/>
      <c r="D33" s="90"/>
      <c r="E33" s="90"/>
      <c r="F33" s="90"/>
      <c r="G33" s="90"/>
      <c r="H33" s="90"/>
      <c r="I33" s="90"/>
      <c r="J33" s="90"/>
      <c r="K33" s="90"/>
      <c r="L33" s="90"/>
      <c r="M33" s="90"/>
      <c r="N33" s="90"/>
      <c r="O33" s="90"/>
      <c r="P33" s="90"/>
      <c r="Q33" s="91"/>
      <c r="R33" s="12"/>
      <c r="S33" s="77"/>
    </row>
    <row r="34" spans="2:19" ht="18" x14ac:dyDescent="0.25">
      <c r="B34" s="92" t="s">
        <v>33</v>
      </c>
      <c r="C34" s="93"/>
      <c r="D34" s="93"/>
      <c r="E34" s="93"/>
      <c r="F34" s="93"/>
      <c r="G34" s="93"/>
      <c r="H34" s="93"/>
      <c r="I34" s="93"/>
      <c r="J34" s="93"/>
      <c r="K34" s="93"/>
      <c r="L34" s="93"/>
      <c r="M34" s="93"/>
      <c r="N34" s="93"/>
      <c r="O34" s="93"/>
      <c r="P34" s="93"/>
      <c r="Q34" s="94"/>
      <c r="R34" s="78"/>
      <c r="S34" s="79"/>
    </row>
    <row r="35" spans="2:19" ht="12.75" customHeight="1" x14ac:dyDescent="0.25">
      <c r="B35" s="95"/>
      <c r="C35" s="96"/>
      <c r="D35" s="96"/>
      <c r="E35" s="96"/>
      <c r="F35" s="96"/>
      <c r="G35" s="96"/>
      <c r="H35" s="96"/>
      <c r="I35" s="96"/>
      <c r="J35" s="96"/>
      <c r="K35" s="96"/>
      <c r="L35" s="96"/>
      <c r="M35" s="96"/>
      <c r="N35" s="96"/>
      <c r="O35" s="96"/>
      <c r="P35" s="96"/>
      <c r="Q35" s="97"/>
      <c r="R35" s="80"/>
      <c r="S35" s="81"/>
    </row>
    <row r="36" spans="2:19" ht="63.75" customHeight="1" x14ac:dyDescent="0.25">
      <c r="B36" s="95"/>
      <c r="C36" s="96"/>
      <c r="D36" s="96"/>
      <c r="E36" s="96"/>
      <c r="F36" s="96"/>
      <c r="G36" s="96"/>
      <c r="H36" s="96"/>
      <c r="I36" s="96"/>
      <c r="J36" s="96"/>
      <c r="K36" s="96"/>
      <c r="L36" s="96"/>
      <c r="M36" s="96"/>
      <c r="N36" s="96"/>
      <c r="O36" s="96"/>
      <c r="P36" s="96"/>
      <c r="Q36" s="97"/>
      <c r="R36" s="80"/>
      <c r="S36" s="81"/>
    </row>
    <row r="37" spans="2:19" ht="18" x14ac:dyDescent="0.25">
      <c r="B37" s="95"/>
      <c r="C37" s="96"/>
      <c r="D37" s="96"/>
      <c r="E37" s="96"/>
      <c r="F37" s="96"/>
      <c r="G37" s="96"/>
      <c r="H37" s="96"/>
      <c r="I37" s="96"/>
      <c r="J37" s="96"/>
      <c r="K37" s="96"/>
      <c r="L37" s="96"/>
      <c r="M37" s="96"/>
      <c r="N37" s="96"/>
      <c r="O37" s="96"/>
      <c r="P37" s="96"/>
      <c r="Q37" s="97"/>
      <c r="R37" s="80"/>
      <c r="S37" s="81"/>
    </row>
    <row r="38" spans="2:19" ht="31.5" customHeight="1" x14ac:dyDescent="0.25">
      <c r="B38" s="95"/>
      <c r="C38" s="96"/>
      <c r="D38" s="96"/>
      <c r="E38" s="96"/>
      <c r="F38" s="96"/>
      <c r="G38" s="96"/>
      <c r="H38" s="96"/>
      <c r="I38" s="96"/>
      <c r="J38" s="96"/>
      <c r="K38" s="96"/>
      <c r="L38" s="96"/>
      <c r="M38" s="96"/>
      <c r="N38" s="96"/>
      <c r="O38" s="96"/>
      <c r="P38" s="96"/>
      <c r="Q38" s="97"/>
      <c r="R38" s="80"/>
      <c r="S38" s="81"/>
    </row>
    <row r="39" spans="2:19" ht="90" customHeight="1" x14ac:dyDescent="0.25">
      <c r="B39" s="95"/>
      <c r="C39" s="96"/>
      <c r="D39" s="96"/>
      <c r="E39" s="96"/>
      <c r="F39" s="96"/>
      <c r="G39" s="96"/>
      <c r="H39" s="96"/>
      <c r="I39" s="96"/>
      <c r="J39" s="96"/>
      <c r="K39" s="96"/>
      <c r="L39" s="96"/>
      <c r="M39" s="96"/>
      <c r="N39" s="96"/>
      <c r="O39" s="96"/>
      <c r="P39" s="96"/>
      <c r="Q39" s="97"/>
      <c r="R39" s="80"/>
      <c r="S39" s="81"/>
    </row>
    <row r="40" spans="2:19" ht="18" x14ac:dyDescent="0.25">
      <c r="B40" s="17"/>
      <c r="C40" s="82"/>
      <c r="D40" s="82"/>
      <c r="E40" s="82"/>
      <c r="F40" s="82"/>
      <c r="G40" s="82"/>
      <c r="H40" s="82"/>
      <c r="I40" s="82"/>
      <c r="J40" s="82"/>
      <c r="K40" s="82"/>
      <c r="L40" s="82"/>
      <c r="M40" s="82"/>
      <c r="N40" s="82"/>
      <c r="O40" s="82"/>
      <c r="P40" s="82"/>
      <c r="Q40" s="82"/>
      <c r="R40" s="82"/>
      <c r="S40" s="81"/>
    </row>
    <row r="41" spans="2:19" ht="18" x14ac:dyDescent="0.25">
      <c r="B41" s="17"/>
      <c r="C41" s="82"/>
      <c r="D41" s="82"/>
      <c r="E41" s="82"/>
      <c r="F41" s="82"/>
      <c r="G41" s="82"/>
      <c r="H41" s="82"/>
      <c r="I41" s="82"/>
      <c r="J41" s="82"/>
      <c r="K41" s="82"/>
      <c r="L41" s="82"/>
      <c r="M41" s="82"/>
      <c r="N41" s="82"/>
      <c r="O41" s="82"/>
      <c r="P41" s="82"/>
      <c r="Q41" s="82"/>
      <c r="R41" s="82"/>
      <c r="S41" s="81"/>
    </row>
    <row r="42" spans="2:19" ht="18" x14ac:dyDescent="0.25">
      <c r="B42" s="17"/>
      <c r="C42" s="82"/>
      <c r="D42" s="82"/>
      <c r="E42" s="82"/>
      <c r="F42" s="82"/>
      <c r="G42" s="82"/>
      <c r="H42" s="82"/>
      <c r="I42" s="82"/>
      <c r="J42" s="82"/>
      <c r="K42" s="82"/>
      <c r="L42" s="82"/>
      <c r="M42" s="82"/>
      <c r="N42" s="82"/>
      <c r="O42" s="82"/>
      <c r="P42" s="82"/>
      <c r="Q42" s="82"/>
      <c r="R42" s="82"/>
      <c r="S42" s="81"/>
    </row>
    <row r="43" spans="2:19" ht="18" x14ac:dyDescent="0.25">
      <c r="B43" s="17"/>
      <c r="C43" s="82"/>
      <c r="D43" s="82"/>
      <c r="E43" s="82"/>
      <c r="F43" s="82"/>
      <c r="G43" s="82"/>
      <c r="H43" s="82"/>
      <c r="I43" s="82"/>
      <c r="J43" s="82"/>
      <c r="K43" s="82"/>
      <c r="L43" s="82"/>
      <c r="M43" s="82"/>
      <c r="N43" s="82"/>
      <c r="O43" s="82"/>
      <c r="P43" s="82"/>
      <c r="Q43" s="82"/>
      <c r="R43" s="82"/>
      <c r="S43" s="81"/>
    </row>
    <row r="44" spans="2:19" ht="18" x14ac:dyDescent="0.25">
      <c r="B44" s="17"/>
      <c r="C44" s="82"/>
      <c r="D44" s="82"/>
      <c r="E44" s="82"/>
      <c r="F44" s="82"/>
      <c r="G44" s="82"/>
      <c r="H44" s="82"/>
      <c r="I44" s="82"/>
      <c r="J44" s="82"/>
      <c r="K44" s="82"/>
      <c r="L44" s="82"/>
      <c r="M44" s="82"/>
      <c r="N44" s="82"/>
      <c r="O44" s="82"/>
      <c r="P44" s="82"/>
      <c r="Q44" s="82"/>
      <c r="R44" s="82"/>
      <c r="S44" s="81"/>
    </row>
    <row r="45" spans="2:19" ht="18" x14ac:dyDescent="0.25">
      <c r="B45" s="17"/>
      <c r="C45" s="82"/>
      <c r="D45" s="82"/>
      <c r="E45" s="82"/>
      <c r="F45" s="82"/>
      <c r="G45" s="82"/>
      <c r="H45" s="82"/>
      <c r="I45" s="82"/>
      <c r="J45" s="82"/>
      <c r="K45" s="82"/>
      <c r="L45" s="82"/>
      <c r="M45" s="82"/>
      <c r="N45" s="82"/>
      <c r="O45" s="82"/>
      <c r="P45" s="82"/>
      <c r="Q45" s="82"/>
      <c r="R45" s="82"/>
      <c r="S45" s="81"/>
    </row>
    <row r="46" spans="2:19" ht="18" x14ac:dyDescent="0.25">
      <c r="B46" s="17"/>
      <c r="C46" s="82"/>
      <c r="D46" s="82"/>
      <c r="E46" s="82"/>
      <c r="F46" s="82"/>
      <c r="G46" s="82"/>
      <c r="H46" s="82"/>
      <c r="I46" s="82"/>
      <c r="J46" s="82"/>
      <c r="K46" s="82"/>
      <c r="L46" s="82"/>
      <c r="M46" s="82"/>
      <c r="N46" s="82"/>
      <c r="O46" s="82"/>
      <c r="P46" s="82"/>
      <c r="Q46" s="82"/>
      <c r="R46" s="82"/>
      <c r="S46" s="81"/>
    </row>
    <row r="47" spans="2:19" ht="18" x14ac:dyDescent="0.25">
      <c r="B47" s="17"/>
      <c r="C47" s="82"/>
      <c r="D47" s="82"/>
      <c r="E47" s="82"/>
      <c r="F47" s="82"/>
      <c r="G47" s="82"/>
      <c r="H47" s="82"/>
      <c r="I47" s="82"/>
      <c r="J47" s="82"/>
      <c r="K47" s="82"/>
      <c r="L47" s="82"/>
      <c r="M47" s="82"/>
      <c r="N47" s="82"/>
      <c r="O47" s="82"/>
      <c r="P47" s="82"/>
      <c r="Q47" s="82"/>
      <c r="R47" s="82"/>
      <c r="S47" s="81"/>
    </row>
    <row r="48" spans="2:19" ht="24.75" customHeight="1" x14ac:dyDescent="0.25">
      <c r="B48" s="17"/>
      <c r="C48" s="82"/>
      <c r="D48" s="82"/>
      <c r="E48" s="82"/>
      <c r="F48" s="82"/>
      <c r="G48" s="82"/>
      <c r="H48" s="82"/>
      <c r="I48" s="82"/>
      <c r="J48" s="82"/>
      <c r="K48" s="82"/>
      <c r="L48" s="82"/>
      <c r="M48" s="82"/>
      <c r="N48" s="82"/>
      <c r="O48" s="82"/>
      <c r="P48" s="82"/>
      <c r="Q48" s="82"/>
      <c r="R48" s="82"/>
      <c r="S48" s="81"/>
    </row>
    <row r="49" spans="2:19" ht="18" x14ac:dyDescent="0.25">
      <c r="B49" s="17"/>
      <c r="C49" s="82"/>
      <c r="D49" s="82"/>
      <c r="E49" s="82"/>
      <c r="F49" s="82"/>
      <c r="G49" s="82"/>
      <c r="H49" s="82"/>
      <c r="I49" s="82"/>
      <c r="J49" s="82"/>
      <c r="K49" s="82"/>
      <c r="L49" s="82"/>
      <c r="M49" s="82"/>
      <c r="N49" s="82"/>
      <c r="O49" s="82"/>
      <c r="P49" s="82"/>
      <c r="Q49" s="82"/>
      <c r="R49" s="82"/>
      <c r="S49" s="81"/>
    </row>
    <row r="50" spans="2:19" ht="18" x14ac:dyDescent="0.25">
      <c r="B50" s="17"/>
      <c r="C50" s="82"/>
      <c r="D50" s="82"/>
      <c r="E50" s="82"/>
      <c r="F50" s="82"/>
      <c r="G50" s="82"/>
      <c r="H50" s="82"/>
      <c r="I50" s="82"/>
      <c r="J50" s="82"/>
      <c r="K50" s="82"/>
      <c r="L50" s="82"/>
      <c r="M50" s="82"/>
      <c r="N50" s="82"/>
      <c r="O50" s="82"/>
      <c r="P50" s="82"/>
      <c r="Q50" s="82"/>
      <c r="R50" s="82"/>
      <c r="S50" s="81"/>
    </row>
    <row r="51" spans="2:19" ht="18" x14ac:dyDescent="0.25">
      <c r="B51" s="17"/>
      <c r="C51" s="82"/>
      <c r="D51" s="82"/>
      <c r="E51" s="82"/>
      <c r="F51" s="82"/>
      <c r="G51" s="82"/>
      <c r="H51" s="82"/>
      <c r="I51" s="82"/>
      <c r="J51" s="82"/>
      <c r="K51" s="82"/>
      <c r="L51" s="82"/>
      <c r="M51" s="82"/>
      <c r="N51" s="82"/>
      <c r="O51" s="82"/>
      <c r="P51" s="82"/>
      <c r="Q51" s="82"/>
      <c r="R51" s="82"/>
      <c r="S51" s="81"/>
    </row>
    <row r="52" spans="2:19" ht="18.75" thickBot="1" x14ac:dyDescent="0.3">
      <c r="B52" s="83"/>
      <c r="C52" s="84"/>
      <c r="D52" s="84"/>
      <c r="E52" s="84"/>
      <c r="F52" s="84"/>
      <c r="G52" s="84"/>
      <c r="H52" s="84"/>
      <c r="I52" s="84"/>
      <c r="J52" s="84"/>
      <c r="K52" s="84"/>
      <c r="L52" s="84"/>
      <c r="M52" s="84"/>
      <c r="N52" s="84"/>
      <c r="O52" s="84"/>
      <c r="P52" s="84"/>
      <c r="Q52" s="84"/>
      <c r="R52" s="84"/>
      <c r="S52" s="77"/>
    </row>
    <row r="67" spans="9:12" x14ac:dyDescent="0.2">
      <c r="I67" s="13"/>
      <c r="J67" s="13"/>
      <c r="K67" s="13"/>
      <c r="L67" s="14"/>
    </row>
  </sheetData>
  <mergeCells count="33">
    <mergeCell ref="C2:H2"/>
    <mergeCell ref="S2:S4"/>
    <mergeCell ref="C3:D3"/>
    <mergeCell ref="E3:F3"/>
    <mergeCell ref="G3:H3"/>
    <mergeCell ref="L3:M3"/>
    <mergeCell ref="O3:P3"/>
    <mergeCell ref="C4:D4"/>
    <mergeCell ref="E4:F4"/>
    <mergeCell ref="G4:H4"/>
    <mergeCell ref="B22:S24"/>
    <mergeCell ref="L4:M4"/>
    <mergeCell ref="O4:P4"/>
    <mergeCell ref="B7:S7"/>
    <mergeCell ref="B9:D9"/>
    <mergeCell ref="B11:S11"/>
    <mergeCell ref="B13:D13"/>
    <mergeCell ref="E13:S13"/>
    <mergeCell ref="B14:S16"/>
    <mergeCell ref="E17:I17"/>
    <mergeCell ref="E18:I18"/>
    <mergeCell ref="E19:I19"/>
    <mergeCell ref="E20:I20"/>
    <mergeCell ref="L28:M28"/>
    <mergeCell ref="B33:Q33"/>
    <mergeCell ref="B34:Q39"/>
    <mergeCell ref="C26:C27"/>
    <mergeCell ref="D26:E26"/>
    <mergeCell ref="F26:G26"/>
    <mergeCell ref="H26:I26"/>
    <mergeCell ref="L26:N26"/>
    <mergeCell ref="L27:M27"/>
    <mergeCell ref="J26:K26"/>
  </mergeCells>
  <printOptions horizontalCentered="1"/>
  <pageMargins left="0.23622047244094491" right="0.82677165354330717" top="0.35433070866141736" bottom="0.35433070866141736" header="0.19685039370078741" footer="0.31496062992125984"/>
  <pageSetup scale="35" firstPageNumber="0" fitToHeight="0" orientation="landscape" r:id="rId1"/>
  <headerFooter>
    <oddFooter>&amp;C&amp;"Times New Roman,Normal"&amp;12Página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 1</vt:lpstr>
      <vt:lpstr>'Hoja 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Medina</dc:creator>
  <cp:lastModifiedBy>Diana Rocio Medina Parra</cp:lastModifiedBy>
  <cp:lastPrinted>2026-03-03T22:01:27Z</cp:lastPrinted>
  <dcterms:created xsi:type="dcterms:W3CDTF">2025-11-19T14:41:13Z</dcterms:created>
  <dcterms:modified xsi:type="dcterms:W3CDTF">2026-03-03T22:04:04Z</dcterms:modified>
</cp:coreProperties>
</file>