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7.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8.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9.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G:\.shortcut-targets-by-id\1-3Wf0ei0hOFWW-AbYakCcx2tmWtJpCj5\ThinkDocs\Informes\Alcaldia Rionegro\ADMINISTRACION\INFORMES DE GESTION\2025\"/>
    </mc:Choice>
  </mc:AlternateContent>
  <xr:revisionPtr revIDLastSave="0" documentId="13_ncr:1_{04D58C0C-BC0A-4E81-9EA6-FD8D88386F79}" xr6:coauthVersionLast="47" xr6:coauthVersionMax="47" xr10:uidLastSave="{00000000-0000-0000-0000-000000000000}"/>
  <bookViews>
    <workbookView xWindow="28680" yWindow="-120" windowWidth="29040" windowHeight="15720" tabRatio="848" firstSheet="1" activeTab="6" xr2:uid="{00000000-000D-0000-FFFF-FFFF00000000}"/>
  </bookViews>
  <sheets>
    <sheet name="MAYO 2025" sheetId="1" r:id="rId1"/>
    <sheet name="JUNIO 2025" sheetId="2" r:id="rId2"/>
    <sheet name="JULIO 2025" sheetId="3" r:id="rId3"/>
    <sheet name="AGOSTO 2025" sheetId="4" r:id="rId4"/>
    <sheet name="SEPTIEMBRE 2025" sheetId="5" r:id="rId5"/>
    <sheet name="OCTUBRE 2025" sheetId="6" r:id="rId6"/>
    <sheet name="NOVIEMBRE 2025" sheetId="12" r:id="rId7"/>
    <sheet name="DICIEMBRE 2025" sheetId="13" r:id="rId8"/>
    <sheet name="RELACIÓN HORAS 2025"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5" roundtripDataChecksum="q3oY0xAT+ctTykNMUVp7AX0/9QSbVlylt40Z7C0e+Fk="/>
    </ext>
  </extLst>
</workbook>
</file>

<file path=xl/calcChain.xml><?xml version="1.0" encoding="utf-8"?>
<calcChain xmlns="http://schemas.openxmlformats.org/spreadsheetml/2006/main">
  <c r="E19" i="13" l="1"/>
  <c r="E18" i="12"/>
  <c r="H3" i="13" l="1"/>
  <c r="I3" i="13"/>
  <c r="C1" i="13"/>
  <c r="J3" i="12"/>
  <c r="I3" i="12"/>
  <c r="H3" i="12"/>
  <c r="G3" i="12"/>
  <c r="C1" i="12"/>
  <c r="H15" i="9"/>
  <c r="I10" i="9"/>
  <c r="I8" i="9"/>
  <c r="I5" i="9"/>
  <c r="I4" i="9"/>
  <c r="I3" i="9"/>
  <c r="I9" i="9"/>
  <c r="E17" i="6"/>
  <c r="J3" i="6"/>
  <c r="I3" i="6"/>
  <c r="H3" i="6"/>
  <c r="K3" i="6" s="1"/>
  <c r="G3" i="6"/>
  <c r="C1" i="6"/>
  <c r="E12" i="5"/>
  <c r="J3" i="5"/>
  <c r="G7" i="9" s="1"/>
  <c r="I3" i="5"/>
  <c r="H3" i="5"/>
  <c r="K3" i="5" s="1"/>
  <c r="G3" i="5"/>
  <c r="C1" i="5"/>
  <c r="E10" i="4"/>
  <c r="J3" i="4"/>
  <c r="I3" i="4"/>
  <c r="F6" i="9" s="1"/>
  <c r="F15" i="9" s="1"/>
  <c r="H3" i="4"/>
  <c r="E6" i="9" s="1"/>
  <c r="G3" i="4"/>
  <c r="C1" i="4"/>
  <c r="E26" i="3"/>
  <c r="K3" i="3"/>
  <c r="J3" i="3"/>
  <c r="I3" i="3"/>
  <c r="H3" i="3"/>
  <c r="G3" i="3"/>
  <c r="C1" i="3"/>
  <c r="E33" i="2"/>
  <c r="J3" i="2"/>
  <c r="K3" i="2" s="1"/>
  <c r="I3" i="2"/>
  <c r="H3" i="2"/>
  <c r="G3" i="2"/>
  <c r="C1" i="2"/>
  <c r="E18" i="1"/>
  <c r="J3" i="1"/>
  <c r="I3" i="1"/>
  <c r="K3" i="1" s="1"/>
  <c r="H3" i="1"/>
  <c r="G3" i="1"/>
  <c r="C1" i="1"/>
  <c r="K3" i="12" l="1"/>
  <c r="K3" i="13"/>
  <c r="E15" i="9"/>
  <c r="I6" i="9"/>
  <c r="G15" i="9"/>
  <c r="I7" i="9"/>
  <c r="K3" i="4"/>
  <c r="I11" i="9"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4846B1B-6DBA-4064-BB3A-59A1B76D568B}" keepAlive="1" name="Consulta - tick_2026-01-01_2026-02-09" description="Conexión a la consulta 'tick_2026-01-01_2026-02-09' en el libro." type="5" refreshedVersion="8" background="1" saveData="1">
    <dbPr connection="Provider=Microsoft.Mashup.OleDb.1;Data Source=$Workbook$;Location=tick_2026-01-01_2026-02-09;Extended Properties=&quot;&quot;" command="SELECT * FROM [tick_2026-01-01_2026-02-09]"/>
  </connection>
</connections>
</file>

<file path=xl/sharedStrings.xml><?xml version="1.0" encoding="utf-8"?>
<sst xmlns="http://schemas.openxmlformats.org/spreadsheetml/2006/main" count="374" uniqueCount="131">
  <si>
    <t>Fecha</t>
  </si>
  <si>
    <t>Descripción de la actividad</t>
  </si>
  <si>
    <t>Categoría</t>
  </si>
  <si>
    <t>Horas</t>
  </si>
  <si>
    <t>MES</t>
  </si>
  <si>
    <t>ADMINISTRACIÓN</t>
  </si>
  <si>
    <t>MONITOREO</t>
  </si>
  <si>
    <t>SOPORTE</t>
  </si>
  <si>
    <t>TOTAL HORAS</t>
  </si>
  <si>
    <t>Se instalan los binarios de Oracle 12.2.0.1 en el servidor sfamrosv02 (192.168.0.76) y se realiza backup full rman con archive a la base de datos mgeorio, posterior a ello se realiza upgrade de la base de datos mgeorio que estaba en la versión 12.1.0.1 a 12.2.0.1, se realiza de nuevo backup rman full con archives y se pasa al servidor svamrolvm02 (192.168.0.211)</t>
  </si>
  <si>
    <t>Soporte</t>
  </si>
  <si>
    <t>Se realiza upgrade de la base de datos mgeorio versión 12.2.0.1 a la versión 19.25.0.0 en el servidor svamrolvm02 por medio de RMAN.</t>
  </si>
  <si>
    <t>Revisión DB Alcaldía Rionegro HyG / Think IT - DB mgeorio.</t>
  </si>
  <si>
    <t>Revisión de Bd mgeorio con cliente, para realizar restauración y migración con rman de dicha BD, dado que es una Bd geoespacial.</t>
  </si>
  <si>
    <t>Se realiza configuración y validación de scripts de monitoreo de sesiones, bloqueos, DHR, depuraciones y backups en el nuevo servidor de bases de datos (SVAMROLVM01).</t>
  </si>
  <si>
    <t>Atención solicitud por WhatsApp; Previa autorización se procede a depurar el file system de backups el cual se encontraba al 100% de ocupación por archiveslogs causando caída de la instancia SRVEDU en el servidor SVAMROLVM02.</t>
  </si>
  <si>
    <t>Se detectó un error en la base de datos debido al llenado del área de Archivelog. Para restablecer el servicio de manera rápida, se realizó una depuración del filesystem /backup, liberando espacio y permitiendo la operación normal de la base de datos.</t>
  </si>
  <si>
    <t>Atención de solicitud por WhatsApp; Se da apoyo realizando verificación del estado de las bases de datos sin evidenciar novedad, se valida conexión hacia las mismas y no presentan inconvenientes.</t>
  </si>
  <si>
    <t>Soporte en sitio.</t>
  </si>
  <si>
    <t>Atención solicitud por WhatsApp; Previa autorización se realiza verificación de sesiones o bloqueos ya que el cliente reporta problemas de rendimiento en los aplicativos.</t>
  </si>
  <si>
    <t>Revisión Alcaldía Rionegro Problemas de llenado de disco.</t>
  </si>
  <si>
    <t>Depuración del /backup en el servidor 192.168.0.211 (svamrolvm02) debido al llenado de archives para las bases de datos srvedu y mgeorio, se eliminaron los archives y los datapumps mayores a 1 día.</t>
  </si>
  <si>
    <t xml:space="preserve">Atención caso Zoho #29647, creación de base de datos idrio. </t>
  </si>
  <si>
    <t>Mayo</t>
  </si>
  <si>
    <t>Administración</t>
  </si>
  <si>
    <t>Monitoreo</t>
  </si>
  <si>
    <t>Modificación y mejora de scripts de backups diarios, semanales, mensuales y anuales del servidor svamrolvm01 base de datos orario.</t>
  </si>
  <si>
    <t>Se realiza verificación del funcionamiento de las mejoras en los scripts de backup.</t>
  </si>
  <si>
    <t>Validación, configuración y pruebas de envío de correos con la información del estado de las bases de datos.</t>
  </si>
  <si>
    <t>Reconfiguración y pruebas de scripts de monitoreo y DHR en el servidor svamrolvm01.</t>
  </si>
  <si>
    <t>Atención de solicitud por WhatsApp; Se realiza desbloqueo del usuario system en la base de datos idrio.</t>
  </si>
  <si>
    <t>Reconfiguración y pruebas de envió DHR masivo TOTAL en el servidor SVAMROLVM01.</t>
  </si>
  <si>
    <t>Reconfiguración scripts backups export diario, semanal, mensual, anual en el servidor SVAMROLVM02.</t>
  </si>
  <si>
    <t>Atención solicitud por WhatsApp; Se realiza depuración de los backups en el servidor svamrolvm02 ya que se recibe reporte de caída en aplicativos.</t>
  </si>
  <si>
    <t>Corrección rutas de backups diarios en base de datos "encuesta".</t>
  </si>
  <si>
    <t>Reconfiguración / pruebas backups exports en servidor SVAMROLVM02.</t>
  </si>
  <si>
    <t>Reunión revisión DB Idrio.</t>
  </si>
  <si>
    <t>Atención solicitud por WhatsApp; validar si existen bloqueos en la DB de Saimyr. Se valida y se evidenvia un bloqueo por parte del usuario inactivo MRODRIGUEZ, el cliente solicita finalizar el proceso. Se procede y se confirma al cliente.</t>
  </si>
  <si>
    <t>Implementación / Pruebas scripts DHR servidor SVAMROLVM02.</t>
  </si>
  <si>
    <t>Solicitud de apagado de servidores #29737: Se detienen los servicios de base de datos en los servidores svamrolvm01, svamrolvm02, svamrolvm03 y se realiza su respectivo apagado.</t>
  </si>
  <si>
    <t>Solicitud de apagado de servidores #29737: Se encienden los servidores svamrolvm01, svamrolvm02, svamrolvm03, se suben sus respectivas bases de datos y se aprovecha la ventana para activar el modo archive de las dos bases de datos de orario, idrio y saimyreso.</t>
  </si>
  <si>
    <t>Modificación / Configuración / pruebas de backup RMA en servidor SVAMROLVM01.</t>
  </si>
  <si>
    <t>Verificación de alertas en SITE para el servidor SVAMROLVM03.</t>
  </si>
  <si>
    <t>Depuración de archives en el servidor svamrolvm01 y svamrolvm03.</t>
  </si>
  <si>
    <t>Alerta DB [RIONEGRO][Oracle][svamrolvm01][orario]: 2025-06-13 11:10, bloqueos …
El bloqueo es causado por el usuario inactivo BOSPINA  bospina, identificado con el SID: 993.
Se le notifica al cliente, quien indica matar la sesión.</t>
  </si>
  <si>
    <t>(Disponibilidad) Se realiza depuración del FS /backup del servidor 01.</t>
  </si>
  <si>
    <t>Se realiza revisión DB Idrio debido a reporte por parte del cliente quien informa sobre problemas de conexión.</t>
  </si>
  <si>
    <t>Reunión para "Revisión DB Idrio Alcaldía Rionegro" tema de mapas geográficos.</t>
  </si>
  <si>
    <t>Se realiza verificación y depuración de los archivos de backup rman, debido a que el cliente reporta problemas de inicio en los aplicativos.</t>
  </si>
  <si>
    <t>Alerta DB [RIONEGRO][Oracle][svamrolvm01][orario]: 2025-06-17 10:40, bloqueos ...
El bloqueo es causado por el usuario inactivo JSALAZAR  c-jcastaneda, identificado con el SID: 991.
Se le notifica al cliente, pero no se reciben indicaciones. El bloqueo sale por si solo.</t>
  </si>
  <si>
    <t>Alerta DB [RIONEGRO][Oracle][svamrolvm01][orario]: 2025-06-17 16:10, bloqueos ...
El bloqueo es causado por el usuario inactivo JALZATE  nomina, identificado con el SID: 739.
Se le notifica al cliente, pero no se reciben indicaciones. El bloqueo sale por si solo.</t>
  </si>
  <si>
    <t>Alerta DB [RIONEGRO][Oracle][svamrolvm01][orario]: 2025-06-20 11:00, bloqueos ...
El bloqueo es causado por el usuario inactivo MYCASTAN  c-mycastano, identificado con el SID: 1370.
Se le informa al cliente. Sin, embargo no se recibe indicaciones.</t>
  </si>
  <si>
    <t>Alerta DB [RIONEGRO][Oracle][svamrolvm01][orario]: 2025-06-24 13:30, bloqueos ...
El bloqueo es causado por el usuario inactivo ADUQUE  c-mduquea, identificado con el SID: 512.
Se le notifica al cliente, pero no se reciben indicaciones. El bloqueo sale por si solo.</t>
  </si>
  <si>
    <t>Junio</t>
  </si>
  <si>
    <t>Se realiza depuración del FS de backups en el servidor 03, debido a que por perdida de comunicación con la NAS las tareas de rman se encolaron y no estaban realizando las tareas correspondientes.</t>
  </si>
  <si>
    <t>Se notofica por Whatsapp que se está generando alerta por alto consumo de CPU. Se realiza depuración archive logs en servidor 03.</t>
  </si>
  <si>
    <t>Atención del caso #29866; Requerimiento de usuario, Creación de rol y usuario de solo lectura.</t>
  </si>
  <si>
    <t>Se realiza validación de alertamiento por alto consumo de espacio en la NAS donde se almacenan los backups.</t>
  </si>
  <si>
    <t>Atención caso #30070; Eliminación usuario.</t>
  </si>
  <si>
    <t>Atención Caso #30050 Apoyo configuración Linked Server.</t>
  </si>
  <si>
    <t>Alerta DB [RIONEGRO][Oracle][svamrolvm01][orario]: 2025-07-07 09:50, bloqueos ...
El bloqueo es causado por el usuario inactivo CDOSPINA  sistema.rentas, identificado con el SID: 1144.
Se le notifica al cliente, pero no se reciben indicaciones. El bloqueo sale por si solo.</t>
  </si>
  <si>
    <t>Alerta DB [RIONEGRO][Oracle][svamrolvm01][orario]: 2025-07-08 12:50, bloqueos ...
El bloqueo es causado por el usuario inactivo CDOSPINA  sistema.rentas, identificado con el SID: 752.
Se le notifica al cliente, pero no se reciben indicaciones.</t>
  </si>
  <si>
    <t>Alerta DB [RIONEGRO][Oracle][svamrolvm01][orario]: 2025-07-08 14:10, bloqueos ...
El bloqueo es causado por el usuario inactivo MMSANCHE  c-msanchez, identificado con el SID: 874.
Se le notifica al cliente, pero no se reciben indicaciones.</t>
  </si>
  <si>
    <t>Alerta DB [RIONEGRO][Oracle][svamrolvm01][orario]: 2025-07-08 16:00, bloqueos ...
El bloqueo es causado por el usuario inactivo LYGRAJAL  lgrajales, identificado con el SID: 144.
Se le notifica al cliente, pero no se reciben indicaciones.</t>
  </si>
  <si>
    <t>Alerta DB [RIONEGRO][Oracle][svamrolvm01][orario]: 2025-07-09 11:00, bloqueos …
El bloqueo es causado por el usuario inactivo JMMARTINEZ  c-jmmartinez, identificado con el SID: 13.
Se le notifica al cliente, pero no se reciben indicaciones.</t>
  </si>
  <si>
    <t>Alerta DB [RIONEGRO][Oracle][svamrolvm01][orario]: 2025-07-09 11:50, bloqueos …
El bloqueo es causado por el usuario inactivo JMMARTINEZ c-jmmartinez, identificado con el SID: 13.
Se le notifica al cliente, pero no se reciben indicaciones.</t>
  </si>
  <si>
    <t>Se realiza revisión a solicitud del cliente vía Whatsapp, por bloqueos. 
Se evidencia bloqueo por parte del usuario inactivo JSALAZAR c-jcastaneda, identificado por el SID: 253.
Se le notifica al cliente, quien indica matar la sesión.</t>
  </si>
  <si>
    <t>Alerta DB [RIONEGRO][Oracle][svamrolvm01][orario]: 2025-07-10 11:50, bloqueos ...
El bloqueo es causado por el usuario inactivo  CDOSPINA  sistema.rentas, identificado con el SID: 1136.
Se le notifica al cliente, pero no se reciben indicaciones.</t>
  </si>
  <si>
    <t>Alerta DB [RIONEGRO][Oracle][svamrolvm01][orario]: 2025-07-14 10:30, bloqueos ...
El bloqueo es causado por el usuario inactivo  RARANGO  c-rarango, identificado con el SID: 765.
Se le notifica al cliente, pero no se reciben indicaciones.</t>
  </si>
  <si>
    <t>Alerta DB [RIONEGRO][Oracle][svamrolvm01][orario]: 2025-07-14 16:30, bloqueos ...
El bloqueo es causado por el usuario inactivo JESANCHEZ  c-jesanchez, identificado con el SID: 511.
Se le notifica al cliente, pero no se reciben indicaciones.</t>
  </si>
  <si>
    <t>Alerta DB [RIONEGRO][Oracle][svamrolvm01][orario]: 2025-07-14 17:30, bloqueos ...
El bloqueo es causado por el usuario inactivo MMSANCHE  c-msanchez, identificado con el SID: 386.
Se le notifica al cliente, pero no se reciben indicaciones.</t>
  </si>
  <si>
    <t>Alerta DB [RIONEGRO][Oracle][svamrolvm01][orario]: 2025-07-15 10:40, bloqueos ...
El bloqueo es causado por el usuario inactivo JSALAZAR  c-jcastaneda, identificado con el SID: 166.
Se le notifica al cliente, pero no se reciben indicaciones.</t>
  </si>
  <si>
    <t>Recepción de información de acceso al servidor y a bases de datos postgres.</t>
  </si>
  <si>
    <t>Alerta DB [RIONEGRO][Oracle][svamrolvm01][orario]: 2025-07-17 16:30, bloqueos ...
El bloqueo es causado por el usuario inactivo MEGOMEZ  megomez, identificado con el SID: 988.
Se le notifica al cliente, quien indica matar la sesión.</t>
  </si>
  <si>
    <t>Julio</t>
  </si>
  <si>
    <t xml:space="preserve">Depuración del filesystem svamrolvm01.rionegro.local_99%_ALERT_Disk:99% /backup_rman_used . </t>
  </si>
  <si>
    <t>Se valida junto el equipo de saymir - proceso de depuracion de tablas en la bd de orario.</t>
  </si>
  <si>
    <t xml:space="preserve">Alerta DB [RIONEGRO][Oracle][svamrolvm01][orario]: 2025-08-12 14:50, bloqueos ... Se recibe alertamiento por bloqueo del usuario inactivo AREYES areyes Proceso S.O: 3369201 SID: 1246 se infforma al cliente quien no indica realizar ninguna acción. </t>
  </si>
  <si>
    <t>Alerta DB [RIONEGRO][Oracle][svamrolvm01][orario]: 2025-08-19 15:10, bloqueos - Bloqueando CDOSPINA sistema.rentas Proceso S.O: 565562 SID: 986 Status: INACTIVE (0:19:13) Maquina: ALCALDIA\SH13-P Se reporta en el grupo quien indica realizar la validación e indica que efectivamente es un usuario realizando unas consultas masivas.</t>
  </si>
  <si>
    <t>Agosto</t>
  </si>
  <si>
    <t>Alerta DB [RIONEGRO][Oracle][svamrolvm01][orario]: 2025-09-04 15:10, bloqueos ... por usuario inactivo  LMDGIRALDO  lmduque Proceso S.O: 500438 SID: 1124 Maquina: ALCALDIA\AMR-PC, al realiza la validación se identifica que el bloqueo salió.</t>
  </si>
  <si>
    <t xml:space="preserve">Atencion caso zoho #30390 Solicitud fe diagnostico a base de datos postgrest.
</t>
  </si>
  <si>
    <t>Alcaldía Rionegro - Entrega servidor de replica Oracle.</t>
  </si>
  <si>
    <t>Atencion de caso zoho #30390 monitoreao y ajuste de backup de compresion y borrado.</t>
  </si>
  <si>
    <t>Alerta DB [RIONEGRO][Oracle][svamrolvm01][orario]: 2025-09-22 11:50, bloqueos usuario - Bloqueando  YOCHOA  c-yochoa Proceso S.O: 2254401 SID: 632 Status: INACTIVE (1:24:56)  Maquina: ALCALDIA\SH13-P Se le informo al cliente.</t>
  </si>
  <si>
    <t>Atencion caso zoho #30390 Solicitud fe diagnostico a base de datos postgrest.</t>
  </si>
  <si>
    <t>Septiembre</t>
  </si>
  <si>
    <t>Se realiza cambio en la hora de ejecución del backup Postgres.</t>
  </si>
  <si>
    <t>Se realiza revisión del tablespace user ya que desde monitoreo alertan ocupación al 100%, se identifica que este tiene autoextend unlimited por lo cual no representa un riesgo.</t>
  </si>
  <si>
    <t>Se realiza verificación del estado del backup de la base de datos postgres.</t>
  </si>
  <si>
    <t>Alerta DB [RIONEGRO][Oracle][svamrolvm01][orario]: 2025-10-06 15:50, bloqueos Usuario CDOSPINA  areyes Proceso S.O: 1321839 SID: 1365 Status: INACTIVE (0:0:0)  Maquina: ALCALDIA\APPREM Se valida el bloqueo se le informo al cliente quien indica que no se puede matar la sesión ya que esta procesando unos procesos desde ese usuario.</t>
  </si>
  <si>
    <t>Alerta DB [RIONEGRO][Oracle][svamrolvm01][orario]: 2025-10-06 16:30, bloqueos ...  por usuario inactivo CDOSPINA  areyes Proceso S.O: 1321839 SID: 1365 Status: ACTIVE (0:0:0)  Maquina: ALCALDIA\APPREM   se le informa al cliente quien no indica realizar ninguna acción.</t>
  </si>
  <si>
    <t>Alerta DB [RIONEGRO][Oracle][svamrolvm01][orario]: 2025-10-07 15:00, bloqueos ... usuario SYS  oracle Proceso S.O: 2107333 SID: 1230 Status: ACTIVE (0:0:7)  Maquina: svamrolvm01.rio Se le reporta al cliente y no se recibe indicación por su parte.</t>
  </si>
  <si>
    <t>Alerta DB [RIONEGRO][Oracle][svamrolvm01][orario]: 2025-10-07 16:10, bloqueos usuario CDOSPINA  areyes Proceso S.O: 2088117 SID: 259 Status: INACTIVE (0:0:0)  Maquina: ALCALDIA\APPREM  se le informo al cliente quien indica que están realizando un cargue masivo con ese usuario.</t>
  </si>
  <si>
    <t xml:space="preserve">Alerta DB [RIONEGRO][Oracle][svamrolvm01][orario]: 2025-10-09 14:40, bloqueos - JMMARTINEZ  c-jmmartinez Proceso S.O: 3684214 SID: 655 Status: INACTIVE (0:4:32)  Maquina: ALCALDIA\TESORE - Se valida y se reporta al cliente, no se obtiene ninguna indicación. </t>
  </si>
  <si>
    <t xml:space="preserve">Alerta DB [RIONEGRO][Oracle][svamrolvm01][orario]: 2025-10-09 15:30, bloqueos ...usuario JMMARTINEZ  c-jmmartinez Proceso S.O: 3684214 SID: 655 Status: INACTIVE (0:2:11)  Maquina: ALCALDIA\TESORE - se le reporta al cliente e indica dar kill a la sesión. </t>
  </si>
  <si>
    <t xml:space="preserve">Alerta DB [RIONEGRO][Oracle][svamrolvm03][saymireso]: 2025-10-28 09:03, bloqueos usuario DESCOBAR  GestionHumana Proceso S.O: 2828016 SID: 168 Status: INACTIVE (0:12:49)  Maquina: WORKGROUP\GESTI  - Se valida, se le informa al cliente y no se obtiene ninguna instrucción por su parte. </t>
  </si>
  <si>
    <t xml:space="preserve">Alerta DB [RIONEGRO][Oracle][svamrolvm03][saymireso]: 2025-10-28 09:43, bloqueos DESCOBAR  GestionHumana Proceso S.O: 2828016 SID: 168 Status: INACTIVE (0:52:55)  Maquina: WORKGROUP\GESTI se valida el bloqueo, se le informo al cliente y no se obtiene intruccion por parte de ellos. </t>
  </si>
  <si>
    <t>Octubre</t>
  </si>
  <si>
    <t>Se realiza atención de alertamiento causado por caída de servidores virtuales, esto debido a una falla en el servidor físico.</t>
  </si>
  <si>
    <t xml:space="preserve">Alerta DB [RIONEGRO][Oracle][svamrolvm01][orario]: 2025-11-24 09:30, bloqueos ... Por usuario inactivo MFCIFUEN  mfcifuentes Proceso S.O: 3808921 SID: 161 Se informa al cliente, solicita kill de la sesión por lo que se realiza exitosamente. </t>
  </si>
  <si>
    <t>Alerta DB [RIONEGRO][Oracle][svamrolvm01][orario]: 2025-11-24 10:50, bloqueos ... por usuario inactivo:  MFCIFUEN  mfcifuentes Proceso S.O: 3873401 SID: 1379 Se le informa al cliente, pero no brinda ninguna acción.</t>
  </si>
  <si>
    <t>Se presentó un error por falta de espacio en el área de archivelogs de la base de datos saymireso en el servidor 03. Se procedió a eliminar los respaldos de RMAN y a validar el alert log y el estado de la base de datos.</t>
  </si>
  <si>
    <t>Noviembre</t>
  </si>
  <si>
    <t>DICIEMBRE</t>
  </si>
  <si>
    <t>Extracción y generación de scripts para creación de indices en ambiente de pruebas.</t>
  </si>
  <si>
    <t>Reunión verificación restauración postgres.</t>
  </si>
  <si>
    <t>Revision por fallas en la ejecución del backup Orario del server 02. Se valida y se logra ejecutar de manera manual y culmina de manera exitosa.</t>
  </si>
  <si>
    <t>Alerta DB [RIONEGRO][Oracle][svamrolvm01][orario]: 2025-12-15 11:00, bloqueos ...JSALAZAR  c-jcastaneda Proceso S.O: 3882276 SID: 1113 Status: ACTIVE (0:5:17)  Maquina: ALCALDIA\HACIEN  - Se valida el alertamiento y se le informo al cliente quien solicito matar la sesion</t>
  </si>
  <si>
    <t>Se realiza depuración del filesystem /backup del server 03v de producción y queda con 89% de uso y adicionalmente se depura /nas_backup y backup_rman los cuales quedan con un uso del 84%.</t>
  </si>
  <si>
    <t>Diciembre</t>
  </si>
  <si>
    <t>SOPORTE REMOTO</t>
  </si>
  <si>
    <t>SOPORTE EN SITIO</t>
  </si>
  <si>
    <t xml:space="preserve">Monitoreo SITE 24/7, revisión de bloqueos, espacio en tablespace y disco. </t>
  </si>
  <si>
    <t>Administración y mantenimiento preventivo de las bases de datos. Revisión correcta ejecución de backup.</t>
  </si>
  <si>
    <t>Atención caso #30595; restauración de copia de seguridad base de datos posgrest en servidor de pruebas.</t>
  </si>
  <si>
    <t>Atención caso #30595; Entrada 2; restauración de copia de seguridad base de datos posgrest en servidor de pruebas.</t>
  </si>
  <si>
    <t>Alerta DB [RIONEGRO][Oracle][svamrolvm01][orario]: - AREYES  crentas Proceso S.O: 1010988 SID: 144 Status: INACTIVE (1:50:26)  Maquina: ALCALDIA\AMR-PC - Se le informo al cliente quien no dio ninguna indicación.</t>
  </si>
  <si>
    <t>Pruebas de generación de backups rman en el servidor svamrolvm02.</t>
  </si>
  <si>
    <t>Atención caso #30595; Entrada 3; restauración de copia de seguridad base de datos posgrest en servidor de pruebas.</t>
  </si>
  <si>
    <t>Pruebas de generación de backups full con RMAN localmente en los servidores svamrolvm01 y svamrolvm03.</t>
  </si>
  <si>
    <t>Pruebas de upgrade postgresql 12 a 14.</t>
  </si>
  <si>
    <t>Ajustes en los backups RMAN full de las bases de datos del servidor svamrolvm03.</t>
  </si>
  <si>
    <t>Actualización ambiente pruebas.</t>
  </si>
  <si>
    <t>Apoyo upgrade BD postgres.</t>
  </si>
  <si>
    <t>Depuración del /backup en el servidor 192.168.0.211 (svamrolvm02) debido al llenado de archives.</t>
  </si>
  <si>
    <t>Alcaldia de Rionegro - desincronización  Dataguard - orario - svamrolvm02stb.</t>
  </si>
  <si>
    <t>Alcaldia de Rionegro - desincronización  Dataguard - orario - svamrolvm01stb.</t>
  </si>
  <si>
    <t xml:space="preserve">Se realiza verificación del estado del backup de la base de datos postgres. Se realizan modificación del script. </t>
  </si>
  <si>
    <t>Se realizó el reproceso de la transferencia de backups desde el servidor svamrolvm01 hacia el DataGuard svamrolvm01stb, debido a problemas de latencia en la red.Durante las ejecuciones iniciales, el envío de los respaldos superaba las 10 horas de duración, ya que la red no estaba completamente habilitada para este tipo de tráfico. Esto ocasionaba demoras significativas e incluso fallos en algunos procesos de transferencia.</t>
  </si>
  <si>
    <t>Se presentan de nuevo problemas de red. Se realiza el reproceso de la transferencia de backups desde el servidor svamrolvm01 hacia el DataGuard svamrolvm01stb, debido a problemas de latencia en la red.Durante las ejecuciones iniciales, el envío de los respaldos superaba las 10 horas de duración, ya que la red no estaba completamente habilitada para este tipo de tráfico. Esto ocasionaba demoras significativas e incluso fallos en algunos procesos de transferencia.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</si>
</sst>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F400]h:mm:ss\ AM/PM"/>
  </numFmts>
  <fonts count="17" x14ac:knownFonts="1">
    <font>
      <sz val="11"/>
      <color theme="1"/>
      <name val="Calibri"/>
      <scheme val="minor"/>
    </font>
    <font>
      <sz val="11"/>
      <color theme="0"/>
      <name val="Calibri"/>
      <family val="2"/>
    </font>
    <font>
      <b/>
      <sz val="16"/>
      <color theme="0"/>
      <name val="Calibri"/>
      <family val="2"/>
    </font>
    <font>
      <b/>
      <sz val="12"/>
      <color theme="0"/>
      <name val="Calibri"/>
      <family val="2"/>
    </font>
    <font>
      <b/>
      <sz val="14"/>
      <color theme="1"/>
      <name val="Calibri"/>
      <family val="2"/>
    </font>
    <font>
      <sz val="14"/>
      <color theme="1"/>
      <name val="Calibri"/>
      <family val="2"/>
    </font>
    <font>
      <b/>
      <sz val="11"/>
      <color rgb="FF000000"/>
      <name val="Calibri"/>
      <family val="2"/>
    </font>
    <font>
      <b/>
      <sz val="14"/>
      <color rgb="FF000000"/>
      <name val="Calibri"/>
      <family val="2"/>
    </font>
    <font>
      <sz val="11"/>
      <color theme="1"/>
      <name val="Calibri"/>
      <family val="2"/>
    </font>
    <font>
      <b/>
      <sz val="12"/>
      <color rgb="FF000000"/>
      <name val="Calibri"/>
      <family val="2"/>
    </font>
    <font>
      <b/>
      <i/>
      <sz val="12"/>
      <color theme="4"/>
      <name val="Calibri"/>
      <family val="2"/>
    </font>
    <font>
      <b/>
      <sz val="12"/>
      <color theme="1"/>
      <name val="Calibri"/>
      <family val="2"/>
    </font>
    <font>
      <b/>
      <sz val="11"/>
      <color theme="1"/>
      <name val="Calibri"/>
      <family val="2"/>
    </font>
    <font>
      <b/>
      <sz val="12"/>
      <color theme="1"/>
      <name val="Calibri"/>
      <family val="2"/>
      <scheme val="minor"/>
    </font>
    <font>
      <sz val="11"/>
      <color rgb="FF000000"/>
      <name val="Calibri"/>
      <family val="2"/>
      <charset val="1"/>
    </font>
    <font>
      <b/>
      <sz val="12"/>
      <name val="Calibri"/>
      <family val="2"/>
      <scheme val="minor"/>
    </font>
    <font>
      <sz val="14"/>
      <name val="Calibri"/>
      <family val="2"/>
    </font>
  </fonts>
  <fills count="7">
    <fill>
      <patternFill patternType="none"/>
    </fill>
    <fill>
      <patternFill patternType="gray125"/>
    </fill>
    <fill>
      <patternFill patternType="solid">
        <fgColor rgb="FF57B6B2"/>
        <bgColor rgb="FF57B6B2"/>
      </patternFill>
    </fill>
    <fill>
      <patternFill patternType="solid">
        <fgColor theme="0"/>
        <bgColor theme="0"/>
      </patternFill>
    </fill>
    <fill>
      <patternFill patternType="solid">
        <fgColor rgb="FFE7E6E6"/>
        <bgColor rgb="FFE7E6E6"/>
      </patternFill>
    </fill>
    <fill>
      <patternFill patternType="solid">
        <fgColor theme="0"/>
        <bgColor indexed="64"/>
      </patternFill>
    </fill>
    <fill>
      <patternFill patternType="solid">
        <fgColor theme="0"/>
        <bgColor rgb="FF57B6B2"/>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4" fillId="0" borderId="3"/>
  </cellStyleXfs>
  <cellXfs count="53">
    <xf numFmtId="0" fontId="0" fillId="0" borderId="0" xfId="0"/>
    <xf numFmtId="0" fontId="1" fillId="0" borderId="0" xfId="0" applyFont="1"/>
    <xf numFmtId="0" fontId="2" fillId="2" borderId="1" xfId="0" applyFont="1" applyFill="1" applyBorder="1" applyAlignment="1">
      <alignment horizontal="center"/>
    </xf>
    <xf numFmtId="0" fontId="3" fillId="2" borderId="2" xfId="0" applyFont="1" applyFill="1" applyBorder="1" applyAlignment="1">
      <alignment horizontal="center" vertical="center" wrapText="1" readingOrder="1"/>
    </xf>
    <xf numFmtId="164" fontId="4" fillId="3" borderId="1" xfId="0" applyNumberFormat="1" applyFont="1" applyFill="1" applyBorder="1" applyAlignment="1">
      <alignment horizontal="center" vertical="center"/>
    </xf>
    <xf numFmtId="0" fontId="4" fillId="3" borderId="1" xfId="0" applyFont="1" applyFill="1" applyBorder="1" applyAlignment="1">
      <alignment horizontal="center" vertical="center" wrapText="1"/>
    </xf>
    <xf numFmtId="2" fontId="4" fillId="3" borderId="1" xfId="0" applyNumberFormat="1" applyFont="1" applyFill="1" applyBorder="1" applyAlignment="1">
      <alignment horizontal="center" vertical="center"/>
    </xf>
    <xf numFmtId="164" fontId="6" fillId="0" borderId="1" xfId="0" applyNumberFormat="1" applyFont="1" applyBorder="1" applyAlignment="1">
      <alignment horizontal="center" vertical="center" wrapText="1" readingOrder="1"/>
    </xf>
    <xf numFmtId="2" fontId="7" fillId="0" borderId="1" xfId="0" applyNumberFormat="1" applyFont="1" applyBorder="1" applyAlignment="1">
      <alignment horizontal="center" vertical="center" wrapText="1" readingOrder="1"/>
    </xf>
    <xf numFmtId="2" fontId="7" fillId="0" borderId="0" xfId="0" applyNumberFormat="1" applyFont="1" applyAlignment="1">
      <alignment horizontal="center" vertical="center" wrapText="1" readingOrder="1"/>
    </xf>
    <xf numFmtId="2" fontId="8" fillId="0" borderId="0" xfId="0" applyNumberFormat="1" applyFont="1"/>
    <xf numFmtId="0" fontId="6" fillId="0" borderId="0" xfId="0" applyFont="1" applyAlignment="1">
      <alignment horizontal="center" vertical="center" wrapText="1" readingOrder="1"/>
    </xf>
    <xf numFmtId="165" fontId="4" fillId="3" borderId="1" xfId="0" applyNumberFormat="1" applyFont="1" applyFill="1" applyBorder="1" applyAlignment="1">
      <alignment horizontal="center" vertical="center"/>
    </xf>
    <xf numFmtId="0" fontId="5" fillId="3" borderId="3" xfId="0" applyFont="1" applyFill="1" applyBorder="1"/>
    <xf numFmtId="0" fontId="4" fillId="2" borderId="1" xfId="0" applyFont="1" applyFill="1" applyBorder="1" applyAlignment="1">
      <alignment horizontal="center"/>
    </xf>
    <xf numFmtId="2" fontId="4" fillId="2" borderId="1" xfId="0" applyNumberFormat="1" applyFont="1" applyFill="1" applyBorder="1" applyAlignment="1">
      <alignment horizontal="center"/>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164" fontId="6" fillId="0" borderId="0" xfId="0" applyNumberFormat="1" applyFont="1" applyAlignment="1">
      <alignment horizontal="center" vertical="center" wrapText="1" readingOrder="1"/>
    </xf>
    <xf numFmtId="0" fontId="3" fillId="2" borderId="1" xfId="0" applyFont="1" applyFill="1" applyBorder="1" applyAlignment="1">
      <alignment horizontal="center"/>
    </xf>
    <xf numFmtId="0" fontId="3" fillId="3" borderId="3" xfId="0" applyFont="1" applyFill="1" applyBorder="1" applyAlignment="1">
      <alignment horizontal="center"/>
    </xf>
    <xf numFmtId="0" fontId="9" fillId="0" borderId="1" xfId="0" applyFont="1" applyBorder="1" applyAlignment="1">
      <alignment horizontal="center" vertical="center" wrapText="1" readingOrder="1"/>
    </xf>
    <xf numFmtId="2" fontId="6" fillId="0" borderId="1" xfId="0" applyNumberFormat="1" applyFont="1" applyBorder="1" applyAlignment="1">
      <alignment horizontal="center" vertical="center" wrapText="1" readingOrder="1"/>
    </xf>
    <xf numFmtId="2" fontId="10" fillId="0" borderId="0" xfId="0" applyNumberFormat="1" applyFont="1" applyAlignment="1">
      <alignment horizontal="center" vertical="center"/>
    </xf>
    <xf numFmtId="2" fontId="8" fillId="0" borderId="0" xfId="0" applyNumberFormat="1" applyFont="1" applyAlignment="1">
      <alignment horizontal="center" vertical="center"/>
    </xf>
    <xf numFmtId="3" fontId="8" fillId="0" borderId="0" xfId="0" applyNumberFormat="1" applyFont="1" applyAlignment="1">
      <alignment horizontal="center" vertical="center"/>
    </xf>
    <xf numFmtId="2" fontId="6" fillId="3" borderId="1" xfId="0" applyNumberFormat="1" applyFont="1" applyFill="1" applyBorder="1" applyAlignment="1">
      <alignment horizontal="center" vertical="center" wrapText="1" readingOrder="1"/>
    </xf>
    <xf numFmtId="49" fontId="11" fillId="3" borderId="3" xfId="0" applyNumberFormat="1" applyFont="1" applyFill="1" applyBorder="1" applyAlignment="1">
      <alignment horizontal="right" wrapText="1"/>
    </xf>
    <xf numFmtId="2" fontId="9" fillId="3" borderId="3" xfId="0" applyNumberFormat="1" applyFont="1" applyFill="1" applyBorder="1" applyAlignment="1">
      <alignment horizontal="center" vertical="center" wrapText="1" readingOrder="1"/>
    </xf>
    <xf numFmtId="2" fontId="11" fillId="3" borderId="3" xfId="0" applyNumberFormat="1" applyFont="1" applyFill="1" applyBorder="1" applyAlignment="1">
      <alignment horizontal="right" vertical="center"/>
    </xf>
    <xf numFmtId="2" fontId="11" fillId="4" borderId="3" xfId="0" applyNumberFormat="1" applyFont="1" applyFill="1" applyBorder="1" applyAlignment="1">
      <alignment horizontal="center" vertical="center"/>
    </xf>
    <xf numFmtId="0" fontId="12" fillId="3" borderId="3" xfId="0" applyFont="1" applyFill="1" applyBorder="1" applyAlignment="1">
      <alignment horizontal="right"/>
    </xf>
    <xf numFmtId="2" fontId="12" fillId="3" borderId="3" xfId="0" applyNumberFormat="1" applyFont="1" applyFill="1" applyBorder="1" applyAlignment="1">
      <alignment horizontal="center"/>
    </xf>
    <xf numFmtId="2" fontId="12" fillId="3" borderId="1" xfId="0" applyNumberFormat="1" applyFont="1" applyFill="1" applyBorder="1" applyAlignment="1">
      <alignment horizontal="center" vertical="center"/>
    </xf>
    <xf numFmtId="0" fontId="5" fillId="0" borderId="1" xfId="0" applyFont="1" applyBorder="1" applyAlignment="1">
      <alignment horizontal="left" vertical="center" wrapText="1" indent="1"/>
    </xf>
    <xf numFmtId="0" fontId="5" fillId="3" borderId="1" xfId="0" applyFont="1" applyFill="1" applyBorder="1" applyAlignment="1">
      <alignment horizontal="left" vertical="center" wrapText="1" indent="1"/>
    </xf>
    <xf numFmtId="0" fontId="13" fillId="0" borderId="0" xfId="0" applyFont="1" applyAlignment="1">
      <alignment horizontal="center" vertical="center"/>
    </xf>
    <xf numFmtId="2" fontId="4" fillId="5" borderId="1" xfId="0" applyNumberFormat="1" applyFont="1" applyFill="1" applyBorder="1" applyAlignment="1">
      <alignment horizontal="center" vertical="center"/>
    </xf>
    <xf numFmtId="164" fontId="4" fillId="5" borderId="1" xfId="0" applyNumberFormat="1" applyFont="1" applyFill="1" applyBorder="1" applyAlignment="1">
      <alignment horizontal="center" vertical="center"/>
    </xf>
    <xf numFmtId="0" fontId="0" fillId="0" borderId="3" xfId="0" applyBorder="1"/>
    <xf numFmtId="2" fontId="13" fillId="0" borderId="0" xfId="0" applyNumberFormat="1" applyFont="1" applyAlignment="1">
      <alignment horizontal="center" vertical="center"/>
    </xf>
    <xf numFmtId="0" fontId="16" fillId="6" borderId="1" xfId="0" applyFont="1" applyFill="1" applyBorder="1" applyAlignment="1">
      <alignment horizontal="left" vertical="center" wrapText="1" indent="1"/>
    </xf>
    <xf numFmtId="0" fontId="3" fillId="6" borderId="3" xfId="0" applyFont="1" applyFill="1" applyBorder="1" applyAlignment="1">
      <alignment horizontal="center" vertical="center" wrapText="1" readingOrder="1"/>
    </xf>
    <xf numFmtId="164" fontId="6" fillId="0" borderId="4" xfId="0" applyNumberFormat="1" applyFont="1" applyBorder="1" applyAlignment="1">
      <alignment horizontal="center" vertical="center" wrapText="1" readingOrder="1"/>
    </xf>
    <xf numFmtId="2" fontId="7" fillId="0" borderId="4" xfId="0" applyNumberFormat="1" applyFont="1" applyBorder="1" applyAlignment="1">
      <alignment horizontal="center" vertical="center" wrapText="1" readingOrder="1"/>
    </xf>
    <xf numFmtId="0" fontId="5" fillId="5" borderId="1" xfId="0" applyFont="1" applyFill="1" applyBorder="1" applyAlignment="1">
      <alignment horizontal="left" vertical="center" wrapText="1" indent="1"/>
    </xf>
    <xf numFmtId="0" fontId="4" fillId="5" borderId="1" xfId="0" applyFont="1" applyFill="1" applyBorder="1" applyAlignment="1">
      <alignment horizontal="center" vertical="center" wrapText="1"/>
    </xf>
    <xf numFmtId="2" fontId="6" fillId="3" borderId="3" xfId="0" applyNumberFormat="1" applyFont="1" applyFill="1" applyBorder="1" applyAlignment="1">
      <alignment horizontal="center" vertical="center" wrapText="1" readingOrder="1"/>
    </xf>
    <xf numFmtId="2" fontId="6" fillId="0" borderId="3" xfId="0" applyNumberFormat="1" applyFont="1" applyBorder="1" applyAlignment="1">
      <alignment horizontal="center" vertical="center" wrapText="1" readingOrder="1"/>
    </xf>
    <xf numFmtId="0" fontId="15" fillId="5" borderId="3" xfId="0" applyFont="1" applyFill="1" applyBorder="1" applyAlignment="1">
      <alignment horizontal="center"/>
    </xf>
    <xf numFmtId="2" fontId="6" fillId="5" borderId="3" xfId="0" applyNumberFormat="1" applyFont="1" applyFill="1" applyBorder="1" applyAlignment="1">
      <alignment horizontal="center" vertical="center" readingOrder="1"/>
    </xf>
    <xf numFmtId="2" fontId="8" fillId="0" borderId="3" xfId="0" applyNumberFormat="1" applyFont="1" applyBorder="1"/>
  </cellXfs>
  <cellStyles count="2">
    <cellStyle name="Normal" xfId="0" builtinId="0"/>
    <cellStyle name="Normal 2" xfId="1" xr:uid="{988922AF-319A-4DE5-8777-A6F355CB10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7" Type="http://schemas.openxmlformats.org/officeDocument/2006/relationships/connections" Target="connection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customschemas.google.com/relationships/workbookmetadata" Target="metadata"/><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r>
              <a:rPr lang="es-CO" sz="1800" b="1"/>
              <a:t>Horas MAYO</a:t>
            </a:r>
          </a:p>
        </c:rich>
      </c:tx>
      <c:layout>
        <c:manualLayout>
          <c:xMode val="edge"/>
          <c:yMode val="edge"/>
          <c:x val="0.4118465263467968"/>
          <c:y val="5.6384786471713716E-2"/>
        </c:manualLayout>
      </c:layout>
      <c:overlay val="0"/>
      <c:spPr>
        <a:noFill/>
        <a:ln>
          <a:noFill/>
        </a:ln>
        <a:effectLst/>
      </c:spPr>
      <c:txPr>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xMode val="edge"/>
          <c:yMode val="edge"/>
          <c:x val="0.14919326400993768"/>
          <c:y val="0.16210539653874456"/>
          <c:w val="0.71350433772114363"/>
          <c:h val="0.65653114182245664"/>
        </c:manualLayout>
      </c:layout>
      <c:pie3DChart>
        <c:varyColors val="1"/>
        <c:ser>
          <c:idx val="0"/>
          <c:order val="0"/>
          <c:dPt>
            <c:idx val="0"/>
            <c:bubble3D val="0"/>
            <c:spPr>
              <a:solidFill>
                <a:schemeClr val="accent1">
                  <a:shade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1-FE73-4702-9E06-59639592D259}"/>
              </c:ext>
            </c:extLst>
          </c:dPt>
          <c:dPt>
            <c:idx val="1"/>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2-FE73-4702-9E06-59639592D259}"/>
              </c:ext>
            </c:extLst>
          </c:dPt>
          <c:dPt>
            <c:idx val="2"/>
            <c:bubble3D val="0"/>
            <c:spPr>
              <a:solidFill>
                <a:schemeClr val="accent1">
                  <a:tint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3-FE73-4702-9E06-59639592D259}"/>
              </c:ext>
            </c:extLst>
          </c:dPt>
          <c:dLbls>
            <c:dLbl>
              <c:idx val="0"/>
              <c:layout>
                <c:manualLayout>
                  <c:x val="-0.15628982157046883"/>
                  <c:y val="5.1829817569100156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E73-4702-9E06-59639592D259}"/>
                </c:ext>
              </c:extLst>
            </c:dLbl>
            <c:dLbl>
              <c:idx val="1"/>
              <c:layout>
                <c:manualLayout>
                  <c:x val="-0.12154198615081371"/>
                  <c:y val="-0.24378579220807275"/>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E73-4702-9E06-59639592D259}"/>
                </c:ext>
              </c:extLst>
            </c:dLbl>
            <c:dLbl>
              <c:idx val="2"/>
              <c:layout>
                <c:manualLayout>
                  <c:x val="0.21760105674864036"/>
                  <c:y val="-8.5467094390978909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E73-4702-9E06-59639592D259}"/>
                </c:ext>
              </c:extLst>
            </c:dLbl>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'MAYO 2025'!$H$2:$J$2</c:f>
              <c:strCache>
                <c:ptCount val="3"/>
                <c:pt idx="0">
                  <c:v>ADMINISTRACIÓN</c:v>
                </c:pt>
                <c:pt idx="1">
                  <c:v>MONITOREO</c:v>
                </c:pt>
                <c:pt idx="2">
                  <c:v>SOPORTE</c:v>
                </c:pt>
              </c:strCache>
            </c:strRef>
          </c:cat>
          <c:val>
            <c:numRef>
              <c:f>'MAYO 2025'!$H$3:$J$3</c:f>
              <c:numCache>
                <c:formatCode>0.00</c:formatCode>
                <c:ptCount val="3"/>
                <c:pt idx="0">
                  <c:v>18</c:v>
                </c:pt>
                <c:pt idx="1">
                  <c:v>8</c:v>
                </c:pt>
                <c:pt idx="2">
                  <c:v>27</c:v>
                </c:pt>
              </c:numCache>
            </c:numRef>
          </c:val>
          <c:extLst>
            <c:ext xmlns:c16="http://schemas.microsoft.com/office/drawing/2014/chart" uri="{C3380CC4-5D6E-409C-BE32-E72D297353CC}">
              <c16:uniqueId val="{00000004-FE73-4702-9E06-59639592D259}"/>
            </c:ext>
          </c:extLst>
        </c:ser>
        <c:dLbls>
          <c:dLblPos val="bestFit"/>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1800" b="1" i="0" u="none"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1"/>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r>
              <a:rPr lang="es-CO" sz="1800" b="1"/>
              <a:t>Horas JUNIO</a:t>
            </a:r>
          </a:p>
        </c:rich>
      </c:tx>
      <c:layout>
        <c:manualLayout>
          <c:xMode val="edge"/>
          <c:yMode val="edge"/>
          <c:x val="0.4211916976121719"/>
          <c:y val="3.5960619096147298E-2"/>
        </c:manualLayout>
      </c:layout>
      <c:overlay val="0"/>
      <c:spPr>
        <a:noFill/>
        <a:ln>
          <a:noFill/>
        </a:ln>
        <a:effectLst/>
      </c:spPr>
      <c:txPr>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xMode val="edge"/>
          <c:yMode val="edge"/>
          <c:x val="0.15425286022559898"/>
          <c:y val="0.12906295577535176"/>
          <c:w val="0.723503870590821"/>
          <c:h val="0.66528581559089373"/>
        </c:manualLayout>
      </c:layout>
      <c:pie3DChart>
        <c:varyColors val="1"/>
        <c:ser>
          <c:idx val="0"/>
          <c:order val="0"/>
          <c:dPt>
            <c:idx val="0"/>
            <c:bubble3D val="0"/>
            <c:spPr>
              <a:solidFill>
                <a:schemeClr val="accent1">
                  <a:shade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1-84CE-486B-BB11-4B40987CFFB3}"/>
              </c:ext>
            </c:extLst>
          </c:dPt>
          <c:dPt>
            <c:idx val="1"/>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2-84CE-486B-BB11-4B40987CFFB3}"/>
              </c:ext>
            </c:extLst>
          </c:dPt>
          <c:dPt>
            <c:idx val="2"/>
            <c:bubble3D val="0"/>
            <c:spPr>
              <a:solidFill>
                <a:schemeClr val="accent1">
                  <a:tint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3-84CE-486B-BB11-4B40987CFFB3}"/>
              </c:ext>
            </c:extLst>
          </c:dPt>
          <c:dLbls>
            <c:dLbl>
              <c:idx val="0"/>
              <c:layout>
                <c:manualLayout>
                  <c:x val="-0.11269132918487491"/>
                  <c:y val="6.1962985396056262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4CE-486B-BB11-4B40987CFFB3}"/>
                </c:ext>
              </c:extLst>
            </c:dLbl>
            <c:dLbl>
              <c:idx val="1"/>
              <c:layout>
                <c:manualLayout>
                  <c:x val="-9.6513079726926715E-2"/>
                  <c:y val="-0.17610256410256411"/>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4CE-486B-BB11-4B40987CFFB3}"/>
                </c:ext>
              </c:extLst>
            </c:dLbl>
            <c:dLbl>
              <c:idx val="2"/>
              <c:layout>
                <c:manualLayout>
                  <c:x val="0.11082693947144075"/>
                  <c:y val="-0.12495699576014536"/>
                </c:manualLayout>
              </c:layout>
              <c:spPr>
                <a:noFill/>
                <a:ln>
                  <a:noFill/>
                </a:ln>
                <a:effectLst/>
              </c:spPr>
              <c:txPr>
                <a:bodyPr rot="0" spcFirstLastPara="1" vertOverflow="ellipsis" vert="horz" wrap="square" lIns="38100" tIns="19050" rIns="38100" bIns="19050" anchor="ctr" anchorCtr="1">
                  <a:noAutofit/>
                </a:bodyPr>
                <a:lstStyle/>
                <a:p>
                  <a:pPr>
                    <a:defRPr sz="1600" b="1"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extLst>
                <c:ext xmlns:c15="http://schemas.microsoft.com/office/drawing/2012/chart" uri="{CE6537A1-D6FC-4f65-9D91-7224C49458BB}">
                  <c15:layout>
                    <c:manualLayout>
                      <c:w val="7.2890025575447576E-2"/>
                      <c:h val="7.0085470085470086E-2"/>
                    </c:manualLayout>
                  </c15:layout>
                </c:ext>
                <c:ext xmlns:c16="http://schemas.microsoft.com/office/drawing/2014/chart" uri="{C3380CC4-5D6E-409C-BE32-E72D297353CC}">
                  <c16:uniqueId val="{00000003-84CE-486B-BB11-4B40987CFFB3}"/>
                </c:ext>
              </c:extLst>
            </c:dLbl>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'JUNIO 2025'!$H$2:$J$2</c:f>
              <c:strCache>
                <c:ptCount val="3"/>
                <c:pt idx="0">
                  <c:v>ADMINISTRACIÓN</c:v>
                </c:pt>
                <c:pt idx="1">
                  <c:v>MONITOREO</c:v>
                </c:pt>
                <c:pt idx="2">
                  <c:v>SOPORTE</c:v>
                </c:pt>
              </c:strCache>
            </c:strRef>
          </c:cat>
          <c:val>
            <c:numRef>
              <c:f>'JUNIO 2025'!$H$3:$J$3</c:f>
              <c:numCache>
                <c:formatCode>0.00</c:formatCode>
                <c:ptCount val="3"/>
                <c:pt idx="0">
                  <c:v>18</c:v>
                </c:pt>
                <c:pt idx="1">
                  <c:v>8</c:v>
                </c:pt>
                <c:pt idx="2">
                  <c:v>40</c:v>
                </c:pt>
              </c:numCache>
            </c:numRef>
          </c:val>
          <c:extLst>
            <c:ext xmlns:c16="http://schemas.microsoft.com/office/drawing/2014/chart" uri="{C3380CC4-5D6E-409C-BE32-E72D297353CC}">
              <c16:uniqueId val="{00000004-84CE-486B-BB11-4B40987CFFB3}"/>
            </c:ext>
          </c:extLst>
        </c:ser>
        <c:dLbls>
          <c:dLblPos val="bestFit"/>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1800" b="1" i="0" u="none"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1"/>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r>
              <a:rPr lang="es-CO" sz="1800" b="1"/>
              <a:t>Horas JULIO</a:t>
            </a:r>
          </a:p>
        </c:rich>
      </c:tx>
      <c:layout>
        <c:manualLayout>
          <c:xMode val="edge"/>
          <c:yMode val="edge"/>
          <c:x val="0.41270274499917481"/>
          <c:y val="1.7946922930057917E-2"/>
        </c:manualLayout>
      </c:layout>
      <c:overlay val="0"/>
      <c:spPr>
        <a:noFill/>
        <a:ln>
          <a:noFill/>
        </a:ln>
        <a:effectLst/>
      </c:spPr>
      <c:txPr>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xMode val="edge"/>
          <c:yMode val="edge"/>
          <c:x val="0.16104398267782516"/>
          <c:y val="0.10140287681740512"/>
          <c:w val="0.68445875824746916"/>
          <c:h val="0.63127608826262638"/>
        </c:manualLayout>
      </c:layout>
      <c:pie3DChart>
        <c:varyColors val="1"/>
        <c:ser>
          <c:idx val="0"/>
          <c:order val="0"/>
          <c:dPt>
            <c:idx val="0"/>
            <c:bubble3D val="0"/>
            <c:spPr>
              <a:solidFill>
                <a:schemeClr val="accent1">
                  <a:shade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1-7066-49C1-88EB-2900D5BBEC01}"/>
              </c:ext>
            </c:extLst>
          </c:dPt>
          <c:dPt>
            <c:idx val="1"/>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2-7066-49C1-88EB-2900D5BBEC01}"/>
              </c:ext>
            </c:extLst>
          </c:dPt>
          <c:dPt>
            <c:idx val="2"/>
            <c:bubble3D val="0"/>
            <c:spPr>
              <a:solidFill>
                <a:schemeClr val="accent1">
                  <a:tint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3-7066-49C1-88EB-2900D5BBEC01}"/>
              </c:ext>
            </c:extLst>
          </c:dPt>
          <c:dLbls>
            <c:dLbl>
              <c:idx val="0"/>
              <c:layout>
                <c:manualLayout>
                  <c:x val="-0.16538789428815018"/>
                  <c:y val="3.2794040788665095E-2"/>
                </c:manualLayout>
              </c:layout>
              <c:dLblPos val="bestFit"/>
              <c:showLegendKey val="0"/>
              <c:showVal val="1"/>
              <c:showCatName val="0"/>
              <c:showSerName val="0"/>
              <c:showPercent val="0"/>
              <c:showBubbleSize val="0"/>
              <c:extLst>
                <c:ext xmlns:c15="http://schemas.microsoft.com/office/drawing/2012/chart" uri="{CE6537A1-D6FC-4f65-9D91-7224C49458BB}">
                  <c15:layout>
                    <c:manualLayout>
                      <c:w val="7.2890025575447576E-2"/>
                      <c:h val="6.5645514223194742E-2"/>
                    </c:manualLayout>
                  </c15:layout>
                </c:ext>
                <c:ext xmlns:c16="http://schemas.microsoft.com/office/drawing/2014/chart" uri="{C3380CC4-5D6E-409C-BE32-E72D297353CC}">
                  <c16:uniqueId val="{00000001-7066-49C1-88EB-2900D5BBEC01}"/>
                </c:ext>
              </c:extLst>
            </c:dLbl>
            <c:dLbl>
              <c:idx val="1"/>
              <c:layout>
                <c:manualLayout>
                  <c:x val="7.6125353256674119E-2"/>
                  <c:y val="-0.28439911094264203"/>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066-49C1-88EB-2900D5BBEC01}"/>
                </c:ext>
              </c:extLst>
            </c:dLbl>
            <c:dLbl>
              <c:idx val="2"/>
              <c:layout>
                <c:manualLayout>
                  <c:x val="0.16507454471004424"/>
                  <c:y val="4.1164963788716806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066-49C1-88EB-2900D5BBEC01}"/>
                </c:ext>
              </c:extLst>
            </c:dLbl>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'JULIO 2025'!$H$2:$J$2</c:f>
              <c:strCache>
                <c:ptCount val="3"/>
                <c:pt idx="0">
                  <c:v>ADMINISTRACIÓN</c:v>
                </c:pt>
                <c:pt idx="1">
                  <c:v>MONITOREO</c:v>
                </c:pt>
                <c:pt idx="2">
                  <c:v>SOPORTE</c:v>
                </c:pt>
              </c:strCache>
            </c:strRef>
          </c:cat>
          <c:val>
            <c:numRef>
              <c:f>'JULIO 2025'!$H$3:$J$3</c:f>
              <c:numCache>
                <c:formatCode>0.00</c:formatCode>
                <c:ptCount val="3"/>
                <c:pt idx="0">
                  <c:v>18</c:v>
                </c:pt>
                <c:pt idx="1">
                  <c:v>8</c:v>
                </c:pt>
                <c:pt idx="2">
                  <c:v>15</c:v>
                </c:pt>
              </c:numCache>
            </c:numRef>
          </c:val>
          <c:extLst>
            <c:ext xmlns:c16="http://schemas.microsoft.com/office/drawing/2014/chart" uri="{C3380CC4-5D6E-409C-BE32-E72D297353CC}">
              <c16:uniqueId val="{00000004-7066-49C1-88EB-2900D5BBEC01}"/>
            </c:ext>
          </c:extLst>
        </c:ser>
        <c:dLbls>
          <c:dLblPos val="bestFit"/>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1800" b="1" i="0" u="none"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1"/>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r>
              <a:rPr lang="es-CO" sz="1800" b="1"/>
              <a:t>Horas AGOSTO</a:t>
            </a:r>
          </a:p>
        </c:rich>
      </c:tx>
      <c:layout>
        <c:manualLayout>
          <c:xMode val="edge"/>
          <c:yMode val="edge"/>
          <c:x val="0.37933698850247971"/>
          <c:y val="1.7946957978784234E-2"/>
        </c:manualLayout>
      </c:layout>
      <c:overlay val="0"/>
      <c:spPr>
        <a:noFill/>
        <a:ln>
          <a:noFill/>
        </a:ln>
        <a:effectLst/>
      </c:spPr>
      <c:txPr>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xMode val="edge"/>
          <c:yMode val="edge"/>
          <c:x val="0.16104398267782516"/>
          <c:y val="0.10140287681740512"/>
          <c:w val="0.68445875824746916"/>
          <c:h val="0.63127608826262638"/>
        </c:manualLayout>
      </c:layout>
      <c:pie3DChart>
        <c:varyColors val="1"/>
        <c:ser>
          <c:idx val="0"/>
          <c:order val="0"/>
          <c:dPt>
            <c:idx val="0"/>
            <c:bubble3D val="0"/>
            <c:spPr>
              <a:solidFill>
                <a:schemeClr val="accent1">
                  <a:shade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1-9356-4C92-87B5-F3E5245F05BC}"/>
              </c:ext>
            </c:extLst>
          </c:dPt>
          <c:dPt>
            <c:idx val="1"/>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2-9356-4C92-87B5-F3E5245F05BC}"/>
              </c:ext>
            </c:extLst>
          </c:dPt>
          <c:dPt>
            <c:idx val="2"/>
            <c:bubble3D val="0"/>
            <c:spPr>
              <a:solidFill>
                <a:schemeClr val="accent1">
                  <a:tint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3-9356-4C92-87B5-F3E5245F05BC}"/>
              </c:ext>
            </c:extLst>
          </c:dPt>
          <c:dLbls>
            <c:dLbl>
              <c:idx val="0"/>
              <c:layout>
                <c:manualLayout>
                  <c:x val="-0.16445705607553773"/>
                  <c:y val="2.867582249893182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356-4C92-87B5-F3E5245F05BC}"/>
                </c:ext>
              </c:extLst>
            </c:dLbl>
            <c:dLbl>
              <c:idx val="1"/>
              <c:layout>
                <c:manualLayout>
                  <c:x val="6.8005612505983928E-2"/>
                  <c:y val="-0.25822889580662878"/>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356-4C92-87B5-F3E5245F05BC}"/>
                </c:ext>
              </c:extLst>
            </c:dLbl>
            <c:dLbl>
              <c:idx val="2"/>
              <c:layout>
                <c:manualLayout>
                  <c:x val="0.16693137886066128"/>
                  <c:y val="4.8445583836904109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356-4C92-87B5-F3E5245F05BC}"/>
                </c:ext>
              </c:extLst>
            </c:dLbl>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'AGOSTO 2025'!$H$2:$J$2</c:f>
              <c:strCache>
                <c:ptCount val="3"/>
                <c:pt idx="0">
                  <c:v>ADMINISTRACIÓN</c:v>
                </c:pt>
                <c:pt idx="1">
                  <c:v>MONITOREO</c:v>
                </c:pt>
                <c:pt idx="2">
                  <c:v>SOPORTE</c:v>
                </c:pt>
              </c:strCache>
            </c:strRef>
          </c:cat>
          <c:val>
            <c:numRef>
              <c:f>'AGOSTO 2025'!$H$3:$J$3</c:f>
              <c:numCache>
                <c:formatCode>0.00</c:formatCode>
                <c:ptCount val="3"/>
                <c:pt idx="0">
                  <c:v>18</c:v>
                </c:pt>
                <c:pt idx="1">
                  <c:v>8</c:v>
                </c:pt>
                <c:pt idx="2">
                  <c:v>14.5</c:v>
                </c:pt>
              </c:numCache>
            </c:numRef>
          </c:val>
          <c:extLst>
            <c:ext xmlns:c16="http://schemas.microsoft.com/office/drawing/2014/chart" uri="{C3380CC4-5D6E-409C-BE32-E72D297353CC}">
              <c16:uniqueId val="{00000004-9356-4C92-87B5-F3E5245F05BC}"/>
            </c:ext>
          </c:extLst>
        </c:ser>
        <c:dLbls>
          <c:dLblPos val="bestFit"/>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1800" b="1" i="0" u="none"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1"/>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r>
              <a:rPr lang="es-CO" sz="1800" b="1"/>
              <a:t>Horas SEPTIEMBRE</a:t>
            </a:r>
          </a:p>
        </c:rich>
      </c:tx>
      <c:layout>
        <c:manualLayout>
          <c:xMode val="edge"/>
          <c:yMode val="edge"/>
          <c:x val="0.41270274499917481"/>
          <c:y val="1.7946922930057917E-2"/>
        </c:manualLayout>
      </c:layout>
      <c:overlay val="0"/>
      <c:spPr>
        <a:noFill/>
        <a:ln>
          <a:noFill/>
        </a:ln>
        <a:effectLst/>
      </c:spPr>
      <c:txPr>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xMode val="edge"/>
          <c:yMode val="edge"/>
          <c:x val="0.16104398267782516"/>
          <c:y val="0.10140287681740512"/>
          <c:w val="0.68445875824746916"/>
          <c:h val="0.63127608826262638"/>
        </c:manualLayout>
      </c:layout>
      <c:pie3DChart>
        <c:varyColors val="1"/>
        <c:ser>
          <c:idx val="0"/>
          <c:order val="0"/>
          <c:dPt>
            <c:idx val="0"/>
            <c:bubble3D val="0"/>
            <c:spPr>
              <a:solidFill>
                <a:schemeClr val="accent1">
                  <a:shade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1-B2F5-4C1A-AEED-860B17A52D9D}"/>
              </c:ext>
            </c:extLst>
          </c:dPt>
          <c:dPt>
            <c:idx val="1"/>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2-B2F5-4C1A-AEED-860B17A52D9D}"/>
              </c:ext>
            </c:extLst>
          </c:dPt>
          <c:dPt>
            <c:idx val="2"/>
            <c:bubble3D val="0"/>
            <c:spPr>
              <a:solidFill>
                <a:schemeClr val="accent1">
                  <a:tint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3-B2F5-4C1A-AEED-860B17A52D9D}"/>
              </c:ext>
            </c:extLst>
          </c:dPt>
          <c:dLbls>
            <c:dLbl>
              <c:idx val="0"/>
              <c:layout>
                <c:manualLayout>
                  <c:x val="-0.18811694783555782"/>
                  <c:y val="3.8743108918614086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2F5-4C1A-AEED-860B17A52D9D}"/>
                </c:ext>
              </c:extLst>
            </c:dLbl>
            <c:dLbl>
              <c:idx val="1"/>
              <c:layout>
                <c:manualLayout>
                  <c:x val="3.9359768374562051E-2"/>
                  <c:y val="-0.26796656442041128"/>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2F5-4C1A-AEED-860B17A52D9D}"/>
                </c:ext>
              </c:extLst>
            </c:dLbl>
            <c:dLbl>
              <c:idx val="2"/>
              <c:layout>
                <c:manualLayout>
                  <c:x val="0.19042619719154982"/>
                  <c:y val="3.0726370047117604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2F5-4C1A-AEED-860B17A52D9D}"/>
                </c:ext>
              </c:extLst>
            </c:dLbl>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'SEPTIEMBRE 2025'!$H$2:$J$2</c:f>
              <c:strCache>
                <c:ptCount val="3"/>
                <c:pt idx="0">
                  <c:v>ADMINISTRACIÓN</c:v>
                </c:pt>
                <c:pt idx="1">
                  <c:v>MONITOREO</c:v>
                </c:pt>
                <c:pt idx="2">
                  <c:v>SOPORTE</c:v>
                </c:pt>
              </c:strCache>
            </c:strRef>
          </c:cat>
          <c:val>
            <c:numRef>
              <c:f>'SEPTIEMBRE 2025'!$H$3:$J$3</c:f>
              <c:numCache>
                <c:formatCode>0.00</c:formatCode>
                <c:ptCount val="3"/>
                <c:pt idx="0">
                  <c:v>18</c:v>
                </c:pt>
                <c:pt idx="1">
                  <c:v>8</c:v>
                </c:pt>
                <c:pt idx="2">
                  <c:v>17</c:v>
                </c:pt>
              </c:numCache>
            </c:numRef>
          </c:val>
          <c:extLst>
            <c:ext xmlns:c16="http://schemas.microsoft.com/office/drawing/2014/chart" uri="{C3380CC4-5D6E-409C-BE32-E72D297353CC}">
              <c16:uniqueId val="{00000004-B2F5-4C1A-AEED-860B17A52D9D}"/>
            </c:ext>
          </c:extLst>
        </c:ser>
        <c:dLbls>
          <c:dLblPos val="bestFit"/>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1800" b="1" i="0" u="none"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1"/>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r>
              <a:rPr lang="es-CO" sz="1800" b="1"/>
              <a:t>Horas OCTUBRE</a:t>
            </a:r>
          </a:p>
        </c:rich>
      </c:tx>
      <c:overlay val="0"/>
      <c:spPr>
        <a:noFill/>
        <a:ln>
          <a:noFill/>
        </a:ln>
        <a:effectLst/>
      </c:spPr>
      <c:txPr>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shade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1-08C0-4933-B9D8-8E335F0BB0E3}"/>
              </c:ext>
            </c:extLst>
          </c:dPt>
          <c:dPt>
            <c:idx val="1"/>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3-08C0-4933-B9D8-8E335F0BB0E3}"/>
              </c:ext>
            </c:extLst>
          </c:dPt>
          <c:dPt>
            <c:idx val="2"/>
            <c:bubble3D val="0"/>
            <c:spPr>
              <a:solidFill>
                <a:schemeClr val="accent1">
                  <a:tint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2-08C0-4933-B9D8-8E335F0BB0E3}"/>
              </c:ext>
            </c:extLst>
          </c:dPt>
          <c:dLbls>
            <c:dLbl>
              <c:idx val="0"/>
              <c:layout>
                <c:manualLayout>
                  <c:x val="-0.16941227562641933"/>
                  <c:y val="4.8452723897317715E-3"/>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8C0-4933-B9D8-8E335F0BB0E3}"/>
                </c:ext>
              </c:extLst>
            </c:dLbl>
            <c:dLbl>
              <c:idx val="1"/>
              <c:layout>
                <c:manualLayout>
                  <c:x val="0.12752599892473793"/>
                  <c:y val="-0.22577325395301198"/>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8C0-4933-B9D8-8E335F0BB0E3}"/>
                </c:ext>
              </c:extLst>
            </c:dLbl>
            <c:dLbl>
              <c:idx val="2"/>
              <c:layout>
                <c:manualLayout>
                  <c:x val="0.13739046347945302"/>
                  <c:y val="5.4574739133218135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8C0-4933-B9D8-8E335F0BB0E3}"/>
                </c:ext>
              </c:extLst>
            </c:dLbl>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'OCTUBRE 2025'!$H$2:$J$2</c:f>
              <c:strCache>
                <c:ptCount val="3"/>
                <c:pt idx="0">
                  <c:v>ADMINISTRACIÓN</c:v>
                </c:pt>
                <c:pt idx="1">
                  <c:v>MONITOREO</c:v>
                </c:pt>
                <c:pt idx="2">
                  <c:v>SOPORTE</c:v>
                </c:pt>
              </c:strCache>
            </c:strRef>
          </c:cat>
          <c:val>
            <c:numRef>
              <c:f>'OCTUBRE 2025'!$H$3:$J$3</c:f>
              <c:numCache>
                <c:formatCode>0.00</c:formatCode>
                <c:ptCount val="3"/>
                <c:pt idx="0">
                  <c:v>18</c:v>
                </c:pt>
                <c:pt idx="1">
                  <c:v>8</c:v>
                </c:pt>
                <c:pt idx="2">
                  <c:v>10.75</c:v>
                </c:pt>
              </c:numCache>
            </c:numRef>
          </c:val>
          <c:extLst>
            <c:ext xmlns:c16="http://schemas.microsoft.com/office/drawing/2014/chart" uri="{C3380CC4-5D6E-409C-BE32-E72D297353CC}">
              <c16:uniqueId val="{00000000-08C0-4933-B9D8-8E335F0BB0E3}"/>
            </c:ext>
          </c:extLst>
        </c:ser>
        <c:dLbls>
          <c:dLblPos val="bestFit"/>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1800" b="1"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r>
              <a:rPr lang="es-CO" sz="1800" b="1"/>
              <a:t>Horas NOVIEMBRE</a:t>
            </a:r>
          </a:p>
        </c:rich>
      </c:tx>
      <c:overlay val="0"/>
      <c:spPr>
        <a:noFill/>
        <a:ln>
          <a:noFill/>
        </a:ln>
        <a:effectLst/>
      </c:spPr>
      <c:txPr>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shade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1-E5A6-400E-A6D2-C0EA45A781EA}"/>
              </c:ext>
            </c:extLst>
          </c:dPt>
          <c:dPt>
            <c:idx val="1"/>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3-E5A6-400E-A6D2-C0EA45A781EA}"/>
              </c:ext>
            </c:extLst>
          </c:dPt>
          <c:dPt>
            <c:idx val="2"/>
            <c:bubble3D val="0"/>
            <c:spPr>
              <a:solidFill>
                <a:schemeClr val="accent1">
                  <a:tint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5-E5A6-400E-A6D2-C0EA45A781EA}"/>
              </c:ext>
            </c:extLst>
          </c:dPt>
          <c:dLbls>
            <c:dLbl>
              <c:idx val="0"/>
              <c:layout>
                <c:manualLayout>
                  <c:x val="-0.12253768811168572"/>
                  <c:y val="5.2036550315449459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5A6-400E-A6D2-C0EA45A781EA}"/>
                </c:ext>
              </c:extLst>
            </c:dLbl>
            <c:dLbl>
              <c:idx val="1"/>
              <c:layout>
                <c:manualLayout>
                  <c:x val="-0.10717723383632663"/>
                  <c:y val="-0.19421260553955005"/>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5A6-400E-A6D2-C0EA45A781EA}"/>
                </c:ext>
              </c:extLst>
            </c:dLbl>
            <c:dLbl>
              <c:idx val="2"/>
              <c:layout>
                <c:manualLayout>
                  <c:x val="0.21369266384367938"/>
                  <c:y val="-0.12125766464071866"/>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E5A6-400E-A6D2-C0EA45A781EA}"/>
                </c:ext>
              </c:extLst>
            </c:dLbl>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'NOVIEMBRE 2025'!$H$2:$J$2</c:f>
              <c:strCache>
                <c:ptCount val="3"/>
                <c:pt idx="0">
                  <c:v>ADMINISTRACIÓN</c:v>
                </c:pt>
                <c:pt idx="1">
                  <c:v>MONITOREO</c:v>
                </c:pt>
                <c:pt idx="2">
                  <c:v>SOPORTE</c:v>
                </c:pt>
              </c:strCache>
            </c:strRef>
          </c:cat>
          <c:val>
            <c:numRef>
              <c:f>'NOVIEMBRE 2025'!$H$3:$J$3</c:f>
              <c:numCache>
                <c:formatCode>0.00</c:formatCode>
                <c:ptCount val="3"/>
                <c:pt idx="0">
                  <c:v>18</c:v>
                </c:pt>
                <c:pt idx="1">
                  <c:v>8</c:v>
                </c:pt>
                <c:pt idx="2">
                  <c:v>33.629999999999995</c:v>
                </c:pt>
              </c:numCache>
            </c:numRef>
          </c:val>
          <c:extLst>
            <c:ext xmlns:c16="http://schemas.microsoft.com/office/drawing/2014/chart" uri="{C3380CC4-5D6E-409C-BE32-E72D297353CC}">
              <c16:uniqueId val="{00000006-E5A6-400E-A6D2-C0EA45A781EA}"/>
            </c:ext>
          </c:extLst>
        </c:ser>
        <c:dLbls>
          <c:dLblPos val="bestFit"/>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1800" b="1"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r>
              <a:rPr lang="es-CO" sz="1800" b="1"/>
              <a:t>Horas</a:t>
            </a:r>
            <a:r>
              <a:rPr lang="es-CO" sz="1800" b="1" baseline="0"/>
              <a:t> DICIEMBRE</a:t>
            </a:r>
            <a:endParaRPr lang="es-CO" sz="1800" b="1"/>
          </a:p>
        </c:rich>
      </c:tx>
      <c:overlay val="0"/>
      <c:spPr>
        <a:noFill/>
        <a:ln>
          <a:noFill/>
        </a:ln>
        <a:effectLst/>
      </c:spPr>
      <c:txPr>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shade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1-FF51-4CBB-B105-073E1C853801}"/>
              </c:ext>
            </c:extLst>
          </c:dPt>
          <c:dPt>
            <c:idx val="1"/>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3-FF51-4CBB-B105-073E1C853801}"/>
              </c:ext>
            </c:extLst>
          </c:dPt>
          <c:dPt>
            <c:idx val="2"/>
            <c:bubble3D val="0"/>
            <c:spPr>
              <a:solidFill>
                <a:schemeClr val="accent1">
                  <a:tint val="65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5-FF51-4CBB-B105-073E1C853801}"/>
              </c:ext>
            </c:extLst>
          </c:dPt>
          <c:dLbls>
            <c:dLbl>
              <c:idx val="0"/>
              <c:layout>
                <c:manualLayout>
                  <c:x val="-0.12580668305313891"/>
                  <c:y val="5.9633240747480866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F51-4CBB-B105-073E1C853801}"/>
                </c:ext>
              </c:extLst>
            </c:dLbl>
            <c:dLbl>
              <c:idx val="1"/>
              <c:layout>
                <c:manualLayout>
                  <c:x val="-0.1023512609960392"/>
                  <c:y val="-0.2025281791413748"/>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F51-4CBB-B105-073E1C853801}"/>
                </c:ext>
              </c:extLst>
            </c:dLbl>
            <c:dLbl>
              <c:idx val="2"/>
              <c:layout>
                <c:manualLayout>
                  <c:x val="0.21191880968339222"/>
                  <c:y val="-9.2575281965998041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F51-4CBB-B105-073E1C853801}"/>
                </c:ext>
              </c:extLst>
            </c:dLbl>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'DICIEMBRE 2025'!$H$2:$J$2</c:f>
              <c:strCache>
                <c:ptCount val="3"/>
                <c:pt idx="0">
                  <c:v>ADMINISTRACIÓN</c:v>
                </c:pt>
                <c:pt idx="1">
                  <c:v>MONITOREO</c:v>
                </c:pt>
                <c:pt idx="2">
                  <c:v>SOPORTE</c:v>
                </c:pt>
              </c:strCache>
            </c:strRef>
          </c:cat>
          <c:val>
            <c:numRef>
              <c:f>'DICIEMBRE 2025'!$H$3:$J$3</c:f>
              <c:numCache>
                <c:formatCode>0.00</c:formatCode>
                <c:ptCount val="3"/>
                <c:pt idx="0">
                  <c:v>18</c:v>
                </c:pt>
                <c:pt idx="1">
                  <c:v>8</c:v>
                </c:pt>
                <c:pt idx="2">
                  <c:v>30.73</c:v>
                </c:pt>
              </c:numCache>
            </c:numRef>
          </c:val>
          <c:extLst>
            <c:ext xmlns:c16="http://schemas.microsoft.com/office/drawing/2014/chart" uri="{C3380CC4-5D6E-409C-BE32-E72D297353CC}">
              <c16:uniqueId val="{00000006-FF51-4CBB-B105-073E1C853801}"/>
            </c:ext>
          </c:extLst>
        </c:ser>
        <c:dLbls>
          <c:dLblPos val="bestFit"/>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1800" b="1"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HORAS desde MAYO hasta DICIEMBRE</a:t>
            </a:r>
          </a:p>
        </c:rich>
      </c:tx>
      <c:layout>
        <c:manualLayout>
          <c:xMode val="edge"/>
          <c:yMode val="edge"/>
          <c:x val="0.21736181298233243"/>
          <c:y val="3.8348631835385207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xMode val="edge"/>
          <c:yMode val="edge"/>
          <c:x val="0.1266025641025641"/>
          <c:y val="0.18131527194587657"/>
          <c:w val="0.75534188034188032"/>
          <c:h val="0.5586286911821654"/>
        </c:manualLayout>
      </c:layout>
      <c:pie3DChart>
        <c:varyColors val="1"/>
        <c:ser>
          <c:idx val="0"/>
          <c:order val="0"/>
          <c:dPt>
            <c:idx val="0"/>
            <c:bubble3D val="0"/>
            <c:spPr>
              <a:solidFill>
                <a:schemeClr val="accent1">
                  <a:shade val="58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1-E6A2-49B9-9AC1-6D2A9FB837EA}"/>
              </c:ext>
            </c:extLst>
          </c:dPt>
          <c:dPt>
            <c:idx val="1"/>
            <c:bubble3D val="0"/>
            <c:spPr>
              <a:solidFill>
                <a:schemeClr val="accent1">
                  <a:shade val="86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2-B0AD-4D20-BE3A-2AFAD901A8D5}"/>
              </c:ext>
            </c:extLst>
          </c:dPt>
          <c:dPt>
            <c:idx val="2"/>
            <c:bubble3D val="0"/>
            <c:spPr>
              <a:solidFill>
                <a:schemeClr val="accent1">
                  <a:tint val="86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3-B0AD-4D20-BE3A-2AFAD901A8D5}"/>
              </c:ext>
            </c:extLst>
          </c:dPt>
          <c:dPt>
            <c:idx val="3"/>
            <c:bubble3D val="0"/>
            <c:spPr>
              <a:solidFill>
                <a:schemeClr val="accent1">
                  <a:tint val="58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7-2A28-4ED4-840B-4D14F7091906}"/>
              </c:ext>
            </c:extLst>
          </c:dPt>
          <c:dLbls>
            <c:dLbl>
              <c:idx val="0"/>
              <c:layout>
                <c:manualLayout>
                  <c:x val="-0.15375308496885651"/>
                  <c:y val="4.86193645683791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6A2-49B9-9AC1-6D2A9FB837EA}"/>
                </c:ext>
              </c:extLst>
            </c:dLbl>
            <c:dLbl>
              <c:idx val="1"/>
              <c:layout>
                <c:manualLayout>
                  <c:x val="-9.5191366004622552E-2"/>
                  <c:y val="-0.2330479546410290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0AD-4D20-BE3A-2AFAD901A8D5}"/>
                </c:ext>
              </c:extLst>
            </c:dLbl>
            <c:dLbl>
              <c:idx val="2"/>
              <c:layout>
                <c:manualLayout>
                  <c:x val="0.19868511771849409"/>
                  <c:y val="-0.1245135656385493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0AD-4D20-BE3A-2AFAD901A8D5}"/>
                </c:ext>
              </c:extLst>
            </c:dLbl>
            <c:dLbl>
              <c:idx val="3"/>
              <c:layout>
                <c:manualLayout>
                  <c:x val="9.506992596074744E-2"/>
                  <c:y val="8.56724815475413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2A28-4ED4-840B-4D14F7091906}"/>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'RELACIÓN HORAS 2025'!$E$14:$H$14</c:f>
              <c:strCache>
                <c:ptCount val="4"/>
                <c:pt idx="0">
                  <c:v>ADMINISTRACIÓN</c:v>
                </c:pt>
                <c:pt idx="1">
                  <c:v>MONITOREO</c:v>
                </c:pt>
                <c:pt idx="2">
                  <c:v>SOPORTE REMOTO</c:v>
                </c:pt>
                <c:pt idx="3">
                  <c:v>SOPORTE EN SITIO</c:v>
                </c:pt>
              </c:strCache>
            </c:strRef>
          </c:cat>
          <c:val>
            <c:numRef>
              <c:f>'RELACIÓN HORAS 2025'!$E$15:$H$15</c:f>
              <c:numCache>
                <c:formatCode>0.00</c:formatCode>
                <c:ptCount val="4"/>
                <c:pt idx="0">
                  <c:v>144</c:v>
                </c:pt>
                <c:pt idx="1">
                  <c:v>64</c:v>
                </c:pt>
                <c:pt idx="2">
                  <c:v>132.60999999999999</c:v>
                </c:pt>
                <c:pt idx="3">
                  <c:v>56</c:v>
                </c:pt>
              </c:numCache>
            </c:numRef>
          </c:val>
          <c:extLst>
            <c:ext xmlns:c16="http://schemas.microsoft.com/office/drawing/2014/chart" uri="{C3380CC4-5D6E-409C-BE32-E72D297353CC}">
              <c16:uniqueId val="{00000002-E6A2-49B9-9AC1-6D2A9FB837EA}"/>
            </c:ext>
          </c:extLst>
        </c:ser>
        <c:dLbls>
          <c:showLegendKey val="0"/>
          <c:showVal val="0"/>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1050" b="1" i="0" u="none"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1"/>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withinLinear" id="14">
  <a:schemeClr val="accent1"/>
</cs:colorStyle>
</file>

<file path=xl/charts/colors3.xml><?xml version="1.0" encoding="utf-8"?>
<cs:colorStyle xmlns:cs="http://schemas.microsoft.com/office/drawing/2012/chartStyle" xmlns:a="http://schemas.openxmlformats.org/drawingml/2006/main" meth="withinLinear" id="14">
  <a:schemeClr val="accent1"/>
</cs:colorStyle>
</file>

<file path=xl/charts/colors4.xml><?xml version="1.0" encoding="utf-8"?>
<cs:colorStyle xmlns:cs="http://schemas.microsoft.com/office/drawing/2012/chartStyle" xmlns:a="http://schemas.openxmlformats.org/drawingml/2006/main" meth="withinLinear" id="14">
  <a:schemeClr val="accent1"/>
</cs:colorStyle>
</file>

<file path=xl/charts/colors5.xml><?xml version="1.0" encoding="utf-8"?>
<cs:colorStyle xmlns:cs="http://schemas.microsoft.com/office/drawing/2012/chartStyle" xmlns:a="http://schemas.openxmlformats.org/drawingml/2006/main" meth="withinLinear" id="14">
  <a:schemeClr val="accent1"/>
</cs:colorStyle>
</file>

<file path=xl/charts/colors6.xml><?xml version="1.0" encoding="utf-8"?>
<cs:colorStyle xmlns:cs="http://schemas.microsoft.com/office/drawing/2012/chartStyle" xmlns:a="http://schemas.openxmlformats.org/drawingml/2006/main" meth="withinLinear" id="14">
  <a:schemeClr val="accent1"/>
</cs:colorStyle>
</file>

<file path=xl/charts/colors7.xml><?xml version="1.0" encoding="utf-8"?>
<cs:colorStyle xmlns:cs="http://schemas.microsoft.com/office/drawing/2012/chartStyle" xmlns:a="http://schemas.openxmlformats.org/drawingml/2006/main" meth="withinLinear" id="14">
  <a:schemeClr val="accent1"/>
</cs:colorStyle>
</file>

<file path=xl/charts/colors8.xml><?xml version="1.0" encoding="utf-8"?>
<cs:colorStyle xmlns:cs="http://schemas.microsoft.com/office/drawing/2012/chartStyle" xmlns:a="http://schemas.openxmlformats.org/drawingml/2006/main" meth="withinLinear" id="14">
  <a:schemeClr val="accent1"/>
</cs:colorStyle>
</file>

<file path=xl/charts/colors9.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oneCellAnchor>
    <xdr:from>
      <xdr:col>6</xdr:col>
      <xdr:colOff>9525</xdr:colOff>
      <xdr:row>3</xdr:row>
      <xdr:rowOff>209550</xdr:rowOff>
    </xdr:from>
    <xdr:ext cx="7267575" cy="4629150"/>
    <xdr:graphicFrame macro="">
      <xdr:nvGraphicFramePr>
        <xdr:cNvPr id="2057320149" name="Chart 1">
          <a:extLst>
            <a:ext uri="{FF2B5EF4-FFF2-40B4-BE49-F238E27FC236}">
              <a16:creationId xmlns:a16="http://schemas.microsoft.com/office/drawing/2014/main" id="{00000000-0008-0000-0000-0000D536A07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2.xml><?xml version="1.0" encoding="utf-8"?>
<xdr:wsDr xmlns:xdr="http://schemas.openxmlformats.org/drawingml/2006/spreadsheetDrawing" xmlns:a="http://schemas.openxmlformats.org/drawingml/2006/main">
  <xdr:oneCellAnchor>
    <xdr:from>
      <xdr:col>5</xdr:col>
      <xdr:colOff>685800</xdr:colOff>
      <xdr:row>3</xdr:row>
      <xdr:rowOff>285750</xdr:rowOff>
    </xdr:from>
    <xdr:ext cx="7448550" cy="3714750"/>
    <xdr:graphicFrame macro="">
      <xdr:nvGraphicFramePr>
        <xdr:cNvPr id="99747747" name="Chart 2">
          <a:extLst>
            <a:ext uri="{FF2B5EF4-FFF2-40B4-BE49-F238E27FC236}">
              <a16:creationId xmlns:a16="http://schemas.microsoft.com/office/drawing/2014/main" id="{00000000-0008-0000-0100-0000A307F2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723900</xdr:colOff>
      <xdr:row>3</xdr:row>
      <xdr:rowOff>180975</xdr:rowOff>
    </xdr:from>
    <xdr:ext cx="7448550" cy="4352925"/>
    <xdr:graphicFrame macro="">
      <xdr:nvGraphicFramePr>
        <xdr:cNvPr id="1537900291" name="Chart 3">
          <a:extLst>
            <a:ext uri="{FF2B5EF4-FFF2-40B4-BE49-F238E27FC236}">
              <a16:creationId xmlns:a16="http://schemas.microsoft.com/office/drawing/2014/main" id="{00000000-0008-0000-0200-0000037FAA5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4.xml><?xml version="1.0" encoding="utf-8"?>
<xdr:wsDr xmlns:xdr="http://schemas.openxmlformats.org/drawingml/2006/spreadsheetDrawing" xmlns:a="http://schemas.openxmlformats.org/drawingml/2006/main">
  <xdr:oneCellAnchor>
    <xdr:from>
      <xdr:col>5</xdr:col>
      <xdr:colOff>600075</xdr:colOff>
      <xdr:row>3</xdr:row>
      <xdr:rowOff>180975</xdr:rowOff>
    </xdr:from>
    <xdr:ext cx="7572375" cy="4095750"/>
    <xdr:graphicFrame macro="">
      <xdr:nvGraphicFramePr>
        <xdr:cNvPr id="155483503" name="Chart 4">
          <a:extLst>
            <a:ext uri="{FF2B5EF4-FFF2-40B4-BE49-F238E27FC236}">
              <a16:creationId xmlns:a16="http://schemas.microsoft.com/office/drawing/2014/main" id="{00000000-0008-0000-0300-00006F7D440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5.xml><?xml version="1.0" encoding="utf-8"?>
<xdr:wsDr xmlns:xdr="http://schemas.openxmlformats.org/drawingml/2006/spreadsheetDrawing" xmlns:a="http://schemas.openxmlformats.org/drawingml/2006/main">
  <xdr:oneCellAnchor>
    <xdr:from>
      <xdr:col>5</xdr:col>
      <xdr:colOff>707571</xdr:colOff>
      <xdr:row>3</xdr:row>
      <xdr:rowOff>200025</xdr:rowOff>
    </xdr:from>
    <xdr:ext cx="7266214" cy="4743450"/>
    <xdr:graphicFrame macro="">
      <xdr:nvGraphicFramePr>
        <xdr:cNvPr id="1394113218" name="Chart 5">
          <a:extLst>
            <a:ext uri="{FF2B5EF4-FFF2-40B4-BE49-F238E27FC236}">
              <a16:creationId xmlns:a16="http://schemas.microsoft.com/office/drawing/2014/main" id="{00000000-0008-0000-0400-0000C27A185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9524</xdr:colOff>
      <xdr:row>3</xdr:row>
      <xdr:rowOff>361950</xdr:rowOff>
    </xdr:from>
    <xdr:to>
      <xdr:col>11</xdr:col>
      <xdr:colOff>0</xdr:colOff>
      <xdr:row>10</xdr:row>
      <xdr:rowOff>0</xdr:rowOff>
    </xdr:to>
    <xdr:graphicFrame macro="">
      <xdr:nvGraphicFramePr>
        <xdr:cNvPr id="2" name="Gráfico 1">
          <a:extLst>
            <a:ext uri="{FF2B5EF4-FFF2-40B4-BE49-F238E27FC236}">
              <a16:creationId xmlns:a16="http://schemas.microsoft.com/office/drawing/2014/main" id="{543F9EDE-43E9-2C9B-C810-94CBBCECBE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6</xdr:col>
      <xdr:colOff>194070</xdr:colOff>
      <xdr:row>5</xdr:row>
      <xdr:rowOff>79771</xdr:rowOff>
    </xdr:from>
    <xdr:to>
      <xdr:col>11</xdr:col>
      <xdr:colOff>19049</xdr:colOff>
      <xdr:row>18</xdr:row>
      <xdr:rowOff>0</xdr:rowOff>
    </xdr:to>
    <xdr:graphicFrame macro="">
      <xdr:nvGraphicFramePr>
        <xdr:cNvPr id="2" name="Gráfico 1">
          <a:extLst>
            <a:ext uri="{FF2B5EF4-FFF2-40B4-BE49-F238E27FC236}">
              <a16:creationId xmlns:a16="http://schemas.microsoft.com/office/drawing/2014/main" id="{19EF5F02-A074-4EEA-A0B7-8FD530E5BC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6</xdr:col>
      <xdr:colOff>28345</xdr:colOff>
      <xdr:row>6</xdr:row>
      <xdr:rowOff>62818</xdr:rowOff>
    </xdr:from>
    <xdr:to>
      <xdr:col>10</xdr:col>
      <xdr:colOff>1452562</xdr:colOff>
      <xdr:row>19</xdr:row>
      <xdr:rowOff>40820</xdr:rowOff>
    </xdr:to>
    <xdr:graphicFrame macro="">
      <xdr:nvGraphicFramePr>
        <xdr:cNvPr id="2" name="Gráfico 1">
          <a:extLst>
            <a:ext uri="{FF2B5EF4-FFF2-40B4-BE49-F238E27FC236}">
              <a16:creationId xmlns:a16="http://schemas.microsoft.com/office/drawing/2014/main" id="{4BBB5FE5-54F8-41B4-A924-366D66BADE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oneCellAnchor>
    <xdr:from>
      <xdr:col>3</xdr:col>
      <xdr:colOff>1200150</xdr:colOff>
      <xdr:row>15</xdr:row>
      <xdr:rowOff>95250</xdr:rowOff>
    </xdr:from>
    <xdr:ext cx="5105400" cy="3448050"/>
    <xdr:graphicFrame macro="">
      <xdr:nvGraphicFramePr>
        <xdr:cNvPr id="1288753855" name="Chart 9">
          <a:extLst>
            <a:ext uri="{FF2B5EF4-FFF2-40B4-BE49-F238E27FC236}">
              <a16:creationId xmlns:a16="http://schemas.microsoft.com/office/drawing/2014/main" id="{00000000-0008-0000-0800-0000BFD2D0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1000"/>
  <sheetViews>
    <sheetView showGridLines="0" topLeftCell="A4" zoomScale="80" zoomScaleNormal="80" workbookViewId="0">
      <selection activeCell="B13" sqref="B13:E13"/>
    </sheetView>
  </sheetViews>
  <sheetFormatPr baseColWidth="10" defaultColWidth="14.44140625" defaultRowHeight="15" customHeight="1" x14ac:dyDescent="0.3"/>
  <cols>
    <col min="1" max="1" width="10.6640625" customWidth="1"/>
    <col min="2" max="2" width="18.33203125" customWidth="1"/>
    <col min="3" max="3" width="142.5546875" customWidth="1"/>
    <col min="4" max="4" width="18.6640625" customWidth="1"/>
    <col min="5" max="5" width="14" customWidth="1"/>
    <col min="6" max="6" width="10.6640625" customWidth="1"/>
    <col min="7" max="7" width="23.5546875" customWidth="1"/>
    <col min="8" max="8" width="27.6640625" customWidth="1"/>
    <col min="9" max="9" width="19.5546875" customWidth="1"/>
    <col min="10" max="10" width="16.44140625" customWidth="1"/>
    <col min="11" max="11" width="22.33203125" customWidth="1"/>
    <col min="12" max="26" width="10.6640625" customWidth="1"/>
  </cols>
  <sheetData>
    <row r="1" spans="2:15" ht="14.4" x14ac:dyDescent="0.3">
      <c r="C1" s="1" t="e">
        <f ca="1">_xludf.CONCAT("Horas ",G3)</f>
        <v>#NAME?</v>
      </c>
    </row>
    <row r="2" spans="2:15" ht="19.5" customHeight="1" x14ac:dyDescent="0.4">
      <c r="B2" s="2" t="s">
        <v>0</v>
      </c>
      <c r="C2" s="2" t="s">
        <v>1</v>
      </c>
      <c r="D2" s="2" t="s">
        <v>2</v>
      </c>
      <c r="E2" s="2" t="s">
        <v>3</v>
      </c>
      <c r="G2" s="3" t="s">
        <v>4</v>
      </c>
      <c r="H2" s="3" t="s">
        <v>5</v>
      </c>
      <c r="I2" s="3" t="s">
        <v>6</v>
      </c>
      <c r="J2" s="3" t="s">
        <v>7</v>
      </c>
      <c r="K2" s="3" t="s">
        <v>8</v>
      </c>
    </row>
    <row r="3" spans="2:15" ht="62.25" customHeight="1" x14ac:dyDescent="0.3">
      <c r="B3" s="4">
        <v>45782</v>
      </c>
      <c r="C3" s="35" t="s">
        <v>9</v>
      </c>
      <c r="D3" s="5" t="s">
        <v>10</v>
      </c>
      <c r="E3" s="6">
        <v>6</v>
      </c>
      <c r="G3" s="7" t="str">
        <f>UPPER(B17)</f>
        <v>MAYO</v>
      </c>
      <c r="H3" s="8">
        <f>SUMIF(D3:D17,"Administración",E3:E17)</f>
        <v>18</v>
      </c>
      <c r="I3" s="8">
        <f>SUMIF(D3:D17,"Monitoreo",E3:E17)</f>
        <v>8</v>
      </c>
      <c r="J3" s="8">
        <f>SUMIF(D3:D17,"Soporte",E3:E17)</f>
        <v>27</v>
      </c>
      <c r="K3" s="8">
        <f>H3+I3+J3</f>
        <v>53</v>
      </c>
      <c r="N3" s="9"/>
      <c r="O3" s="10"/>
    </row>
    <row r="4" spans="2:15" ht="36" x14ac:dyDescent="0.3">
      <c r="B4" s="4">
        <v>45783</v>
      </c>
      <c r="C4" s="35" t="s">
        <v>11</v>
      </c>
      <c r="D4" s="5" t="s">
        <v>10</v>
      </c>
      <c r="E4" s="6">
        <v>4</v>
      </c>
      <c r="G4" s="11"/>
      <c r="H4" s="9"/>
      <c r="I4" s="9"/>
      <c r="J4" s="9"/>
      <c r="K4" s="9"/>
    </row>
    <row r="5" spans="2:15" ht="18" x14ac:dyDescent="0.3">
      <c r="B5" s="4">
        <v>45786</v>
      </c>
      <c r="C5" s="35" t="s">
        <v>12</v>
      </c>
      <c r="D5" s="5" t="s">
        <v>10</v>
      </c>
      <c r="E5" s="6">
        <v>2</v>
      </c>
      <c r="G5" s="11"/>
      <c r="H5" s="9"/>
      <c r="I5" s="9"/>
      <c r="J5" s="9"/>
      <c r="K5" s="9"/>
    </row>
    <row r="6" spans="2:15" ht="44.25" customHeight="1" x14ac:dyDescent="0.3">
      <c r="B6" s="4">
        <v>45789</v>
      </c>
      <c r="C6" s="35" t="s">
        <v>13</v>
      </c>
      <c r="D6" s="5" t="s">
        <v>10</v>
      </c>
      <c r="E6" s="6">
        <v>0.5</v>
      </c>
      <c r="G6" s="11"/>
      <c r="H6" s="9"/>
      <c r="I6" s="9"/>
      <c r="J6" s="9"/>
      <c r="K6" s="9"/>
    </row>
    <row r="7" spans="2:15" ht="41.25" customHeight="1" x14ac:dyDescent="0.3">
      <c r="B7" s="4">
        <v>45791</v>
      </c>
      <c r="C7" s="35" t="s">
        <v>14</v>
      </c>
      <c r="D7" s="5" t="s">
        <v>10</v>
      </c>
      <c r="E7" s="6">
        <v>2</v>
      </c>
      <c r="G7" s="11"/>
      <c r="H7" s="9"/>
      <c r="I7" s="9"/>
      <c r="J7" s="9"/>
      <c r="K7" s="9"/>
    </row>
    <row r="8" spans="2:15" ht="36" x14ac:dyDescent="0.3">
      <c r="B8" s="4">
        <v>45793</v>
      </c>
      <c r="C8" s="35" t="s">
        <v>15</v>
      </c>
      <c r="D8" s="5" t="s">
        <v>10</v>
      </c>
      <c r="E8" s="6">
        <v>0.5</v>
      </c>
      <c r="G8" s="11"/>
      <c r="H8" s="9"/>
      <c r="I8" s="9"/>
      <c r="J8" s="9"/>
      <c r="K8" s="9"/>
    </row>
    <row r="9" spans="2:15" ht="60.75" customHeight="1" x14ac:dyDescent="0.3">
      <c r="B9" s="4">
        <v>45796</v>
      </c>
      <c r="C9" s="36" t="s">
        <v>16</v>
      </c>
      <c r="D9" s="5" t="s">
        <v>10</v>
      </c>
      <c r="E9" s="6">
        <v>1</v>
      </c>
      <c r="G9" s="11"/>
      <c r="H9" s="9"/>
      <c r="I9" s="9"/>
      <c r="J9" s="9"/>
      <c r="K9" s="9"/>
    </row>
    <row r="10" spans="2:15" ht="42.75" customHeight="1" x14ac:dyDescent="0.3">
      <c r="B10" s="4">
        <v>45796</v>
      </c>
      <c r="C10" s="36" t="s">
        <v>17</v>
      </c>
      <c r="D10" s="5" t="s">
        <v>10</v>
      </c>
      <c r="E10" s="6">
        <v>0.5</v>
      </c>
    </row>
    <row r="11" spans="2:15" ht="18" x14ac:dyDescent="0.3">
      <c r="B11" s="4">
        <v>45798</v>
      </c>
      <c r="C11" s="36" t="s">
        <v>18</v>
      </c>
      <c r="D11" s="5" t="s">
        <v>10</v>
      </c>
      <c r="E11" s="6">
        <v>8</v>
      </c>
    </row>
    <row r="12" spans="2:15" ht="41.25" customHeight="1" x14ac:dyDescent="0.3">
      <c r="B12" s="4">
        <v>45799</v>
      </c>
      <c r="C12" s="36" t="s">
        <v>19</v>
      </c>
      <c r="D12" s="5" t="s">
        <v>10</v>
      </c>
      <c r="E12" s="6">
        <v>0.25</v>
      </c>
    </row>
    <row r="13" spans="2:15" ht="22.5" customHeight="1" x14ac:dyDescent="0.3">
      <c r="B13" s="4">
        <v>45803</v>
      </c>
      <c r="C13" s="36" t="s">
        <v>20</v>
      </c>
      <c r="D13" s="5" t="s">
        <v>10</v>
      </c>
      <c r="E13" s="6">
        <v>0.25</v>
      </c>
    </row>
    <row r="14" spans="2:15" ht="36" x14ac:dyDescent="0.3">
      <c r="B14" s="4">
        <v>45805</v>
      </c>
      <c r="C14" s="36" t="s">
        <v>21</v>
      </c>
      <c r="D14" s="5" t="s">
        <v>10</v>
      </c>
      <c r="E14" s="6">
        <v>1</v>
      </c>
      <c r="G14" s="11"/>
      <c r="H14" s="9"/>
      <c r="I14" s="9"/>
      <c r="J14" s="9"/>
      <c r="K14" s="9"/>
    </row>
    <row r="15" spans="2:15" ht="21" customHeight="1" x14ac:dyDescent="0.3">
      <c r="B15" s="4">
        <v>45807</v>
      </c>
      <c r="C15" s="35" t="s">
        <v>22</v>
      </c>
      <c r="D15" s="5" t="s">
        <v>10</v>
      </c>
      <c r="E15" s="6">
        <v>1</v>
      </c>
    </row>
    <row r="16" spans="2:15" ht="21" customHeight="1" x14ac:dyDescent="0.3">
      <c r="B16" s="4" t="s">
        <v>23</v>
      </c>
      <c r="C16" s="35" t="s">
        <v>113</v>
      </c>
      <c r="D16" s="12" t="s">
        <v>24</v>
      </c>
      <c r="E16" s="6">
        <v>18</v>
      </c>
    </row>
    <row r="17" spans="2:5" ht="21" customHeight="1" x14ac:dyDescent="0.3">
      <c r="B17" s="4" t="s">
        <v>23</v>
      </c>
      <c r="C17" s="35" t="s">
        <v>114</v>
      </c>
      <c r="D17" s="12" t="s">
        <v>25</v>
      </c>
      <c r="E17" s="6">
        <v>8</v>
      </c>
    </row>
    <row r="18" spans="2:5" ht="18" x14ac:dyDescent="0.35">
      <c r="B18" s="13"/>
      <c r="C18" s="13"/>
      <c r="D18" s="14" t="s">
        <v>8</v>
      </c>
      <c r="E18" s="15">
        <f>SUM(E3:E17)</f>
        <v>53</v>
      </c>
    </row>
    <row r="20" spans="2:5" ht="31.5" customHeight="1" x14ac:dyDescent="0.3"/>
    <row r="21" spans="2:5" ht="26.25" customHeight="1" x14ac:dyDescent="0.3"/>
    <row r="22" spans="2:5" ht="15.75" customHeight="1" x14ac:dyDescent="0.3"/>
    <row r="23" spans="2:5" ht="15.75" customHeight="1" x14ac:dyDescent="0.3"/>
    <row r="24" spans="2:5" ht="15.75" customHeight="1" x14ac:dyDescent="0.3"/>
    <row r="25" spans="2:5" ht="15.75" customHeight="1" x14ac:dyDescent="0.3"/>
    <row r="26" spans="2:5" ht="15.75" customHeight="1" x14ac:dyDescent="0.3"/>
    <row r="27" spans="2:5" ht="15.75" customHeight="1" x14ac:dyDescent="0.3"/>
    <row r="28" spans="2:5" ht="15.75" customHeight="1" x14ac:dyDescent="0.3"/>
    <row r="29" spans="2:5" ht="15.75" customHeight="1" x14ac:dyDescent="0.3"/>
    <row r="30" spans="2:5" ht="15.75" customHeight="1" x14ac:dyDescent="0.3"/>
    <row r="31" spans="2:5" ht="15.75" customHeight="1" x14ac:dyDescent="0.3"/>
    <row r="32" spans="2:5"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000"/>
  <sheetViews>
    <sheetView showGridLines="0" zoomScale="70" zoomScaleNormal="70" workbookViewId="0">
      <selection activeCell="E29" sqref="E29"/>
    </sheetView>
  </sheetViews>
  <sheetFormatPr baseColWidth="10" defaultColWidth="14.44140625" defaultRowHeight="15" customHeight="1" x14ac:dyDescent="0.3"/>
  <cols>
    <col min="1" max="1" width="10.6640625" customWidth="1"/>
    <col min="2" max="2" width="18.33203125" customWidth="1"/>
    <col min="3" max="3" width="142.5546875" customWidth="1"/>
    <col min="4" max="4" width="18.6640625" customWidth="1"/>
    <col min="5" max="5" width="14" customWidth="1"/>
    <col min="6" max="6" width="10.6640625" customWidth="1"/>
    <col min="7" max="7" width="23.5546875" customWidth="1"/>
    <col min="8" max="8" width="27.6640625" customWidth="1"/>
    <col min="9" max="9" width="19.5546875" customWidth="1"/>
    <col min="10" max="10" width="16.44140625" customWidth="1"/>
    <col min="11" max="11" width="22.33203125" customWidth="1"/>
    <col min="12" max="26" width="10.6640625" customWidth="1"/>
  </cols>
  <sheetData>
    <row r="1" spans="2:15" ht="14.4" x14ac:dyDescent="0.3">
      <c r="C1" s="1" t="e">
        <f ca="1">_xludf.CONCAT("Horas ",G3)</f>
        <v>#NAME?</v>
      </c>
    </row>
    <row r="2" spans="2:15" ht="19.5" customHeight="1" x14ac:dyDescent="0.4">
      <c r="B2" s="2" t="s">
        <v>0</v>
      </c>
      <c r="C2" s="2" t="s">
        <v>1</v>
      </c>
      <c r="D2" s="2" t="s">
        <v>2</v>
      </c>
      <c r="E2" s="2" t="s">
        <v>3</v>
      </c>
      <c r="G2" s="3" t="s">
        <v>4</v>
      </c>
      <c r="H2" s="3" t="s">
        <v>5</v>
      </c>
      <c r="I2" s="3" t="s">
        <v>6</v>
      </c>
      <c r="J2" s="3" t="s">
        <v>7</v>
      </c>
      <c r="K2" s="3" t="s">
        <v>8</v>
      </c>
    </row>
    <row r="3" spans="2:15" ht="18" x14ac:dyDescent="0.3">
      <c r="B3" s="4">
        <v>45811</v>
      </c>
      <c r="C3" s="35" t="s">
        <v>26</v>
      </c>
      <c r="D3" s="16" t="s">
        <v>10</v>
      </c>
      <c r="E3" s="6">
        <v>3</v>
      </c>
      <c r="G3" s="7" t="str">
        <f>UPPER(B32)</f>
        <v>JUNIO</v>
      </c>
      <c r="H3" s="8">
        <f>SUMIF(D3:D32,"Administración",E3:E32)</f>
        <v>18</v>
      </c>
      <c r="I3" s="8">
        <f>SUMIF(D3:D32,"Monitoreo",E3:E32)</f>
        <v>8</v>
      </c>
      <c r="J3" s="8">
        <f>SUMIF(D3:D32,"Soporte",E3:E32)</f>
        <v>40</v>
      </c>
      <c r="K3" s="8">
        <f>H3+I3+J3</f>
        <v>66</v>
      </c>
      <c r="N3" s="9"/>
      <c r="O3" s="10"/>
    </row>
    <row r="4" spans="2:15" ht="18" x14ac:dyDescent="0.3">
      <c r="B4" s="4">
        <v>45812</v>
      </c>
      <c r="C4" s="35" t="s">
        <v>27</v>
      </c>
      <c r="D4" s="16" t="s">
        <v>10</v>
      </c>
      <c r="E4" s="6">
        <v>0.25</v>
      </c>
      <c r="G4" s="11"/>
      <c r="H4" s="9"/>
      <c r="I4" s="9"/>
      <c r="J4" s="9"/>
      <c r="K4" s="9"/>
    </row>
    <row r="5" spans="2:15" ht="18" x14ac:dyDescent="0.3">
      <c r="B5" s="4">
        <v>45812</v>
      </c>
      <c r="C5" s="35" t="s">
        <v>28</v>
      </c>
      <c r="D5" s="16" t="s">
        <v>10</v>
      </c>
      <c r="E5" s="6">
        <v>2</v>
      </c>
      <c r="G5" s="11"/>
      <c r="H5" s="9"/>
      <c r="I5" s="9"/>
      <c r="J5" s="9"/>
      <c r="K5" s="9"/>
    </row>
    <row r="6" spans="2:15" ht="18" x14ac:dyDescent="0.3">
      <c r="B6" s="4">
        <v>45812</v>
      </c>
      <c r="C6" s="35" t="s">
        <v>29</v>
      </c>
      <c r="D6" s="16" t="s">
        <v>10</v>
      </c>
      <c r="E6" s="6">
        <v>4</v>
      </c>
      <c r="G6" s="11"/>
      <c r="H6" s="9"/>
      <c r="I6" s="9"/>
      <c r="J6" s="9"/>
      <c r="K6" s="9"/>
    </row>
    <row r="7" spans="2:15" ht="18" x14ac:dyDescent="0.3">
      <c r="B7" s="4">
        <v>45812</v>
      </c>
      <c r="C7" s="35" t="s">
        <v>30</v>
      </c>
      <c r="D7" s="5" t="s">
        <v>10</v>
      </c>
      <c r="E7" s="6">
        <v>0.25</v>
      </c>
      <c r="G7" s="11"/>
      <c r="H7" s="9"/>
      <c r="I7" s="9"/>
      <c r="J7" s="9"/>
      <c r="K7" s="9"/>
    </row>
    <row r="8" spans="2:15" ht="18" x14ac:dyDescent="0.3">
      <c r="B8" s="4">
        <v>45817</v>
      </c>
      <c r="C8" s="35" t="s">
        <v>31</v>
      </c>
      <c r="D8" s="16" t="s">
        <v>10</v>
      </c>
      <c r="E8" s="6">
        <v>1</v>
      </c>
      <c r="G8" s="11"/>
      <c r="H8" s="9"/>
      <c r="I8" s="9"/>
      <c r="J8" s="9"/>
      <c r="K8" s="9"/>
    </row>
    <row r="9" spans="2:15" ht="18" x14ac:dyDescent="0.3">
      <c r="B9" s="4">
        <v>45817</v>
      </c>
      <c r="C9" s="35" t="s">
        <v>32</v>
      </c>
      <c r="D9" s="16" t="s">
        <v>10</v>
      </c>
      <c r="E9" s="6">
        <v>3</v>
      </c>
      <c r="G9" s="11"/>
      <c r="H9" s="9"/>
      <c r="I9" s="9"/>
      <c r="J9" s="9"/>
      <c r="K9" s="9"/>
    </row>
    <row r="10" spans="2:15" ht="36" x14ac:dyDescent="0.3">
      <c r="B10" s="4">
        <v>45817</v>
      </c>
      <c r="C10" s="35" t="s">
        <v>33</v>
      </c>
      <c r="D10" s="5" t="s">
        <v>10</v>
      </c>
      <c r="E10" s="6">
        <v>0.5</v>
      </c>
      <c r="G10" s="11"/>
      <c r="H10" s="9"/>
      <c r="I10" s="9"/>
      <c r="J10" s="9"/>
      <c r="K10" s="9"/>
    </row>
    <row r="11" spans="2:15" ht="18" x14ac:dyDescent="0.3">
      <c r="B11" s="4">
        <v>45818</v>
      </c>
      <c r="C11" s="35" t="s">
        <v>34</v>
      </c>
      <c r="D11" s="5" t="s">
        <v>10</v>
      </c>
      <c r="E11" s="6">
        <v>0.5</v>
      </c>
      <c r="G11" s="11"/>
      <c r="H11" s="9"/>
      <c r="I11" s="9"/>
      <c r="J11" s="9"/>
      <c r="K11" s="9"/>
    </row>
    <row r="12" spans="2:15" ht="18" x14ac:dyDescent="0.3">
      <c r="B12" s="4">
        <v>45819</v>
      </c>
      <c r="C12" s="35" t="s">
        <v>35</v>
      </c>
      <c r="D12" s="16" t="s">
        <v>10</v>
      </c>
      <c r="E12" s="6">
        <v>4</v>
      </c>
      <c r="G12" s="11"/>
      <c r="H12" s="9"/>
      <c r="I12" s="9"/>
      <c r="J12" s="9"/>
      <c r="K12" s="9"/>
    </row>
    <row r="13" spans="2:15" ht="18" x14ac:dyDescent="0.3">
      <c r="B13" s="4">
        <v>45819</v>
      </c>
      <c r="C13" s="35" t="s">
        <v>36</v>
      </c>
      <c r="D13" s="5" t="s">
        <v>10</v>
      </c>
      <c r="E13" s="6">
        <v>1.5</v>
      </c>
      <c r="G13" s="11"/>
      <c r="H13" s="9"/>
      <c r="I13" s="9"/>
      <c r="J13" s="9"/>
      <c r="K13" s="9"/>
    </row>
    <row r="14" spans="2:15" ht="48" customHeight="1" x14ac:dyDescent="0.3">
      <c r="B14" s="4">
        <v>45819</v>
      </c>
      <c r="C14" s="35" t="s">
        <v>37</v>
      </c>
      <c r="D14" s="5" t="s">
        <v>10</v>
      </c>
      <c r="E14" s="6">
        <v>0.25</v>
      </c>
      <c r="G14" s="11"/>
      <c r="H14" s="9"/>
      <c r="I14" s="9"/>
      <c r="J14" s="9"/>
      <c r="K14" s="9"/>
    </row>
    <row r="15" spans="2:15" ht="18" x14ac:dyDescent="0.3">
      <c r="B15" s="4">
        <v>45820</v>
      </c>
      <c r="C15" s="35" t="s">
        <v>38</v>
      </c>
      <c r="D15" s="16" t="s">
        <v>10</v>
      </c>
      <c r="E15" s="6">
        <v>4</v>
      </c>
      <c r="G15" s="11"/>
      <c r="H15" s="9"/>
      <c r="I15" s="9"/>
      <c r="J15" s="9"/>
      <c r="K15" s="9"/>
    </row>
    <row r="16" spans="2:15" ht="36" x14ac:dyDescent="0.3">
      <c r="B16" s="4">
        <v>45820</v>
      </c>
      <c r="C16" s="35" t="s">
        <v>39</v>
      </c>
      <c r="D16" s="5" t="s">
        <v>10</v>
      </c>
      <c r="E16" s="6">
        <v>0.5</v>
      </c>
      <c r="G16" s="11"/>
      <c r="H16" s="9"/>
      <c r="I16" s="9"/>
      <c r="J16" s="9"/>
      <c r="K16" s="9"/>
    </row>
    <row r="17" spans="2:11" ht="62.25" customHeight="1" x14ac:dyDescent="0.3">
      <c r="B17" s="4">
        <v>45820</v>
      </c>
      <c r="C17" s="36" t="s">
        <v>40</v>
      </c>
      <c r="D17" s="5" t="s">
        <v>10</v>
      </c>
      <c r="E17" s="6">
        <v>1</v>
      </c>
      <c r="G17" s="11"/>
      <c r="H17" s="9"/>
      <c r="I17" s="9"/>
      <c r="J17" s="9"/>
      <c r="K17" s="9"/>
    </row>
    <row r="18" spans="2:11" ht="18" x14ac:dyDescent="0.3">
      <c r="B18" s="4">
        <v>45821</v>
      </c>
      <c r="C18" s="36" t="s">
        <v>41</v>
      </c>
      <c r="D18" s="5" t="s">
        <v>10</v>
      </c>
      <c r="E18" s="6">
        <v>2</v>
      </c>
      <c r="G18" s="11"/>
      <c r="H18" s="9"/>
      <c r="I18" s="9"/>
      <c r="J18" s="9"/>
      <c r="K18" s="9"/>
    </row>
    <row r="19" spans="2:11" ht="18" x14ac:dyDescent="0.3">
      <c r="B19" s="4">
        <v>45821</v>
      </c>
      <c r="C19" s="36" t="s">
        <v>42</v>
      </c>
      <c r="D19" s="5" t="s">
        <v>10</v>
      </c>
      <c r="E19" s="6">
        <v>0.5</v>
      </c>
      <c r="G19" s="11"/>
      <c r="H19" s="9"/>
      <c r="I19" s="9"/>
      <c r="J19" s="9"/>
      <c r="K19" s="9"/>
    </row>
    <row r="20" spans="2:11" ht="18" x14ac:dyDescent="0.3">
      <c r="B20" s="4">
        <v>45821</v>
      </c>
      <c r="C20" s="36" t="s">
        <v>43</v>
      </c>
      <c r="D20" s="5" t="s">
        <v>10</v>
      </c>
      <c r="E20" s="6">
        <v>0.5</v>
      </c>
      <c r="G20" s="11"/>
      <c r="H20" s="9"/>
      <c r="I20" s="9"/>
      <c r="J20" s="9"/>
      <c r="K20" s="9"/>
    </row>
    <row r="21" spans="2:11" ht="15.75" customHeight="1" x14ac:dyDescent="0.3">
      <c r="B21" s="4">
        <v>45821</v>
      </c>
      <c r="C21" s="36" t="s">
        <v>44</v>
      </c>
      <c r="D21" s="5" t="s">
        <v>10</v>
      </c>
      <c r="E21" s="6">
        <v>0.25</v>
      </c>
      <c r="G21" s="11"/>
      <c r="H21" s="9"/>
      <c r="I21" s="9"/>
      <c r="J21" s="9"/>
      <c r="K21" s="9"/>
    </row>
    <row r="22" spans="2:11" ht="15.75" customHeight="1" x14ac:dyDescent="0.3">
      <c r="B22" s="4">
        <v>45822</v>
      </c>
      <c r="C22" s="36" t="s">
        <v>45</v>
      </c>
      <c r="D22" s="5" t="s">
        <v>10</v>
      </c>
      <c r="E22" s="6">
        <v>0.25</v>
      </c>
      <c r="G22" s="11"/>
      <c r="H22" s="9"/>
      <c r="I22" s="9"/>
      <c r="J22" s="9"/>
      <c r="K22" s="9"/>
    </row>
    <row r="23" spans="2:11" ht="15.75" customHeight="1" x14ac:dyDescent="0.3">
      <c r="B23" s="4">
        <v>45824</v>
      </c>
      <c r="C23" s="36" t="s">
        <v>18</v>
      </c>
      <c r="D23" s="5" t="s">
        <v>10</v>
      </c>
      <c r="E23" s="6">
        <v>8</v>
      </c>
      <c r="G23" s="11"/>
      <c r="H23" s="9"/>
      <c r="I23" s="9"/>
      <c r="J23" s="9"/>
      <c r="K23" s="9"/>
    </row>
    <row r="24" spans="2:11" ht="15.75" customHeight="1" x14ac:dyDescent="0.3">
      <c r="B24" s="4">
        <v>45824</v>
      </c>
      <c r="C24" s="36" t="s">
        <v>46</v>
      </c>
      <c r="D24" s="5" t="s">
        <v>10</v>
      </c>
      <c r="E24" s="6">
        <v>0.25</v>
      </c>
      <c r="G24" s="11"/>
      <c r="H24" s="9"/>
      <c r="I24" s="9"/>
      <c r="J24" s="9"/>
      <c r="K24" s="9"/>
    </row>
    <row r="25" spans="2:11" ht="15.75" customHeight="1" x14ac:dyDescent="0.3">
      <c r="B25" s="4">
        <v>45824</v>
      </c>
      <c r="C25" s="36" t="s">
        <v>47</v>
      </c>
      <c r="D25" s="5" t="s">
        <v>10</v>
      </c>
      <c r="E25" s="6">
        <v>1</v>
      </c>
      <c r="G25" s="11"/>
      <c r="H25" s="9"/>
      <c r="I25" s="9"/>
      <c r="J25" s="9"/>
      <c r="K25" s="9"/>
    </row>
    <row r="26" spans="2:11" ht="15.75" customHeight="1" x14ac:dyDescent="0.3">
      <c r="B26" s="4">
        <v>45825</v>
      </c>
      <c r="C26" s="36" t="s">
        <v>48</v>
      </c>
      <c r="D26" s="5" t="s">
        <v>10</v>
      </c>
      <c r="E26" s="6">
        <v>0.5</v>
      </c>
      <c r="G26" s="11"/>
      <c r="H26" s="9"/>
      <c r="I26" s="9"/>
      <c r="J26" s="9"/>
      <c r="K26" s="9"/>
    </row>
    <row r="27" spans="2:11" ht="15.75" customHeight="1" x14ac:dyDescent="0.3">
      <c r="B27" s="4">
        <v>45825</v>
      </c>
      <c r="C27" s="35" t="s">
        <v>49</v>
      </c>
      <c r="D27" s="5" t="s">
        <v>10</v>
      </c>
      <c r="E27" s="6">
        <v>0.25</v>
      </c>
      <c r="G27" s="11"/>
      <c r="H27" s="9"/>
      <c r="I27" s="9"/>
      <c r="J27" s="9"/>
      <c r="K27" s="9"/>
    </row>
    <row r="28" spans="2:11" ht="63" customHeight="1" x14ac:dyDescent="0.3">
      <c r="B28" s="4">
        <v>45825</v>
      </c>
      <c r="C28" s="35" t="s">
        <v>50</v>
      </c>
      <c r="D28" s="5" t="s">
        <v>10</v>
      </c>
      <c r="E28" s="6">
        <v>0.25</v>
      </c>
      <c r="G28" s="11"/>
      <c r="H28" s="9"/>
      <c r="I28" s="9"/>
      <c r="J28" s="9"/>
      <c r="K28" s="9"/>
    </row>
    <row r="29" spans="2:11" ht="63" customHeight="1" x14ac:dyDescent="0.3">
      <c r="B29" s="17">
        <v>45828</v>
      </c>
      <c r="C29" s="35" t="s">
        <v>51</v>
      </c>
      <c r="D29" s="16" t="s">
        <v>10</v>
      </c>
      <c r="E29" s="18">
        <v>0.25</v>
      </c>
      <c r="G29" s="11"/>
      <c r="H29" s="9"/>
      <c r="I29" s="9"/>
      <c r="J29" s="9"/>
      <c r="K29" s="9"/>
    </row>
    <row r="30" spans="2:11" ht="63" customHeight="1" x14ac:dyDescent="0.3">
      <c r="B30" s="17">
        <v>45832</v>
      </c>
      <c r="C30" s="35" t="s">
        <v>52</v>
      </c>
      <c r="D30" s="16" t="s">
        <v>10</v>
      </c>
      <c r="E30" s="18">
        <v>0.25</v>
      </c>
      <c r="G30" s="11"/>
      <c r="H30" s="9"/>
      <c r="I30" s="9"/>
      <c r="J30" s="9"/>
      <c r="K30" s="9"/>
    </row>
    <row r="31" spans="2:11" ht="15.75" customHeight="1" x14ac:dyDescent="0.3">
      <c r="B31" s="4" t="s">
        <v>53</v>
      </c>
      <c r="C31" s="35" t="s">
        <v>113</v>
      </c>
      <c r="D31" s="12" t="s">
        <v>24</v>
      </c>
      <c r="E31" s="6">
        <v>18</v>
      </c>
    </row>
    <row r="32" spans="2:11" ht="15.75" customHeight="1" x14ac:dyDescent="0.3">
      <c r="B32" s="4" t="s">
        <v>53</v>
      </c>
      <c r="C32" s="35" t="s">
        <v>114</v>
      </c>
      <c r="D32" s="12" t="s">
        <v>25</v>
      </c>
      <c r="E32" s="6">
        <v>8</v>
      </c>
    </row>
    <row r="33" spans="2:5" ht="15.75" customHeight="1" x14ac:dyDescent="0.35">
      <c r="B33" s="13"/>
      <c r="C33" s="13"/>
      <c r="D33" s="14" t="s">
        <v>8</v>
      </c>
      <c r="E33" s="15">
        <f>SUM(E3:E32)</f>
        <v>66</v>
      </c>
    </row>
    <row r="34" spans="2:5" ht="15.75" customHeight="1" x14ac:dyDescent="0.3"/>
    <row r="35" spans="2:5" ht="31.5" customHeight="1" x14ac:dyDescent="0.3"/>
    <row r="36" spans="2:5" ht="26.25" customHeight="1" x14ac:dyDescent="0.3"/>
    <row r="37" spans="2:5" ht="15.75" customHeight="1" x14ac:dyDescent="0.3"/>
    <row r="38" spans="2:5" ht="15.75" customHeight="1" x14ac:dyDescent="0.3"/>
    <row r="39" spans="2:5" ht="15.75" customHeight="1" x14ac:dyDescent="0.3"/>
    <row r="40" spans="2:5" ht="15.75" customHeight="1" x14ac:dyDescent="0.3"/>
    <row r="41" spans="2:5" ht="15.75" customHeight="1" x14ac:dyDescent="0.3"/>
    <row r="42" spans="2:5" ht="15.75" customHeight="1" x14ac:dyDescent="0.3"/>
    <row r="43" spans="2:5" ht="15.75" customHeight="1" x14ac:dyDescent="0.3"/>
    <row r="44" spans="2:5" ht="15.75" customHeight="1" x14ac:dyDescent="0.3"/>
    <row r="45" spans="2:5" ht="15.75" customHeight="1" x14ac:dyDescent="0.3"/>
    <row r="46" spans="2:5" ht="15.75" customHeight="1" x14ac:dyDescent="0.3"/>
    <row r="47" spans="2:5" ht="15.75" customHeight="1" x14ac:dyDescent="0.3"/>
    <row r="48" spans="2:5"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O1000"/>
  <sheetViews>
    <sheetView showGridLines="0" zoomScale="70" zoomScaleNormal="70" workbookViewId="0">
      <selection activeCell="C4" sqref="C4"/>
    </sheetView>
  </sheetViews>
  <sheetFormatPr baseColWidth="10" defaultColWidth="14.44140625" defaultRowHeight="15" customHeight="1" x14ac:dyDescent="0.3"/>
  <cols>
    <col min="1" max="1" width="10.6640625" customWidth="1"/>
    <col min="2" max="2" width="18.33203125" customWidth="1"/>
    <col min="3" max="3" width="142.5546875" customWidth="1"/>
    <col min="4" max="4" width="18.6640625" customWidth="1"/>
    <col min="5" max="5" width="14" customWidth="1"/>
    <col min="6" max="6" width="10.6640625" customWidth="1"/>
    <col min="7" max="7" width="23.5546875" customWidth="1"/>
    <col min="8" max="8" width="27.6640625" customWidth="1"/>
    <col min="9" max="9" width="19.5546875" customWidth="1"/>
    <col min="10" max="10" width="16.44140625" customWidth="1"/>
    <col min="11" max="11" width="22.33203125" customWidth="1"/>
    <col min="12" max="26" width="10.6640625" customWidth="1"/>
  </cols>
  <sheetData>
    <row r="1" spans="2:15" ht="14.4" x14ac:dyDescent="0.3">
      <c r="C1" s="1" t="e">
        <f ca="1">_xludf.CONCAT("Horas ",G3)</f>
        <v>#NAME?</v>
      </c>
    </row>
    <row r="2" spans="2:15" ht="19.5" customHeight="1" x14ac:dyDescent="0.4">
      <c r="B2" s="2" t="s">
        <v>0</v>
      </c>
      <c r="C2" s="2" t="s">
        <v>1</v>
      </c>
      <c r="D2" s="2" t="s">
        <v>2</v>
      </c>
      <c r="E2" s="2" t="s">
        <v>3</v>
      </c>
      <c r="G2" s="3" t="s">
        <v>4</v>
      </c>
      <c r="H2" s="3" t="s">
        <v>5</v>
      </c>
      <c r="I2" s="3" t="s">
        <v>6</v>
      </c>
      <c r="J2" s="3" t="s">
        <v>7</v>
      </c>
      <c r="K2" s="3" t="s">
        <v>8</v>
      </c>
    </row>
    <row r="3" spans="2:15" ht="36" x14ac:dyDescent="0.3">
      <c r="B3" s="4">
        <v>45474</v>
      </c>
      <c r="C3" s="35" t="s">
        <v>54</v>
      </c>
      <c r="D3" s="5" t="s">
        <v>10</v>
      </c>
      <c r="E3" s="6">
        <v>0.5</v>
      </c>
      <c r="G3" s="7" t="str">
        <f>UPPER(B25)</f>
        <v>JULIO</v>
      </c>
      <c r="H3" s="8">
        <f>SUMIF(D3:D25,"Administración",E3:E25)</f>
        <v>18</v>
      </c>
      <c r="I3" s="8">
        <f>SUMIF(D3:D25,"Monitoreo",E3:E25)</f>
        <v>8</v>
      </c>
      <c r="J3" s="8">
        <f>SUMIF(D3:D25,"Soporte",E3:E25)</f>
        <v>15</v>
      </c>
      <c r="K3" s="8">
        <f>H3+I3+J3</f>
        <v>41</v>
      </c>
      <c r="N3" s="9"/>
      <c r="O3" s="10"/>
    </row>
    <row r="4" spans="2:15" ht="42.75" customHeight="1" x14ac:dyDescent="0.3">
      <c r="B4" s="4">
        <v>45475</v>
      </c>
      <c r="C4" s="35" t="s">
        <v>55</v>
      </c>
      <c r="D4" s="5" t="s">
        <v>10</v>
      </c>
      <c r="E4" s="6">
        <v>0.5</v>
      </c>
      <c r="G4" s="11"/>
      <c r="H4" s="9"/>
      <c r="I4" s="9"/>
      <c r="J4" s="9"/>
      <c r="K4" s="9"/>
    </row>
    <row r="5" spans="2:15" ht="18" x14ac:dyDescent="0.3">
      <c r="B5" s="4">
        <v>45840</v>
      </c>
      <c r="C5" s="35" t="s">
        <v>18</v>
      </c>
      <c r="D5" s="5" t="s">
        <v>10</v>
      </c>
      <c r="E5" s="6">
        <v>8</v>
      </c>
      <c r="G5" s="11"/>
      <c r="H5" s="9"/>
      <c r="I5" s="9"/>
      <c r="J5" s="9"/>
      <c r="K5" s="9"/>
    </row>
    <row r="6" spans="2:15" ht="18" x14ac:dyDescent="0.3">
      <c r="B6" s="4">
        <v>45476</v>
      </c>
      <c r="C6" s="35" t="s">
        <v>56</v>
      </c>
      <c r="D6" s="5" t="s">
        <v>10</v>
      </c>
      <c r="E6" s="6">
        <v>0.5</v>
      </c>
      <c r="G6" s="11"/>
      <c r="H6" s="9"/>
      <c r="I6" s="9"/>
      <c r="J6" s="9"/>
      <c r="K6" s="9"/>
    </row>
    <row r="7" spans="2:15" ht="18" x14ac:dyDescent="0.3">
      <c r="B7" s="4">
        <v>45842</v>
      </c>
      <c r="C7" s="35" t="s">
        <v>57</v>
      </c>
      <c r="D7" s="5" t="s">
        <v>10</v>
      </c>
      <c r="E7" s="6">
        <v>0.5</v>
      </c>
      <c r="G7" s="11"/>
      <c r="H7" s="9"/>
      <c r="I7" s="9"/>
      <c r="J7" s="9"/>
      <c r="K7" s="9"/>
    </row>
    <row r="8" spans="2:15" ht="18" x14ac:dyDescent="0.3">
      <c r="B8" s="4">
        <v>45842</v>
      </c>
      <c r="C8" s="35" t="s">
        <v>58</v>
      </c>
      <c r="D8" s="5" t="s">
        <v>10</v>
      </c>
      <c r="E8" s="6">
        <v>0.5</v>
      </c>
      <c r="G8" s="11"/>
      <c r="H8" s="9"/>
      <c r="I8" s="9"/>
      <c r="J8" s="9"/>
      <c r="K8" s="9"/>
    </row>
    <row r="9" spans="2:15" ht="18" x14ac:dyDescent="0.3">
      <c r="B9" s="4">
        <v>45845</v>
      </c>
      <c r="C9" s="35" t="s">
        <v>59</v>
      </c>
      <c r="D9" s="5" t="s">
        <v>10</v>
      </c>
      <c r="E9" s="6">
        <v>1</v>
      </c>
      <c r="G9" s="11"/>
      <c r="H9" s="9"/>
      <c r="I9" s="9"/>
      <c r="J9" s="9"/>
      <c r="K9" s="9"/>
    </row>
    <row r="10" spans="2:15" ht="64.5" customHeight="1" x14ac:dyDescent="0.3">
      <c r="B10" s="4">
        <v>45845</v>
      </c>
      <c r="C10" s="36" t="s">
        <v>60</v>
      </c>
      <c r="D10" s="5" t="s">
        <v>10</v>
      </c>
      <c r="E10" s="6">
        <v>0.25</v>
      </c>
      <c r="G10" s="11"/>
      <c r="H10" s="9"/>
      <c r="I10" s="9"/>
      <c r="J10" s="9"/>
      <c r="K10" s="9"/>
    </row>
    <row r="11" spans="2:15" ht="61.5" customHeight="1" x14ac:dyDescent="0.3">
      <c r="B11" s="4">
        <v>45846</v>
      </c>
      <c r="C11" s="36" t="s">
        <v>61</v>
      </c>
      <c r="D11" s="5" t="s">
        <v>10</v>
      </c>
      <c r="E11" s="6">
        <v>0.25</v>
      </c>
      <c r="G11" s="11"/>
      <c r="H11" s="9"/>
      <c r="I11" s="9"/>
      <c r="J11" s="9"/>
      <c r="K11" s="9"/>
    </row>
    <row r="12" spans="2:15" ht="61.5" customHeight="1" x14ac:dyDescent="0.3">
      <c r="B12" s="4">
        <v>45846</v>
      </c>
      <c r="C12" s="36" t="s">
        <v>62</v>
      </c>
      <c r="D12" s="5" t="s">
        <v>10</v>
      </c>
      <c r="E12" s="6">
        <v>0.25</v>
      </c>
      <c r="G12" s="11"/>
      <c r="H12" s="9"/>
      <c r="I12" s="9"/>
      <c r="J12" s="9"/>
      <c r="K12" s="9"/>
    </row>
    <row r="13" spans="2:15" ht="61.5" customHeight="1" x14ac:dyDescent="0.3">
      <c r="B13" s="4">
        <v>45846</v>
      </c>
      <c r="C13" s="36" t="s">
        <v>63</v>
      </c>
      <c r="D13" s="5" t="s">
        <v>10</v>
      </c>
      <c r="E13" s="6">
        <v>0.25</v>
      </c>
      <c r="G13" s="11"/>
      <c r="H13" s="9"/>
      <c r="I13" s="9"/>
      <c r="J13" s="9"/>
      <c r="K13" s="9"/>
    </row>
    <row r="14" spans="2:15" ht="61.5" customHeight="1" x14ac:dyDescent="0.3">
      <c r="B14" s="4">
        <v>45847</v>
      </c>
      <c r="C14" s="36" t="s">
        <v>64</v>
      </c>
      <c r="D14" s="5" t="s">
        <v>10</v>
      </c>
      <c r="E14" s="6">
        <v>0.25</v>
      </c>
      <c r="G14" s="11"/>
      <c r="H14" s="9"/>
      <c r="I14" s="9"/>
      <c r="J14" s="9"/>
      <c r="K14" s="9"/>
    </row>
    <row r="15" spans="2:15" ht="61.5" customHeight="1" x14ac:dyDescent="0.3">
      <c r="B15" s="4">
        <v>45847</v>
      </c>
      <c r="C15" s="36" t="s">
        <v>65</v>
      </c>
      <c r="D15" s="5" t="s">
        <v>10</v>
      </c>
      <c r="E15" s="6">
        <v>0.25</v>
      </c>
      <c r="G15" s="11"/>
      <c r="H15" s="9"/>
      <c r="I15" s="9"/>
      <c r="J15" s="9"/>
      <c r="K15" s="9"/>
    </row>
    <row r="16" spans="2:15" ht="69" customHeight="1" x14ac:dyDescent="0.3">
      <c r="B16" s="4">
        <v>45848</v>
      </c>
      <c r="C16" s="36" t="s">
        <v>66</v>
      </c>
      <c r="D16" s="5" t="s">
        <v>10</v>
      </c>
      <c r="E16" s="6">
        <v>0.25</v>
      </c>
      <c r="G16" s="11"/>
      <c r="H16" s="9"/>
      <c r="I16" s="9"/>
      <c r="J16" s="9"/>
      <c r="K16" s="9"/>
    </row>
    <row r="17" spans="2:11" ht="69" customHeight="1" x14ac:dyDescent="0.3">
      <c r="B17" s="4">
        <v>45848</v>
      </c>
      <c r="C17" s="36" t="s">
        <v>67</v>
      </c>
      <c r="D17" s="5" t="s">
        <v>10</v>
      </c>
      <c r="E17" s="6">
        <v>0.25</v>
      </c>
      <c r="G17" s="11"/>
      <c r="H17" s="9"/>
      <c r="I17" s="9"/>
      <c r="J17" s="9"/>
      <c r="K17" s="9"/>
    </row>
    <row r="18" spans="2:11" ht="65.25" customHeight="1" x14ac:dyDescent="0.3">
      <c r="B18" s="4">
        <v>45852</v>
      </c>
      <c r="C18" s="36" t="s">
        <v>68</v>
      </c>
      <c r="D18" s="5" t="s">
        <v>10</v>
      </c>
      <c r="E18" s="6">
        <v>0.25</v>
      </c>
      <c r="G18" s="11"/>
      <c r="H18" s="9"/>
      <c r="I18" s="9"/>
      <c r="J18" s="9"/>
      <c r="K18" s="9"/>
    </row>
    <row r="19" spans="2:11" ht="66.75" customHeight="1" x14ac:dyDescent="0.3">
      <c r="B19" s="4">
        <v>45852</v>
      </c>
      <c r="C19" s="36" t="s">
        <v>69</v>
      </c>
      <c r="D19" s="5" t="s">
        <v>10</v>
      </c>
      <c r="E19" s="6">
        <v>0.25</v>
      </c>
      <c r="G19" s="11"/>
      <c r="H19" s="9"/>
      <c r="I19" s="9"/>
      <c r="J19" s="9"/>
      <c r="K19" s="9"/>
    </row>
    <row r="20" spans="2:11" ht="61.5" customHeight="1" x14ac:dyDescent="0.3">
      <c r="B20" s="4">
        <v>45852</v>
      </c>
      <c r="C20" s="36" t="s">
        <v>70</v>
      </c>
      <c r="D20" s="5" t="s">
        <v>10</v>
      </c>
      <c r="E20" s="6">
        <v>0.25</v>
      </c>
      <c r="G20" s="11"/>
      <c r="H20" s="9"/>
      <c r="I20" s="9"/>
      <c r="J20" s="9"/>
      <c r="K20" s="9"/>
    </row>
    <row r="21" spans="2:11" ht="61.5" customHeight="1" x14ac:dyDescent="0.3">
      <c r="B21" s="4">
        <v>45853</v>
      </c>
      <c r="C21" s="36" t="s">
        <v>71</v>
      </c>
      <c r="D21" s="5" t="s">
        <v>10</v>
      </c>
      <c r="E21" s="6">
        <v>0.25</v>
      </c>
      <c r="G21" s="11"/>
      <c r="H21" s="9"/>
      <c r="I21" s="9"/>
      <c r="J21" s="9"/>
      <c r="K21" s="9"/>
    </row>
    <row r="22" spans="2:11" ht="15.75" customHeight="1" x14ac:dyDescent="0.3">
      <c r="B22" s="4">
        <v>45854</v>
      </c>
      <c r="C22" s="36" t="s">
        <v>72</v>
      </c>
      <c r="D22" s="5" t="s">
        <v>10</v>
      </c>
      <c r="E22" s="6">
        <v>0.25</v>
      </c>
      <c r="G22" s="11"/>
      <c r="H22" s="9"/>
      <c r="I22" s="9"/>
      <c r="J22" s="9"/>
      <c r="K22" s="9"/>
    </row>
    <row r="23" spans="2:11" ht="15.75" customHeight="1" x14ac:dyDescent="0.3">
      <c r="B23" s="4">
        <v>45855</v>
      </c>
      <c r="C23" s="36" t="s">
        <v>73</v>
      </c>
      <c r="D23" s="5" t="s">
        <v>10</v>
      </c>
      <c r="E23" s="6">
        <v>0.25</v>
      </c>
      <c r="G23" s="11"/>
      <c r="H23" s="9"/>
      <c r="I23" s="9"/>
      <c r="J23" s="9"/>
      <c r="K23" s="9"/>
    </row>
    <row r="24" spans="2:11" ht="15.75" customHeight="1" x14ac:dyDescent="0.3">
      <c r="B24" s="4" t="s">
        <v>74</v>
      </c>
      <c r="C24" s="35" t="s">
        <v>113</v>
      </c>
      <c r="D24" s="12" t="s">
        <v>24</v>
      </c>
      <c r="E24" s="6">
        <v>18</v>
      </c>
    </row>
    <row r="25" spans="2:11" ht="15.75" customHeight="1" x14ac:dyDescent="0.3">
      <c r="B25" s="4" t="s">
        <v>74</v>
      </c>
      <c r="C25" s="35" t="s">
        <v>114</v>
      </c>
      <c r="D25" s="12" t="s">
        <v>25</v>
      </c>
      <c r="E25" s="6">
        <v>8</v>
      </c>
    </row>
    <row r="26" spans="2:11" ht="15.75" customHeight="1" x14ac:dyDescent="0.35">
      <c r="B26" s="13"/>
      <c r="C26" s="13"/>
      <c r="D26" s="14" t="s">
        <v>8</v>
      </c>
      <c r="E26" s="15">
        <f>SUM(E3:E25)</f>
        <v>41</v>
      </c>
    </row>
    <row r="27" spans="2:11" ht="15.75" customHeight="1" x14ac:dyDescent="0.3"/>
    <row r="28" spans="2:11" ht="31.5" customHeight="1" x14ac:dyDescent="0.3"/>
    <row r="29" spans="2:11" ht="26.25" customHeight="1" x14ac:dyDescent="0.3"/>
    <row r="30" spans="2:11" ht="15.75" customHeight="1" x14ac:dyDescent="0.3"/>
    <row r="31" spans="2:11" ht="15.75" customHeight="1" x14ac:dyDescent="0.3"/>
    <row r="32" spans="2:11"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O1000"/>
  <sheetViews>
    <sheetView showGridLines="0" topLeftCell="C1" zoomScale="70" zoomScaleNormal="70" workbookViewId="0">
      <selection activeCell="C3" sqref="C3"/>
    </sheetView>
  </sheetViews>
  <sheetFormatPr baseColWidth="10" defaultColWidth="14.44140625" defaultRowHeight="15" customHeight="1" x14ac:dyDescent="0.3"/>
  <cols>
    <col min="1" max="1" width="10.6640625" customWidth="1"/>
    <col min="2" max="2" width="18.33203125" customWidth="1"/>
    <col min="3" max="3" width="142.5546875" customWidth="1"/>
    <col min="4" max="4" width="21.109375" customWidth="1"/>
    <col min="5" max="5" width="14" customWidth="1"/>
    <col min="6" max="6" width="10.6640625" customWidth="1"/>
    <col min="7" max="7" width="23.5546875" customWidth="1"/>
    <col min="8" max="8" width="27.6640625" customWidth="1"/>
    <col min="9" max="9" width="19.5546875" customWidth="1"/>
    <col min="10" max="10" width="16.44140625" customWidth="1"/>
    <col min="11" max="11" width="22.33203125" customWidth="1"/>
    <col min="12" max="26" width="10.6640625" customWidth="1"/>
  </cols>
  <sheetData>
    <row r="1" spans="2:15" ht="14.4" x14ac:dyDescent="0.3">
      <c r="C1" s="1" t="e">
        <f ca="1">_xludf.CONCAT("Horas ",G3)</f>
        <v>#NAME?</v>
      </c>
    </row>
    <row r="2" spans="2:15" ht="19.5" customHeight="1" x14ac:dyDescent="0.4">
      <c r="B2" s="2" t="s">
        <v>0</v>
      </c>
      <c r="C2" s="2" t="s">
        <v>1</v>
      </c>
      <c r="D2" s="2" t="s">
        <v>2</v>
      </c>
      <c r="E2" s="2" t="s">
        <v>3</v>
      </c>
      <c r="G2" s="3" t="s">
        <v>4</v>
      </c>
      <c r="H2" s="3" t="s">
        <v>5</v>
      </c>
      <c r="I2" s="3" t="s">
        <v>6</v>
      </c>
      <c r="J2" s="3" t="s">
        <v>7</v>
      </c>
      <c r="K2" s="3" t="s">
        <v>8</v>
      </c>
    </row>
    <row r="3" spans="2:15" ht="18" x14ac:dyDescent="0.3">
      <c r="B3" s="4">
        <v>45507</v>
      </c>
      <c r="C3" s="35" t="s">
        <v>75</v>
      </c>
      <c r="D3" s="5" t="s">
        <v>10</v>
      </c>
      <c r="E3" s="6">
        <v>1</v>
      </c>
      <c r="G3" s="7" t="str">
        <f>UPPER(B9)</f>
        <v>AGOSTO</v>
      </c>
      <c r="H3" s="8">
        <f>SUMIF(D3:D9,"Administración",E3:E9)</f>
        <v>18</v>
      </c>
      <c r="I3" s="8">
        <f>SUMIF(D3:D9,"Monitoreo",E3:E9)</f>
        <v>8</v>
      </c>
      <c r="J3" s="8">
        <f>SUMIF(D3:D9,"Soporte",E3:E9)</f>
        <v>14.5</v>
      </c>
      <c r="K3" s="8">
        <f>H3+I3+J3</f>
        <v>40.5</v>
      </c>
      <c r="N3" s="9"/>
      <c r="O3" s="10"/>
    </row>
    <row r="4" spans="2:15" ht="18" x14ac:dyDescent="0.3">
      <c r="B4" s="4">
        <v>45508</v>
      </c>
      <c r="C4" s="35" t="s">
        <v>18</v>
      </c>
      <c r="D4" s="5" t="s">
        <v>10</v>
      </c>
      <c r="E4" s="6">
        <v>8</v>
      </c>
      <c r="G4" s="11"/>
      <c r="H4" s="9"/>
      <c r="I4" s="9"/>
      <c r="J4" s="9"/>
      <c r="K4" s="9"/>
    </row>
    <row r="5" spans="2:15" ht="18" x14ac:dyDescent="0.3">
      <c r="B5" s="4">
        <v>45877</v>
      </c>
      <c r="C5" s="35" t="s">
        <v>76</v>
      </c>
      <c r="D5" s="5" t="s">
        <v>10</v>
      </c>
      <c r="E5" s="6">
        <v>5</v>
      </c>
      <c r="G5" s="11"/>
      <c r="H5" s="9"/>
      <c r="I5" s="9"/>
      <c r="J5" s="9"/>
      <c r="K5" s="9"/>
    </row>
    <row r="6" spans="2:15" ht="61.5" customHeight="1" x14ac:dyDescent="0.3">
      <c r="B6" s="4">
        <v>45516</v>
      </c>
      <c r="C6" s="35" t="s">
        <v>77</v>
      </c>
      <c r="D6" s="5" t="s">
        <v>10</v>
      </c>
      <c r="E6" s="6">
        <v>0.25</v>
      </c>
      <c r="G6" s="11"/>
      <c r="H6" s="9"/>
      <c r="I6" s="9"/>
      <c r="J6" s="9"/>
      <c r="K6" s="9"/>
    </row>
    <row r="7" spans="2:15" ht="62.25" customHeight="1" x14ac:dyDescent="0.3">
      <c r="B7" s="4">
        <v>45888</v>
      </c>
      <c r="C7" s="35" t="s">
        <v>78</v>
      </c>
      <c r="D7" s="5" t="s">
        <v>10</v>
      </c>
      <c r="E7" s="6">
        <v>0.25</v>
      </c>
      <c r="G7" s="11"/>
      <c r="H7" s="9"/>
      <c r="I7" s="9"/>
      <c r="J7" s="9"/>
      <c r="K7" s="9"/>
    </row>
    <row r="8" spans="2:15" ht="18" x14ac:dyDescent="0.3">
      <c r="B8" s="4" t="s">
        <v>79</v>
      </c>
      <c r="C8" s="35" t="s">
        <v>113</v>
      </c>
      <c r="D8" s="12" t="s">
        <v>24</v>
      </c>
      <c r="E8" s="6">
        <v>18</v>
      </c>
    </row>
    <row r="9" spans="2:15" ht="18" x14ac:dyDescent="0.3">
      <c r="B9" s="4" t="s">
        <v>79</v>
      </c>
      <c r="C9" s="35" t="s">
        <v>114</v>
      </c>
      <c r="D9" s="12" t="s">
        <v>25</v>
      </c>
      <c r="E9" s="6">
        <v>8</v>
      </c>
    </row>
    <row r="10" spans="2:15" ht="18" x14ac:dyDescent="0.35">
      <c r="B10" s="13"/>
      <c r="C10" s="13"/>
      <c r="D10" s="14" t="s">
        <v>8</v>
      </c>
      <c r="E10" s="15">
        <f>SUM(E3:E9)</f>
        <v>40.5</v>
      </c>
    </row>
    <row r="12" spans="2:15" ht="31.5" customHeight="1" x14ac:dyDescent="0.3"/>
    <row r="13" spans="2:15" ht="26.25" customHeight="1" x14ac:dyDescent="0.3"/>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O1000"/>
  <sheetViews>
    <sheetView showGridLines="0" zoomScale="70" zoomScaleNormal="70" workbookViewId="0">
      <selection activeCell="C16" sqref="C16"/>
    </sheetView>
  </sheetViews>
  <sheetFormatPr baseColWidth="10" defaultColWidth="14.44140625" defaultRowHeight="15" customHeight="1" x14ac:dyDescent="0.3"/>
  <cols>
    <col min="1" max="1" width="10.6640625" customWidth="1"/>
    <col min="2" max="2" width="18.33203125" customWidth="1"/>
    <col min="3" max="3" width="148.88671875" customWidth="1"/>
    <col min="4" max="4" width="18.6640625" customWidth="1"/>
    <col min="5" max="5" width="14" customWidth="1"/>
    <col min="6" max="6" width="10.6640625" customWidth="1"/>
    <col min="7" max="7" width="23.5546875" customWidth="1"/>
    <col min="8" max="8" width="27.6640625" customWidth="1"/>
    <col min="9" max="9" width="19.5546875" customWidth="1"/>
    <col min="10" max="10" width="16.44140625" customWidth="1"/>
    <col min="11" max="11" width="22.33203125" customWidth="1"/>
    <col min="12" max="26" width="10.6640625" customWidth="1"/>
  </cols>
  <sheetData>
    <row r="1" spans="2:15" ht="14.4" x14ac:dyDescent="0.3">
      <c r="C1" s="1" t="e">
        <f ca="1">_xludf.CONCAT("Horas ",G3)</f>
        <v>#NAME?</v>
      </c>
    </row>
    <row r="2" spans="2:15" ht="19.5" customHeight="1" x14ac:dyDescent="0.4">
      <c r="B2" s="2" t="s">
        <v>0</v>
      </c>
      <c r="C2" s="2" t="s">
        <v>1</v>
      </c>
      <c r="D2" s="2" t="s">
        <v>2</v>
      </c>
      <c r="E2" s="2" t="s">
        <v>3</v>
      </c>
      <c r="G2" s="3" t="s">
        <v>4</v>
      </c>
      <c r="H2" s="3" t="s">
        <v>5</v>
      </c>
      <c r="I2" s="3" t="s">
        <v>6</v>
      </c>
      <c r="J2" s="3" t="s">
        <v>7</v>
      </c>
      <c r="K2" s="3" t="s">
        <v>8</v>
      </c>
    </row>
    <row r="3" spans="2:15" ht="44.25" customHeight="1" x14ac:dyDescent="0.3">
      <c r="B3" s="4">
        <v>45905</v>
      </c>
      <c r="C3" s="35" t="s">
        <v>80</v>
      </c>
      <c r="D3" s="5" t="s">
        <v>10</v>
      </c>
      <c r="E3" s="6">
        <v>0.25</v>
      </c>
      <c r="G3" s="7" t="str">
        <f>UPPER(B11)</f>
        <v>SEPTIEMBRE</v>
      </c>
      <c r="H3" s="8">
        <f>SUMIF(D3:D11,"Administración",E3:E11)</f>
        <v>18</v>
      </c>
      <c r="I3" s="8">
        <f>SUMIF(D3:D11,"Monitoreo",E3:E11)</f>
        <v>8</v>
      </c>
      <c r="J3" s="8">
        <f>SUMIF(D3:D11,"Soporte",E3:E11)</f>
        <v>17</v>
      </c>
      <c r="K3" s="8">
        <f>H3+I3+J3</f>
        <v>43</v>
      </c>
      <c r="N3" s="9"/>
      <c r="O3" s="10"/>
    </row>
    <row r="4" spans="2:15" ht="17.25" customHeight="1" x14ac:dyDescent="0.3">
      <c r="B4" s="4">
        <v>45909</v>
      </c>
      <c r="C4" s="35" t="s">
        <v>81</v>
      </c>
      <c r="D4" s="5" t="s">
        <v>10</v>
      </c>
      <c r="E4" s="6">
        <v>3</v>
      </c>
      <c r="G4" s="19"/>
      <c r="H4" s="9"/>
      <c r="I4" s="9"/>
      <c r="J4" s="9"/>
      <c r="K4" s="9"/>
      <c r="N4" s="9"/>
      <c r="O4" s="10"/>
    </row>
    <row r="5" spans="2:15" ht="18" x14ac:dyDescent="0.3">
      <c r="B5" s="4">
        <v>45911</v>
      </c>
      <c r="C5" s="35" t="s">
        <v>82</v>
      </c>
      <c r="D5" s="5" t="s">
        <v>10</v>
      </c>
      <c r="E5" s="6">
        <v>3</v>
      </c>
      <c r="G5" s="19"/>
      <c r="H5" s="9"/>
      <c r="I5" s="9"/>
      <c r="J5" s="9"/>
      <c r="K5" s="9"/>
      <c r="N5" s="9"/>
      <c r="O5" s="10"/>
    </row>
    <row r="6" spans="2:15" ht="18" x14ac:dyDescent="0.3">
      <c r="B6" s="4">
        <v>45912</v>
      </c>
      <c r="C6" s="35" t="s">
        <v>83</v>
      </c>
      <c r="D6" s="5" t="s">
        <v>10</v>
      </c>
      <c r="E6" s="6">
        <v>0.5</v>
      </c>
      <c r="G6" s="19"/>
      <c r="H6" s="9"/>
      <c r="I6" s="9"/>
      <c r="J6" s="9"/>
      <c r="K6" s="9"/>
      <c r="N6" s="9"/>
      <c r="O6" s="10"/>
    </row>
    <row r="7" spans="2:15" ht="42.75" customHeight="1" x14ac:dyDescent="0.3">
      <c r="B7" s="4">
        <v>45922</v>
      </c>
      <c r="C7" s="35" t="s">
        <v>84</v>
      </c>
      <c r="D7" s="5" t="s">
        <v>10</v>
      </c>
      <c r="E7" s="6">
        <v>0.25</v>
      </c>
      <c r="G7" s="19"/>
      <c r="H7" s="9"/>
      <c r="I7" s="9"/>
      <c r="J7" s="9"/>
      <c r="K7" s="9"/>
      <c r="N7" s="9"/>
      <c r="O7" s="10"/>
    </row>
    <row r="8" spans="2:15" ht="18" x14ac:dyDescent="0.3">
      <c r="B8" s="4">
        <v>45929</v>
      </c>
      <c r="C8" s="35" t="s">
        <v>85</v>
      </c>
      <c r="D8" s="5" t="s">
        <v>10</v>
      </c>
      <c r="E8" s="6">
        <v>2</v>
      </c>
      <c r="G8" s="19"/>
      <c r="H8" s="9"/>
      <c r="I8" s="9"/>
      <c r="J8" s="9"/>
      <c r="K8" s="9"/>
      <c r="N8" s="9"/>
      <c r="O8" s="10"/>
    </row>
    <row r="9" spans="2:15" ht="18" x14ac:dyDescent="0.3">
      <c r="B9" s="4">
        <v>45929</v>
      </c>
      <c r="C9" s="35" t="s">
        <v>18</v>
      </c>
      <c r="D9" s="5" t="s">
        <v>10</v>
      </c>
      <c r="E9" s="6">
        <v>8</v>
      </c>
      <c r="G9" s="11"/>
      <c r="H9" s="9"/>
      <c r="I9" s="9"/>
      <c r="J9" s="9"/>
      <c r="K9" s="9"/>
    </row>
    <row r="10" spans="2:15" ht="18" x14ac:dyDescent="0.3">
      <c r="B10" s="4" t="s">
        <v>86</v>
      </c>
      <c r="C10" s="35" t="s">
        <v>113</v>
      </c>
      <c r="D10" s="12" t="s">
        <v>24</v>
      </c>
      <c r="E10" s="6">
        <v>18</v>
      </c>
    </row>
    <row r="11" spans="2:15" ht="18" x14ac:dyDescent="0.3">
      <c r="B11" s="4" t="s">
        <v>86</v>
      </c>
      <c r="C11" s="35" t="s">
        <v>114</v>
      </c>
      <c r="D11" s="12" t="s">
        <v>25</v>
      </c>
      <c r="E11" s="6">
        <v>8</v>
      </c>
    </row>
    <row r="12" spans="2:15" ht="18" x14ac:dyDescent="0.35">
      <c r="B12" s="13"/>
      <c r="C12" s="13"/>
      <c r="D12" s="14" t="s">
        <v>8</v>
      </c>
      <c r="E12" s="15">
        <f>SUM(E3:E11)</f>
        <v>43</v>
      </c>
    </row>
    <row r="14" spans="2:15" ht="31.5" customHeight="1" x14ac:dyDescent="0.3"/>
    <row r="15" spans="2:15" ht="26.25" customHeight="1" x14ac:dyDescent="0.3"/>
    <row r="21" spans="4:4" ht="15.75" customHeight="1" x14ac:dyDescent="0.3"/>
    <row r="22" spans="4:4" ht="15.75" customHeight="1" x14ac:dyDescent="0.3">
      <c r="D22" s="10"/>
    </row>
    <row r="23" spans="4:4" ht="15.75" customHeight="1" x14ac:dyDescent="0.3"/>
    <row r="24" spans="4:4" ht="15.75" customHeight="1" x14ac:dyDescent="0.3"/>
    <row r="25" spans="4:4" ht="15.75" customHeight="1" x14ac:dyDescent="0.3"/>
    <row r="26" spans="4:4" ht="15.75" customHeight="1" x14ac:dyDescent="0.3"/>
    <row r="27" spans="4:4" ht="15.75" customHeight="1" x14ac:dyDescent="0.3"/>
    <row r="28" spans="4:4" ht="15.75" customHeight="1" x14ac:dyDescent="0.3"/>
    <row r="29" spans="4:4" ht="15.75" customHeight="1" x14ac:dyDescent="0.3"/>
    <row r="30" spans="4:4" ht="15.75" customHeight="1" x14ac:dyDescent="0.3"/>
    <row r="31" spans="4:4" ht="15.75" customHeight="1" x14ac:dyDescent="0.3"/>
    <row r="32" spans="4:4"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O1000"/>
  <sheetViews>
    <sheetView showGridLines="0" zoomScale="70" zoomScaleNormal="70" workbookViewId="0">
      <selection activeCell="C11" sqref="C11"/>
    </sheetView>
  </sheetViews>
  <sheetFormatPr baseColWidth="10" defaultColWidth="14.44140625" defaultRowHeight="15" customHeight="1" x14ac:dyDescent="0.3"/>
  <cols>
    <col min="1" max="1" width="10.6640625" customWidth="1"/>
    <col min="2" max="2" width="18.33203125" customWidth="1"/>
    <col min="3" max="3" width="142.5546875" customWidth="1"/>
    <col min="4" max="4" width="18.6640625" customWidth="1"/>
    <col min="5" max="5" width="14" customWidth="1"/>
    <col min="6" max="6" width="10.6640625" customWidth="1"/>
    <col min="7" max="7" width="23.5546875" customWidth="1"/>
    <col min="8" max="8" width="27.6640625" customWidth="1"/>
    <col min="9" max="9" width="19.5546875" customWidth="1"/>
    <col min="10" max="10" width="16.44140625" customWidth="1"/>
    <col min="11" max="11" width="22.33203125" customWidth="1"/>
    <col min="12" max="26" width="10.6640625" customWidth="1"/>
  </cols>
  <sheetData>
    <row r="1" spans="2:15" ht="14.4" x14ac:dyDescent="0.3">
      <c r="C1" s="1" t="e">
        <f ca="1">_xludf.CONCAT("Horas ",G3)</f>
        <v>#NAME?</v>
      </c>
    </row>
    <row r="2" spans="2:15" ht="19.5" customHeight="1" x14ac:dyDescent="0.4">
      <c r="B2" s="2" t="s">
        <v>0</v>
      </c>
      <c r="C2" s="2" t="s">
        <v>1</v>
      </c>
      <c r="D2" s="2" t="s">
        <v>2</v>
      </c>
      <c r="E2" s="2" t="s">
        <v>3</v>
      </c>
      <c r="G2" s="3" t="s">
        <v>4</v>
      </c>
      <c r="H2" s="3" t="s">
        <v>5</v>
      </c>
      <c r="I2" s="3" t="s">
        <v>6</v>
      </c>
      <c r="J2" s="3" t="s">
        <v>7</v>
      </c>
      <c r="K2" s="3" t="s">
        <v>8</v>
      </c>
    </row>
    <row r="3" spans="2:15" ht="19.5" customHeight="1" x14ac:dyDescent="0.3">
      <c r="B3" s="4">
        <v>45932</v>
      </c>
      <c r="C3" s="35" t="s">
        <v>87</v>
      </c>
      <c r="D3" s="5" t="s">
        <v>10</v>
      </c>
      <c r="E3" s="6">
        <v>0.25</v>
      </c>
      <c r="G3" s="7" t="str">
        <f>UPPER(B16)</f>
        <v>OCTUBRE</v>
      </c>
      <c r="H3" s="8">
        <f>SUMIF(D3:D16,"Administración",E3:E16)</f>
        <v>18</v>
      </c>
      <c r="I3" s="8">
        <f>SUMIF(D3:D16,"Monitoreo",E3:E16)</f>
        <v>8</v>
      </c>
      <c r="J3" s="8">
        <f>SUMIF(D3:D16,"Soporte",E3:E16)</f>
        <v>10.75</v>
      </c>
      <c r="K3" s="8">
        <f>H3+I3+J3</f>
        <v>36.75</v>
      </c>
      <c r="N3" s="9"/>
      <c r="O3" s="10"/>
    </row>
    <row r="4" spans="2:15" ht="36" x14ac:dyDescent="0.3">
      <c r="B4" s="4">
        <v>45932</v>
      </c>
      <c r="C4" s="35" t="s">
        <v>88</v>
      </c>
      <c r="D4" s="5" t="s">
        <v>10</v>
      </c>
      <c r="E4" s="6">
        <v>0.25</v>
      </c>
      <c r="G4" s="19"/>
      <c r="H4" s="9"/>
      <c r="I4" s="9"/>
      <c r="J4" s="9"/>
      <c r="K4" s="9"/>
      <c r="N4" s="9"/>
      <c r="O4" s="10"/>
    </row>
    <row r="5" spans="2:15" ht="18" x14ac:dyDescent="0.3">
      <c r="B5" s="4">
        <v>45936</v>
      </c>
      <c r="C5" s="35" t="s">
        <v>89</v>
      </c>
      <c r="D5" s="5" t="s">
        <v>10</v>
      </c>
      <c r="E5" s="6">
        <v>0.25</v>
      </c>
      <c r="G5" s="19"/>
      <c r="H5" s="9"/>
      <c r="I5" s="9"/>
      <c r="J5" s="9"/>
      <c r="K5" s="9"/>
      <c r="N5" s="9"/>
      <c r="O5" s="10"/>
    </row>
    <row r="6" spans="2:15" ht="60" customHeight="1" x14ac:dyDescent="0.3">
      <c r="B6" s="4">
        <v>45936</v>
      </c>
      <c r="C6" s="35" t="s">
        <v>90</v>
      </c>
      <c r="D6" s="5" t="s">
        <v>10</v>
      </c>
      <c r="E6" s="6">
        <v>0.25</v>
      </c>
      <c r="G6" s="19"/>
      <c r="H6" s="9"/>
      <c r="I6" s="9"/>
      <c r="J6" s="9"/>
      <c r="K6" s="9"/>
      <c r="N6" s="9"/>
      <c r="O6" s="10"/>
    </row>
    <row r="7" spans="2:15" ht="60" customHeight="1" x14ac:dyDescent="0.3">
      <c r="B7" s="4">
        <v>45936</v>
      </c>
      <c r="C7" s="35" t="s">
        <v>91</v>
      </c>
      <c r="D7" s="5" t="s">
        <v>10</v>
      </c>
      <c r="E7" s="6">
        <v>0.25</v>
      </c>
      <c r="G7" s="19"/>
      <c r="H7" s="9"/>
      <c r="I7" s="9"/>
      <c r="J7" s="9"/>
      <c r="K7" s="9"/>
      <c r="N7" s="9"/>
      <c r="O7" s="10"/>
    </row>
    <row r="8" spans="2:15" ht="40.049999999999997" customHeight="1" x14ac:dyDescent="0.3">
      <c r="B8" s="4">
        <v>45937</v>
      </c>
      <c r="C8" s="35" t="s">
        <v>92</v>
      </c>
      <c r="D8" s="5" t="s">
        <v>10</v>
      </c>
      <c r="E8" s="6">
        <v>0.25</v>
      </c>
      <c r="G8" s="19"/>
      <c r="H8" s="9"/>
      <c r="I8" s="9"/>
      <c r="J8" s="9"/>
      <c r="K8" s="9"/>
      <c r="N8" s="9"/>
      <c r="O8" s="10"/>
    </row>
    <row r="9" spans="2:15" ht="54.6" customHeight="1" x14ac:dyDescent="0.3">
      <c r="B9" s="4">
        <v>45937</v>
      </c>
      <c r="C9" s="35" t="s">
        <v>93</v>
      </c>
      <c r="D9" s="5" t="s">
        <v>10</v>
      </c>
      <c r="E9" s="6">
        <v>0.25</v>
      </c>
      <c r="G9" s="19"/>
      <c r="H9" s="9"/>
      <c r="I9" s="9"/>
      <c r="J9" s="9"/>
      <c r="K9" s="9"/>
      <c r="N9" s="9"/>
      <c r="O9" s="10"/>
    </row>
    <row r="10" spans="2:15" ht="40.200000000000003" customHeight="1" x14ac:dyDescent="0.3">
      <c r="B10" s="4">
        <v>45939</v>
      </c>
      <c r="C10" s="35" t="s">
        <v>94</v>
      </c>
      <c r="D10" s="5" t="s">
        <v>10</v>
      </c>
      <c r="E10" s="6">
        <v>0.25</v>
      </c>
      <c r="G10" s="19"/>
      <c r="H10" s="9"/>
      <c r="I10" s="9"/>
      <c r="J10" s="9"/>
      <c r="K10" s="9"/>
      <c r="N10" s="9"/>
      <c r="O10" s="10"/>
    </row>
    <row r="11" spans="2:15" ht="42.6" customHeight="1" x14ac:dyDescent="0.3">
      <c r="B11" s="4">
        <v>45939</v>
      </c>
      <c r="C11" s="35" t="s">
        <v>95</v>
      </c>
      <c r="D11" s="5" t="s">
        <v>10</v>
      </c>
      <c r="E11" s="6">
        <v>0.25</v>
      </c>
      <c r="G11" s="19"/>
      <c r="H11" s="9"/>
      <c r="I11" s="9"/>
      <c r="J11" s="9"/>
      <c r="K11" s="9"/>
      <c r="N11" s="9"/>
      <c r="O11" s="10"/>
    </row>
    <row r="12" spans="2:15" ht="18" x14ac:dyDescent="0.3">
      <c r="B12" s="4">
        <v>45952</v>
      </c>
      <c r="C12" s="35" t="s">
        <v>18</v>
      </c>
      <c r="D12" s="5" t="s">
        <v>10</v>
      </c>
      <c r="E12" s="6">
        <v>8</v>
      </c>
      <c r="G12" s="19"/>
      <c r="H12" s="9"/>
      <c r="I12" s="9"/>
      <c r="J12" s="9"/>
      <c r="K12" s="9"/>
      <c r="N12" s="9"/>
      <c r="O12" s="10"/>
    </row>
    <row r="13" spans="2:15" ht="63.75" customHeight="1" x14ac:dyDescent="0.3">
      <c r="B13" s="4">
        <v>45958</v>
      </c>
      <c r="C13" s="35" t="s">
        <v>96</v>
      </c>
      <c r="D13" s="5" t="s">
        <v>10</v>
      </c>
      <c r="E13" s="6">
        <v>0.25</v>
      </c>
      <c r="G13" s="19"/>
      <c r="H13" s="9"/>
      <c r="I13" s="9"/>
      <c r="J13" s="9"/>
      <c r="K13" s="9"/>
      <c r="N13" s="9"/>
      <c r="O13" s="10"/>
    </row>
    <row r="14" spans="2:15" ht="61.5" customHeight="1" x14ac:dyDescent="0.3">
      <c r="B14" s="4">
        <v>45958</v>
      </c>
      <c r="C14" s="35" t="s">
        <v>97</v>
      </c>
      <c r="D14" s="5" t="s">
        <v>10</v>
      </c>
      <c r="E14" s="6">
        <v>0.25</v>
      </c>
      <c r="G14" s="19"/>
      <c r="H14" s="9"/>
      <c r="I14" s="9"/>
      <c r="J14" s="9"/>
      <c r="K14" s="9"/>
      <c r="N14" s="9"/>
      <c r="O14" s="10"/>
    </row>
    <row r="15" spans="2:15" ht="18" x14ac:dyDescent="0.3">
      <c r="B15" s="4" t="s">
        <v>98</v>
      </c>
      <c r="C15" s="35" t="s">
        <v>113</v>
      </c>
      <c r="D15" s="12" t="s">
        <v>24</v>
      </c>
      <c r="E15" s="6">
        <v>18</v>
      </c>
    </row>
    <row r="16" spans="2:15" ht="18" x14ac:dyDescent="0.3">
      <c r="B16" s="4" t="s">
        <v>98</v>
      </c>
      <c r="C16" s="35" t="s">
        <v>114</v>
      </c>
      <c r="D16" s="12" t="s">
        <v>25</v>
      </c>
      <c r="E16" s="6">
        <v>8</v>
      </c>
    </row>
    <row r="17" spans="2:5" ht="18" x14ac:dyDescent="0.35">
      <c r="B17" s="13"/>
      <c r="C17" s="13"/>
      <c r="D17" s="14" t="s">
        <v>8</v>
      </c>
      <c r="E17" s="15">
        <f>SUM(E3:E16)</f>
        <v>36.75</v>
      </c>
    </row>
    <row r="19" spans="2:5" ht="31.5" customHeight="1" x14ac:dyDescent="0.3"/>
    <row r="20" spans="2:5" ht="26.25" customHeight="1" x14ac:dyDescent="0.3"/>
    <row r="21" spans="2:5" ht="15.75" customHeight="1" x14ac:dyDescent="0.3"/>
    <row r="22" spans="2:5" ht="15.75" customHeight="1" x14ac:dyDescent="0.3"/>
    <row r="23" spans="2:5" ht="15.75" customHeight="1" x14ac:dyDescent="0.3"/>
    <row r="24" spans="2:5" ht="15.75" customHeight="1" x14ac:dyDescent="0.3"/>
    <row r="25" spans="2:5" ht="15.75" customHeight="1" x14ac:dyDescent="0.3"/>
    <row r="26" spans="2:5" ht="15.75" customHeight="1" x14ac:dyDescent="0.3"/>
    <row r="27" spans="2:5" ht="15.75" customHeight="1" x14ac:dyDescent="0.3">
      <c r="D27" s="10"/>
    </row>
    <row r="28" spans="2:5" ht="15.75" customHeight="1" x14ac:dyDescent="0.3"/>
    <row r="29" spans="2:5" ht="15.75" customHeight="1" x14ac:dyDescent="0.3"/>
    <row r="30" spans="2:5" ht="15.75" customHeight="1" x14ac:dyDescent="0.3"/>
    <row r="31" spans="2:5" ht="15.75" customHeight="1" x14ac:dyDescent="0.3"/>
    <row r="32" spans="2:5"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5F32B-D0D4-4E3D-929D-82C0740F6B74}">
  <dimension ref="B1:O998"/>
  <sheetViews>
    <sheetView showGridLines="0" tabSelected="1" zoomScale="70" zoomScaleNormal="70" workbookViewId="0">
      <selection activeCell="F26" sqref="F26"/>
    </sheetView>
  </sheetViews>
  <sheetFormatPr baseColWidth="10" defaultColWidth="14.44140625" defaultRowHeight="15" customHeight="1" x14ac:dyDescent="0.3"/>
  <cols>
    <col min="1" max="1" width="10.6640625" customWidth="1"/>
    <col min="2" max="2" width="18.33203125" customWidth="1"/>
    <col min="3" max="3" width="142.5546875" customWidth="1"/>
    <col min="4" max="4" width="18.6640625" customWidth="1"/>
    <col min="5" max="5" width="14" customWidth="1"/>
    <col min="6" max="6" width="10.6640625" customWidth="1"/>
    <col min="7" max="7" width="23.5546875" customWidth="1"/>
    <col min="8" max="8" width="27.6640625" customWidth="1"/>
    <col min="9" max="9" width="19.5546875" customWidth="1"/>
    <col min="10" max="10" width="16.44140625" customWidth="1"/>
    <col min="11" max="11" width="22.33203125" customWidth="1"/>
    <col min="12" max="26" width="10.6640625" customWidth="1"/>
  </cols>
  <sheetData>
    <row r="1" spans="2:15" ht="14.4" x14ac:dyDescent="0.3">
      <c r="C1" s="1" t="e">
        <f ca="1">_xludf.CONCAT("Horas ",G3)</f>
        <v>#NAME?</v>
      </c>
    </row>
    <row r="2" spans="2:15" ht="19.5" customHeight="1" x14ac:dyDescent="0.4">
      <c r="B2" s="2" t="s">
        <v>0</v>
      </c>
      <c r="C2" s="2" t="s">
        <v>1</v>
      </c>
      <c r="D2" s="2" t="s">
        <v>2</v>
      </c>
      <c r="E2" s="2" t="s">
        <v>3</v>
      </c>
      <c r="G2" s="3" t="s">
        <v>4</v>
      </c>
      <c r="H2" s="3" t="s">
        <v>5</v>
      </c>
      <c r="I2" s="3" t="s">
        <v>6</v>
      </c>
      <c r="J2" s="3" t="s">
        <v>7</v>
      </c>
      <c r="K2" s="3" t="s">
        <v>8</v>
      </c>
    </row>
    <row r="3" spans="2:15" ht="19.5" customHeight="1" x14ac:dyDescent="0.3">
      <c r="B3" s="4">
        <v>45965</v>
      </c>
      <c r="C3" s="35" t="s">
        <v>115</v>
      </c>
      <c r="D3" s="5" t="s">
        <v>10</v>
      </c>
      <c r="E3" s="6">
        <v>1.5</v>
      </c>
      <c r="G3" s="7" t="str">
        <f>UPPER(B17)</f>
        <v>NOVIEMBRE</v>
      </c>
      <c r="H3" s="8">
        <f>SUMIF(D3:D17,"Administración",E3:E17)</f>
        <v>18</v>
      </c>
      <c r="I3" s="8">
        <f>SUMIF(D3:D17,"Monitoreo",E3:E17)</f>
        <v>8</v>
      </c>
      <c r="J3" s="8">
        <f>SUMIF(D3:D17,"Soporte",E3:E17)</f>
        <v>33.629999999999995</v>
      </c>
      <c r="K3" s="8">
        <f>H3+I3+J3</f>
        <v>59.629999999999995</v>
      </c>
      <c r="N3" s="9"/>
      <c r="O3" s="10"/>
    </row>
    <row r="4" spans="2:15" ht="19.5" customHeight="1" x14ac:dyDescent="0.3">
      <c r="B4" s="4">
        <v>45968</v>
      </c>
      <c r="C4" s="35" t="s">
        <v>99</v>
      </c>
      <c r="D4" s="5" t="s">
        <v>10</v>
      </c>
      <c r="E4" s="6">
        <v>1</v>
      </c>
      <c r="G4" s="19"/>
      <c r="H4" s="9"/>
      <c r="I4" s="9"/>
      <c r="J4" s="9"/>
      <c r="K4" s="9"/>
      <c r="N4" s="9"/>
      <c r="O4" s="10"/>
    </row>
    <row r="5" spans="2:15" ht="19.5" customHeight="1" x14ac:dyDescent="0.3">
      <c r="B5" s="4">
        <v>45972</v>
      </c>
      <c r="C5" s="46" t="s">
        <v>75</v>
      </c>
      <c r="D5" s="5" t="s">
        <v>10</v>
      </c>
      <c r="E5" s="6">
        <v>1</v>
      </c>
      <c r="G5" s="19"/>
      <c r="H5" s="9"/>
      <c r="I5" s="9"/>
      <c r="J5" s="9"/>
      <c r="K5" s="9"/>
      <c r="N5" s="9"/>
      <c r="O5" s="10"/>
    </row>
    <row r="6" spans="2:15" ht="19.5" customHeight="1" x14ac:dyDescent="0.3">
      <c r="B6" s="4">
        <v>45973</v>
      </c>
      <c r="C6" s="35" t="s">
        <v>116</v>
      </c>
      <c r="D6" s="5" t="s">
        <v>10</v>
      </c>
      <c r="E6" s="6">
        <v>1.38</v>
      </c>
      <c r="G6" s="19"/>
      <c r="H6" s="9"/>
      <c r="I6" s="9"/>
      <c r="J6" s="9"/>
      <c r="K6" s="9"/>
      <c r="N6" s="9"/>
      <c r="O6" s="10"/>
    </row>
    <row r="7" spans="2:15" ht="42" customHeight="1" x14ac:dyDescent="0.3">
      <c r="B7" s="4">
        <v>45975</v>
      </c>
      <c r="C7" s="35" t="s">
        <v>117</v>
      </c>
      <c r="D7" s="5" t="s">
        <v>10</v>
      </c>
      <c r="E7" s="6">
        <v>0.25</v>
      </c>
      <c r="G7" s="19"/>
      <c r="H7" s="9"/>
      <c r="I7" s="9"/>
      <c r="J7" s="9"/>
      <c r="K7" s="9"/>
      <c r="N7" s="9"/>
      <c r="O7" s="10"/>
    </row>
    <row r="8" spans="2:15" ht="19.5" customHeight="1" x14ac:dyDescent="0.3">
      <c r="B8" s="4">
        <v>45979</v>
      </c>
      <c r="C8" s="35" t="s">
        <v>18</v>
      </c>
      <c r="D8" s="5" t="s">
        <v>10</v>
      </c>
      <c r="E8" s="6">
        <v>8</v>
      </c>
      <c r="G8" s="19"/>
      <c r="H8" s="9"/>
      <c r="I8" s="9"/>
      <c r="J8" s="9"/>
      <c r="K8" s="9"/>
      <c r="N8" s="9"/>
      <c r="O8" s="10"/>
    </row>
    <row r="9" spans="2:15" ht="18" x14ac:dyDescent="0.3">
      <c r="B9" s="4">
        <v>45983</v>
      </c>
      <c r="C9" s="36" t="s">
        <v>125</v>
      </c>
      <c r="D9" s="5" t="s">
        <v>10</v>
      </c>
      <c r="E9" s="6">
        <v>1</v>
      </c>
      <c r="G9" s="19"/>
      <c r="H9" s="9"/>
      <c r="I9" s="9"/>
      <c r="J9" s="9"/>
      <c r="K9" s="9"/>
      <c r="N9" s="9"/>
      <c r="O9" s="10"/>
    </row>
    <row r="10" spans="2:15" ht="48" customHeight="1" x14ac:dyDescent="0.3">
      <c r="B10" s="4">
        <v>45985</v>
      </c>
      <c r="C10" s="35" t="s">
        <v>100</v>
      </c>
      <c r="D10" s="5" t="s">
        <v>10</v>
      </c>
      <c r="E10" s="6">
        <v>0.25</v>
      </c>
      <c r="G10" s="19"/>
      <c r="H10" s="9"/>
      <c r="I10" s="9"/>
      <c r="J10" s="9"/>
      <c r="K10" s="9"/>
      <c r="N10" s="9"/>
      <c r="O10" s="10"/>
    </row>
    <row r="11" spans="2:15" ht="45.75" customHeight="1" x14ac:dyDescent="0.3">
      <c r="B11" s="4">
        <v>45985</v>
      </c>
      <c r="C11" s="35" t="s">
        <v>101</v>
      </c>
      <c r="D11" s="5" t="s">
        <v>10</v>
      </c>
      <c r="E11" s="6">
        <v>0.25</v>
      </c>
      <c r="G11" s="19"/>
      <c r="H11" s="9"/>
      <c r="I11" s="9"/>
      <c r="J11" s="9"/>
      <c r="K11" s="9"/>
      <c r="N11" s="9"/>
      <c r="O11" s="10"/>
    </row>
    <row r="12" spans="2:15" ht="19.5" customHeight="1" x14ac:dyDescent="0.3">
      <c r="B12" s="4">
        <v>45988</v>
      </c>
      <c r="C12" s="35" t="s">
        <v>118</v>
      </c>
      <c r="D12" s="5" t="s">
        <v>10</v>
      </c>
      <c r="E12" s="6">
        <v>4</v>
      </c>
      <c r="G12" s="19"/>
      <c r="H12" s="9"/>
      <c r="I12" s="9"/>
      <c r="J12" s="9"/>
      <c r="K12" s="9"/>
      <c r="N12" s="9"/>
      <c r="O12" s="10"/>
    </row>
    <row r="13" spans="2:15" ht="18" x14ac:dyDescent="0.3">
      <c r="B13" s="4">
        <v>45988</v>
      </c>
      <c r="C13" s="35" t="s">
        <v>119</v>
      </c>
      <c r="D13" s="5" t="s">
        <v>10</v>
      </c>
      <c r="E13" s="6">
        <v>5</v>
      </c>
      <c r="G13" s="19"/>
      <c r="H13" s="9"/>
      <c r="I13" s="9"/>
      <c r="J13" s="9"/>
      <c r="K13" s="9"/>
      <c r="N13" s="9"/>
      <c r="O13" s="10"/>
    </row>
    <row r="14" spans="2:15" ht="36" x14ac:dyDescent="0.3">
      <c r="B14" s="4">
        <v>45988</v>
      </c>
      <c r="C14" s="35" t="s">
        <v>102</v>
      </c>
      <c r="D14" s="5" t="s">
        <v>10</v>
      </c>
      <c r="E14" s="6">
        <v>5</v>
      </c>
      <c r="G14" s="19"/>
      <c r="H14" s="9"/>
      <c r="I14" s="9"/>
      <c r="J14" s="9"/>
      <c r="K14" s="9"/>
      <c r="N14" s="9"/>
      <c r="O14" s="10"/>
    </row>
    <row r="15" spans="2:15" ht="18" x14ac:dyDescent="0.3">
      <c r="B15" s="4">
        <v>45989</v>
      </c>
      <c r="C15" s="35" t="s">
        <v>120</v>
      </c>
      <c r="D15" s="5" t="s">
        <v>10</v>
      </c>
      <c r="E15" s="6">
        <v>5</v>
      </c>
      <c r="G15" s="19"/>
      <c r="H15" s="9"/>
      <c r="I15" s="9"/>
      <c r="J15" s="9"/>
      <c r="K15" s="9"/>
      <c r="N15" s="9"/>
      <c r="O15" s="10"/>
    </row>
    <row r="16" spans="2:15" ht="18" x14ac:dyDescent="0.3">
      <c r="B16" s="4" t="s">
        <v>103</v>
      </c>
      <c r="C16" s="35" t="s">
        <v>113</v>
      </c>
      <c r="D16" s="12" t="s">
        <v>24</v>
      </c>
      <c r="E16" s="6">
        <v>18</v>
      </c>
      <c r="G16" s="19"/>
      <c r="H16" s="9"/>
      <c r="I16" s="9"/>
      <c r="J16" s="9"/>
      <c r="K16" s="9"/>
      <c r="N16" s="9"/>
      <c r="O16" s="10"/>
    </row>
    <row r="17" spans="2:15" ht="18" x14ac:dyDescent="0.3">
      <c r="B17" s="4" t="s">
        <v>103</v>
      </c>
      <c r="C17" s="35" t="s">
        <v>114</v>
      </c>
      <c r="D17" s="12" t="s">
        <v>25</v>
      </c>
      <c r="E17" s="6">
        <v>8</v>
      </c>
      <c r="G17" s="19"/>
      <c r="H17" s="9"/>
      <c r="I17" s="9"/>
      <c r="J17" s="9"/>
      <c r="K17" s="9"/>
      <c r="N17" s="9"/>
      <c r="O17" s="10"/>
    </row>
    <row r="18" spans="2:15" ht="18" x14ac:dyDescent="0.35">
      <c r="B18" s="13"/>
      <c r="C18" s="13"/>
      <c r="D18" s="14" t="s">
        <v>8</v>
      </c>
      <c r="E18" s="15">
        <f>SUM(E3:E17)</f>
        <v>59.629999999999995</v>
      </c>
    </row>
    <row r="19" spans="2:15" ht="15.75" customHeight="1" x14ac:dyDescent="0.3"/>
    <row r="20" spans="2:15" ht="15.75" customHeight="1" x14ac:dyDescent="0.3"/>
    <row r="21" spans="2:15" ht="15.75" customHeight="1" x14ac:dyDescent="0.3"/>
    <row r="22" spans="2:15" ht="31.5" customHeight="1" x14ac:dyDescent="0.3"/>
    <row r="23" spans="2:15" ht="26.25" customHeight="1" x14ac:dyDescent="0.3"/>
    <row r="24" spans="2:15" ht="15.75" customHeight="1" x14ac:dyDescent="0.3"/>
    <row r="25" spans="2:15" ht="15.75" customHeight="1" x14ac:dyDescent="0.3"/>
    <row r="26" spans="2:15" ht="15.75" customHeight="1" x14ac:dyDescent="0.3"/>
    <row r="27" spans="2:15" ht="15.75" customHeight="1" x14ac:dyDescent="0.3"/>
    <row r="28" spans="2:15" ht="15.75" customHeight="1" x14ac:dyDescent="0.3">
      <c r="D28" s="10"/>
    </row>
    <row r="29" spans="2:15" ht="15.75" customHeight="1" x14ac:dyDescent="0.3"/>
    <row r="30" spans="2:15" ht="15.75" customHeight="1" x14ac:dyDescent="0.3"/>
    <row r="31" spans="2:15" ht="15.75" customHeight="1" x14ac:dyDescent="0.3"/>
    <row r="32" spans="2:15"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sheetData>
  <pageMargins left="0.7" right="0.7" top="0.75" bottom="0.75" header="0" footer="0"/>
  <pageSetup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136CF-7848-4F0E-9C69-0912970290A5}">
  <dimension ref="B1:O1000"/>
  <sheetViews>
    <sheetView showGridLines="0" zoomScale="70" zoomScaleNormal="70" workbookViewId="0">
      <selection activeCell="C21" sqref="C21"/>
    </sheetView>
  </sheetViews>
  <sheetFormatPr baseColWidth="10" defaultColWidth="14.44140625" defaultRowHeight="15" customHeight="1" x14ac:dyDescent="0.3"/>
  <cols>
    <col min="1" max="1" width="10.6640625" customWidth="1"/>
    <col min="2" max="2" width="18.33203125" customWidth="1"/>
    <col min="3" max="3" width="142.5546875" customWidth="1"/>
    <col min="4" max="4" width="24.44140625" customWidth="1"/>
    <col min="5" max="5" width="14" customWidth="1"/>
    <col min="6" max="6" width="10.6640625" customWidth="1"/>
    <col min="7" max="7" width="23.5546875" customWidth="1"/>
    <col min="8" max="8" width="27.6640625" customWidth="1"/>
    <col min="9" max="9" width="19.5546875" customWidth="1"/>
    <col min="10" max="10" width="16.44140625" customWidth="1"/>
    <col min="11" max="11" width="22.33203125" customWidth="1"/>
    <col min="12" max="26" width="10.6640625" customWidth="1"/>
  </cols>
  <sheetData>
    <row r="1" spans="2:15" ht="14.4" x14ac:dyDescent="0.3">
      <c r="C1" s="1" t="e">
        <f ca="1">_xludf.CONCAT("Horas ",G3)</f>
        <v>#NAME?</v>
      </c>
    </row>
    <row r="2" spans="2:15" ht="19.5" customHeight="1" x14ac:dyDescent="0.4">
      <c r="B2" s="2" t="s">
        <v>0</v>
      </c>
      <c r="C2" s="2" t="s">
        <v>1</v>
      </c>
      <c r="D2" s="2" t="s">
        <v>2</v>
      </c>
      <c r="E2" s="2" t="s">
        <v>3</v>
      </c>
      <c r="G2" s="3" t="s">
        <v>4</v>
      </c>
      <c r="H2" s="3" t="s">
        <v>5</v>
      </c>
      <c r="I2" s="3" t="s">
        <v>6</v>
      </c>
      <c r="J2" s="3" t="s">
        <v>7</v>
      </c>
      <c r="K2" s="3" t="s">
        <v>8</v>
      </c>
    </row>
    <row r="3" spans="2:15" ht="75.599999999999994" customHeight="1" x14ac:dyDescent="0.3">
      <c r="B3" s="39">
        <v>45993</v>
      </c>
      <c r="C3" s="42" t="s">
        <v>129</v>
      </c>
      <c r="D3" s="47" t="s">
        <v>10</v>
      </c>
      <c r="E3" s="38">
        <v>2</v>
      </c>
      <c r="G3" s="44" t="s">
        <v>104</v>
      </c>
      <c r="H3" s="45">
        <f>SUMIF(D5:D18,"Administración",E5:E18)</f>
        <v>18</v>
      </c>
      <c r="I3" s="45">
        <f>SUMIF(D5:D18,"Monitoreo",E5:E18)</f>
        <v>8</v>
      </c>
      <c r="J3" s="45">
        <v>30.73</v>
      </c>
      <c r="K3" s="45">
        <f>H3+I3+J3</f>
        <v>56.730000000000004</v>
      </c>
    </row>
    <row r="4" spans="2:15" ht="76.2" customHeight="1" x14ac:dyDescent="0.3">
      <c r="B4" s="39">
        <v>45995</v>
      </c>
      <c r="C4" s="42" t="s">
        <v>130</v>
      </c>
      <c r="D4" s="47" t="s">
        <v>10</v>
      </c>
      <c r="E4" s="38">
        <v>2</v>
      </c>
      <c r="G4" s="43"/>
      <c r="H4" s="43"/>
      <c r="I4" s="43"/>
      <c r="J4" s="43"/>
      <c r="K4" s="43"/>
    </row>
    <row r="5" spans="2:15" ht="19.5" customHeight="1" x14ac:dyDescent="0.3">
      <c r="B5" s="39">
        <v>45996</v>
      </c>
      <c r="C5" s="46" t="s">
        <v>105</v>
      </c>
      <c r="D5" s="47" t="s">
        <v>10</v>
      </c>
      <c r="E5" s="38">
        <v>2.5</v>
      </c>
      <c r="N5" s="9"/>
      <c r="O5" s="10"/>
    </row>
    <row r="6" spans="2:15" ht="19.5" customHeight="1" x14ac:dyDescent="0.3">
      <c r="B6" s="39">
        <v>45996</v>
      </c>
      <c r="C6" s="46" t="s">
        <v>106</v>
      </c>
      <c r="D6" s="47" t="s">
        <v>10</v>
      </c>
      <c r="E6" s="38">
        <v>1</v>
      </c>
      <c r="G6" s="19"/>
      <c r="H6" s="9"/>
      <c r="I6" s="9"/>
      <c r="J6" s="9"/>
      <c r="K6" s="9"/>
      <c r="N6" s="9"/>
      <c r="O6" s="10"/>
    </row>
    <row r="7" spans="2:15" ht="18" x14ac:dyDescent="0.3">
      <c r="B7" s="39">
        <v>46002</v>
      </c>
      <c r="C7" s="46" t="s">
        <v>121</v>
      </c>
      <c r="D7" s="47" t="s">
        <v>10</v>
      </c>
      <c r="E7" s="38">
        <v>5</v>
      </c>
      <c r="G7" s="19"/>
      <c r="H7" s="9"/>
      <c r="I7" s="9"/>
      <c r="J7" s="9"/>
      <c r="K7" s="9"/>
      <c r="N7" s="9"/>
      <c r="O7" s="10"/>
    </row>
    <row r="8" spans="2:15" ht="19.5" customHeight="1" x14ac:dyDescent="0.3">
      <c r="B8" s="39">
        <v>46002</v>
      </c>
      <c r="C8" s="46" t="s">
        <v>122</v>
      </c>
      <c r="D8" s="47" t="s">
        <v>10</v>
      </c>
      <c r="E8" s="38">
        <v>7</v>
      </c>
      <c r="G8" s="19"/>
      <c r="H8" s="9"/>
      <c r="I8" s="9"/>
      <c r="J8" s="9"/>
      <c r="K8" s="9"/>
      <c r="N8" s="9"/>
      <c r="O8" s="10"/>
    </row>
    <row r="9" spans="2:15" ht="19.5" customHeight="1" x14ac:dyDescent="0.3">
      <c r="B9" s="39">
        <v>46002</v>
      </c>
      <c r="C9" s="46" t="s">
        <v>123</v>
      </c>
      <c r="D9" s="47" t="s">
        <v>10</v>
      </c>
      <c r="E9" s="38">
        <v>2</v>
      </c>
      <c r="G9" s="19"/>
      <c r="H9" s="9"/>
      <c r="I9" s="9"/>
      <c r="J9" s="9"/>
      <c r="K9" s="9"/>
      <c r="N9" s="9"/>
      <c r="O9" s="10"/>
    </row>
    <row r="10" spans="2:15" ht="18" x14ac:dyDescent="0.3">
      <c r="B10" s="39">
        <v>46002</v>
      </c>
      <c r="C10" s="46" t="s">
        <v>124</v>
      </c>
      <c r="D10" s="47" t="s">
        <v>10</v>
      </c>
      <c r="E10" s="38">
        <v>2</v>
      </c>
      <c r="G10" s="19"/>
      <c r="H10" s="9"/>
      <c r="I10" s="9"/>
      <c r="J10" s="9"/>
      <c r="K10" s="9"/>
      <c r="N10" s="9"/>
      <c r="O10" s="10"/>
    </row>
    <row r="11" spans="2:15" ht="36" x14ac:dyDescent="0.3">
      <c r="B11" s="39">
        <v>46003</v>
      </c>
      <c r="C11" s="46" t="s">
        <v>107</v>
      </c>
      <c r="D11" s="47" t="s">
        <v>10</v>
      </c>
      <c r="E11" s="38">
        <v>1.43</v>
      </c>
      <c r="G11" s="19"/>
      <c r="H11" s="9"/>
      <c r="I11" s="9"/>
      <c r="J11" s="9"/>
      <c r="K11" s="9"/>
      <c r="N11" s="9"/>
      <c r="O11" s="10"/>
    </row>
    <row r="12" spans="2:15" ht="18" x14ac:dyDescent="0.3">
      <c r="B12" s="39">
        <v>46005</v>
      </c>
      <c r="C12" s="46" t="s">
        <v>126</v>
      </c>
      <c r="D12" s="47" t="s">
        <v>10</v>
      </c>
      <c r="E12" s="38">
        <v>1.5</v>
      </c>
      <c r="G12" s="19"/>
      <c r="H12" s="9"/>
      <c r="I12" s="9"/>
      <c r="J12" s="9"/>
      <c r="K12" s="9"/>
      <c r="N12" s="9"/>
      <c r="O12" s="10"/>
    </row>
    <row r="13" spans="2:15" ht="55.2" customHeight="1" x14ac:dyDescent="0.3">
      <c r="B13" s="39">
        <v>46006</v>
      </c>
      <c r="C13" s="46" t="s">
        <v>108</v>
      </c>
      <c r="D13" s="47" t="s">
        <v>10</v>
      </c>
      <c r="E13" s="38">
        <v>0.3</v>
      </c>
      <c r="G13" s="19"/>
      <c r="H13" s="9"/>
      <c r="I13" s="9"/>
      <c r="J13" s="9"/>
      <c r="K13" s="9"/>
      <c r="N13" s="9"/>
      <c r="O13" s="10"/>
    </row>
    <row r="14" spans="2:15" ht="18" x14ac:dyDescent="0.3">
      <c r="B14" s="39">
        <v>46013</v>
      </c>
      <c r="C14" s="46" t="s">
        <v>127</v>
      </c>
      <c r="D14" s="47" t="s">
        <v>10</v>
      </c>
      <c r="E14" s="38">
        <v>2</v>
      </c>
      <c r="G14" s="19"/>
      <c r="H14" s="9"/>
      <c r="I14" s="9"/>
      <c r="J14" s="9"/>
      <c r="K14" s="9"/>
      <c r="N14" s="9"/>
      <c r="O14" s="10"/>
    </row>
    <row r="15" spans="2:15" ht="18" x14ac:dyDescent="0.3">
      <c r="B15" s="39">
        <v>46017</v>
      </c>
      <c r="C15" s="46" t="s">
        <v>128</v>
      </c>
      <c r="D15" s="5" t="s">
        <v>10</v>
      </c>
      <c r="E15" s="6">
        <v>1</v>
      </c>
      <c r="G15" s="19"/>
      <c r="H15" s="9"/>
      <c r="I15" s="9"/>
      <c r="J15" s="9"/>
      <c r="K15" s="9"/>
      <c r="N15" s="9"/>
      <c r="O15" s="10"/>
    </row>
    <row r="16" spans="2:15" ht="40.799999999999997" customHeight="1" x14ac:dyDescent="0.3">
      <c r="B16" s="39">
        <v>46021</v>
      </c>
      <c r="C16" s="46" t="s">
        <v>109</v>
      </c>
      <c r="D16" s="47" t="s">
        <v>10</v>
      </c>
      <c r="E16" s="38">
        <v>1</v>
      </c>
      <c r="G16" s="19"/>
      <c r="H16" s="9"/>
      <c r="I16" s="9"/>
      <c r="J16" s="9"/>
      <c r="K16" s="9"/>
      <c r="N16" s="9"/>
      <c r="O16" s="10"/>
    </row>
    <row r="17" spans="2:15" ht="18" x14ac:dyDescent="0.3">
      <c r="B17" s="4" t="s">
        <v>110</v>
      </c>
      <c r="C17" s="46" t="s">
        <v>113</v>
      </c>
      <c r="D17" s="12" t="s">
        <v>24</v>
      </c>
      <c r="E17" s="6">
        <v>18</v>
      </c>
      <c r="G17" s="19"/>
      <c r="H17" s="9"/>
      <c r="I17" s="9"/>
      <c r="J17" s="9"/>
      <c r="K17" s="9"/>
      <c r="N17" s="9"/>
      <c r="O17" s="10"/>
    </row>
    <row r="18" spans="2:15" ht="18" x14ac:dyDescent="0.3">
      <c r="B18" s="4" t="s">
        <v>110</v>
      </c>
      <c r="C18" s="46" t="s">
        <v>114</v>
      </c>
      <c r="D18" s="12" t="s">
        <v>25</v>
      </c>
      <c r="E18" s="6">
        <v>8</v>
      </c>
    </row>
    <row r="19" spans="2:15" ht="18" x14ac:dyDescent="0.35">
      <c r="B19" s="13"/>
      <c r="C19" s="13"/>
      <c r="D19" s="14" t="s">
        <v>8</v>
      </c>
      <c r="E19" s="15">
        <f>SUM(E3:E18)</f>
        <v>56.730000000000004</v>
      </c>
    </row>
    <row r="20" spans="2:15" ht="14.4" x14ac:dyDescent="0.3"/>
    <row r="21" spans="2:15" ht="15.75" customHeight="1" x14ac:dyDescent="0.3"/>
    <row r="22" spans="2:15" ht="31.5" customHeight="1" x14ac:dyDescent="0.3">
      <c r="D22" s="37"/>
      <c r="E22" s="41"/>
    </row>
    <row r="23" spans="2:15" ht="26.25" customHeight="1" x14ac:dyDescent="0.3"/>
    <row r="24" spans="2:15" ht="15.75" customHeight="1" x14ac:dyDescent="0.3"/>
    <row r="25" spans="2:15" ht="15.75" customHeight="1" x14ac:dyDescent="0.3"/>
    <row r="26" spans="2:15" ht="15.75" customHeight="1" x14ac:dyDescent="0.3">
      <c r="D26" s="48"/>
      <c r="E26" s="40"/>
      <c r="F26" s="40"/>
    </row>
    <row r="27" spans="2:15" ht="15.75" customHeight="1" x14ac:dyDescent="0.3">
      <c r="D27" s="49"/>
      <c r="E27" s="50"/>
      <c r="F27" s="40"/>
    </row>
    <row r="28" spans="2:15" ht="15.75" customHeight="1" x14ac:dyDescent="0.3">
      <c r="D28" s="51"/>
      <c r="E28" s="51"/>
      <c r="F28" s="40"/>
    </row>
    <row r="29" spans="2:15" ht="15.75" customHeight="1" x14ac:dyDescent="0.3">
      <c r="D29" s="52"/>
      <c r="E29" s="40"/>
      <c r="F29" s="40"/>
    </row>
    <row r="30" spans="2:15" ht="15.75" customHeight="1" x14ac:dyDescent="0.3">
      <c r="D30" s="40"/>
      <c r="E30" s="40"/>
      <c r="F30" s="40"/>
    </row>
    <row r="31" spans="2:15" ht="15.75" customHeight="1" x14ac:dyDescent="0.3">
      <c r="D31" s="40"/>
      <c r="E31" s="40"/>
      <c r="F31" s="40"/>
    </row>
    <row r="32" spans="2:15" ht="15.75" customHeight="1" x14ac:dyDescent="0.3">
      <c r="D32" s="40"/>
      <c r="E32" s="40"/>
      <c r="F32" s="40"/>
    </row>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D2:L1000"/>
  <sheetViews>
    <sheetView showGridLines="0" zoomScaleNormal="100" workbookViewId="0">
      <selection activeCell="L22" sqref="L22"/>
    </sheetView>
  </sheetViews>
  <sheetFormatPr baseColWidth="10" defaultColWidth="14.44140625" defaultRowHeight="15" customHeight="1" x14ac:dyDescent="0.3"/>
  <cols>
    <col min="1" max="3" width="10.6640625" customWidth="1"/>
    <col min="4" max="4" width="18.6640625" customWidth="1"/>
    <col min="5" max="5" width="21.6640625" customWidth="1"/>
    <col min="6" max="6" width="13.5546875" customWidth="1"/>
    <col min="7" max="7" width="20.44140625" customWidth="1"/>
    <col min="8" max="8" width="20.5546875" customWidth="1"/>
    <col min="9" max="9" width="16.109375" customWidth="1"/>
    <col min="10" max="10" width="10.6640625" customWidth="1"/>
    <col min="11" max="11" width="19.44140625" customWidth="1"/>
    <col min="12" max="26" width="10.6640625" customWidth="1"/>
  </cols>
  <sheetData>
    <row r="2" spans="4:12" ht="15.75" customHeight="1" x14ac:dyDescent="0.3">
      <c r="D2" s="3" t="s">
        <v>4</v>
      </c>
      <c r="E2" s="3" t="s">
        <v>5</v>
      </c>
      <c r="F2" s="3" t="s">
        <v>6</v>
      </c>
      <c r="G2" s="20" t="s">
        <v>111</v>
      </c>
      <c r="H2" s="20" t="s">
        <v>112</v>
      </c>
      <c r="I2" s="3" t="s">
        <v>8</v>
      </c>
      <c r="K2" s="21"/>
    </row>
    <row r="3" spans="4:12" ht="15.6" x14ac:dyDescent="0.3">
      <c r="D3" s="22" t="s">
        <v>23</v>
      </c>
      <c r="E3" s="23">
        <v>18</v>
      </c>
      <c r="F3" s="23">
        <v>8</v>
      </c>
      <c r="G3" s="23">
        <v>19</v>
      </c>
      <c r="H3" s="23">
        <v>8</v>
      </c>
      <c r="I3" s="23">
        <f t="shared" ref="I3:I10" si="0">SUM(E3:H3)</f>
        <v>53</v>
      </c>
      <c r="K3" s="24"/>
      <c r="L3" s="25"/>
    </row>
    <row r="4" spans="4:12" ht="15.6" x14ac:dyDescent="0.3">
      <c r="D4" s="22" t="s">
        <v>53</v>
      </c>
      <c r="E4" s="23">
        <v>18</v>
      </c>
      <c r="F4" s="23">
        <v>8</v>
      </c>
      <c r="G4" s="23">
        <v>32</v>
      </c>
      <c r="H4" s="23">
        <v>8</v>
      </c>
      <c r="I4" s="23">
        <f t="shared" si="0"/>
        <v>66</v>
      </c>
      <c r="K4" s="26"/>
    </row>
    <row r="5" spans="4:12" ht="15.6" x14ac:dyDescent="0.3">
      <c r="D5" s="22" t="s">
        <v>74</v>
      </c>
      <c r="E5" s="23">
        <v>18</v>
      </c>
      <c r="F5" s="23">
        <v>8</v>
      </c>
      <c r="G5" s="23">
        <v>7</v>
      </c>
      <c r="H5" s="23">
        <v>8</v>
      </c>
      <c r="I5" s="23">
        <f t="shared" si="0"/>
        <v>41</v>
      </c>
    </row>
    <row r="6" spans="4:12" ht="15.6" x14ac:dyDescent="0.3">
      <c r="D6" s="22" t="s">
        <v>79</v>
      </c>
      <c r="E6" s="23">
        <f>'AGOSTO 2025'!H3</f>
        <v>18</v>
      </c>
      <c r="F6" s="23">
        <f>'AGOSTO 2025'!I3</f>
        <v>8</v>
      </c>
      <c r="G6" s="23">
        <v>6.5</v>
      </c>
      <c r="H6" s="23">
        <v>8</v>
      </c>
      <c r="I6" s="23">
        <f t="shared" si="0"/>
        <v>40.5</v>
      </c>
    </row>
    <row r="7" spans="4:12" ht="15.6" x14ac:dyDescent="0.3">
      <c r="D7" s="22" t="s">
        <v>86</v>
      </c>
      <c r="E7" s="23">
        <v>18</v>
      </c>
      <c r="F7" s="23">
        <v>8</v>
      </c>
      <c r="G7" s="23">
        <f>'SEPTIEMBRE 2025'!J3-H7</f>
        <v>9</v>
      </c>
      <c r="H7" s="23">
        <v>8</v>
      </c>
      <c r="I7" s="23">
        <f t="shared" si="0"/>
        <v>43</v>
      </c>
    </row>
    <row r="8" spans="4:12" ht="15.6" x14ac:dyDescent="0.3">
      <c r="D8" s="22" t="s">
        <v>98</v>
      </c>
      <c r="E8" s="27">
        <v>18</v>
      </c>
      <c r="F8" s="27">
        <v>8</v>
      </c>
      <c r="G8" s="27">
        <v>2.75</v>
      </c>
      <c r="H8" s="27">
        <v>8</v>
      </c>
      <c r="I8" s="23">
        <f t="shared" si="0"/>
        <v>36.75</v>
      </c>
    </row>
    <row r="9" spans="4:12" ht="15.6" x14ac:dyDescent="0.3">
      <c r="D9" s="22" t="s">
        <v>103</v>
      </c>
      <c r="E9" s="27">
        <v>18</v>
      </c>
      <c r="F9" s="27">
        <v>8</v>
      </c>
      <c r="G9" s="27">
        <v>25.63</v>
      </c>
      <c r="H9" s="27">
        <v>8</v>
      </c>
      <c r="I9" s="23">
        <f t="shared" si="0"/>
        <v>59.629999999999995</v>
      </c>
    </row>
    <row r="10" spans="4:12" ht="15.6" x14ac:dyDescent="0.3">
      <c r="D10" s="22" t="s">
        <v>110</v>
      </c>
      <c r="E10" s="27">
        <v>18</v>
      </c>
      <c r="F10" s="27">
        <v>8</v>
      </c>
      <c r="G10" s="23">
        <v>30.73</v>
      </c>
      <c r="H10" s="27">
        <v>0</v>
      </c>
      <c r="I10" s="23">
        <f t="shared" si="0"/>
        <v>56.730000000000004</v>
      </c>
    </row>
    <row r="11" spans="4:12" ht="18" customHeight="1" x14ac:dyDescent="0.3">
      <c r="D11" s="28"/>
      <c r="E11" s="29"/>
      <c r="F11" s="29"/>
      <c r="G11" s="29"/>
      <c r="H11" s="30" t="s">
        <v>8</v>
      </c>
      <c r="I11" s="31">
        <f>SUM(I3:I10)</f>
        <v>396.61</v>
      </c>
    </row>
    <row r="12" spans="4:12" ht="14.4" x14ac:dyDescent="0.3">
      <c r="H12" s="32"/>
      <c r="I12" s="33"/>
    </row>
    <row r="13" spans="4:12" ht="14.4" x14ac:dyDescent="0.3">
      <c r="K13" s="26"/>
    </row>
    <row r="14" spans="4:12" ht="15.6" x14ac:dyDescent="0.3">
      <c r="E14" s="20" t="s">
        <v>5</v>
      </c>
      <c r="F14" s="20" t="s">
        <v>6</v>
      </c>
      <c r="G14" s="20" t="s">
        <v>111</v>
      </c>
      <c r="H14" s="20" t="s">
        <v>112</v>
      </c>
      <c r="K14" s="26"/>
    </row>
    <row r="15" spans="4:12" ht="14.4" x14ac:dyDescent="0.3">
      <c r="E15" s="34">
        <f t="shared" ref="E15:H15" si="1">SUM(E3:E10)</f>
        <v>144</v>
      </c>
      <c r="F15" s="34">
        <f t="shared" si="1"/>
        <v>64</v>
      </c>
      <c r="G15" s="34">
        <f t="shared" si="1"/>
        <v>132.60999999999999</v>
      </c>
      <c r="H15" s="34">
        <f t="shared" si="1"/>
        <v>56</v>
      </c>
    </row>
    <row r="16" spans="4:12" ht="15.6" x14ac:dyDescent="0.3">
      <c r="K16" s="24"/>
    </row>
    <row r="17" spans="11:11" ht="14.4" x14ac:dyDescent="0.3">
      <c r="K17" s="26"/>
    </row>
    <row r="19" spans="11:11" ht="14.4" x14ac:dyDescent="0.3">
      <c r="K19" s="33"/>
    </row>
    <row r="20" spans="11:11" ht="14.4" x14ac:dyDescent="0.3">
      <c r="K20" s="26"/>
    </row>
    <row r="21" spans="11:11" ht="15.75" customHeight="1" x14ac:dyDescent="0.3"/>
    <row r="22" spans="11:11" ht="15.75" customHeight="1" x14ac:dyDescent="0.3"/>
    <row r="23" spans="11:11" ht="15.75" customHeight="1" x14ac:dyDescent="0.3"/>
    <row r="24" spans="11:11" ht="15.75" customHeight="1" x14ac:dyDescent="0.3"/>
    <row r="25" spans="11:11" ht="15.75" customHeight="1" x14ac:dyDescent="0.3"/>
    <row r="26" spans="11:11" ht="15.75" customHeight="1" x14ac:dyDescent="0.3"/>
    <row r="27" spans="11:11" ht="15.75" customHeight="1" x14ac:dyDescent="0.3"/>
    <row r="28" spans="11:11" ht="15.75" customHeight="1" x14ac:dyDescent="0.3"/>
    <row r="29" spans="11:11" ht="15.75" customHeight="1" x14ac:dyDescent="0.3"/>
    <row r="30" spans="11:11" ht="15.75" customHeight="1" x14ac:dyDescent="0.3"/>
    <row r="31" spans="11:11" ht="15.75" customHeight="1" x14ac:dyDescent="0.3"/>
    <row r="32" spans="11:11"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0F0EA57-BE46-4E9D-B4A1-A1A344B0F39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MAYO 2025</vt:lpstr>
      <vt:lpstr>JUNIO 2025</vt:lpstr>
      <vt:lpstr>JULIO 2025</vt:lpstr>
      <vt:lpstr>AGOSTO 2025</vt:lpstr>
      <vt:lpstr>SEPTIEMBRE 2025</vt:lpstr>
      <vt:lpstr>OCTUBRE 2025</vt:lpstr>
      <vt:lpstr>NOVIEMBRE 2025</vt:lpstr>
      <vt:lpstr>DICIEMBRE 2025</vt:lpstr>
      <vt:lpstr>RELACIÓN HORAS 2025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Soporte ThinkIT</dc:creator>
  <cp:lastModifiedBy>ALCOM12410</cp:lastModifiedBy>
  <cp:lastPrinted>2026-02-18T23:00:28Z</cp:lastPrinted>
  <dcterms:created xsi:type="dcterms:W3CDTF">2015-06-05T18:17:20Z</dcterms:created>
  <dcterms:modified xsi:type="dcterms:W3CDTF">2026-03-10T17:53:10Z</dcterms:modified>
</cp:coreProperties>
</file>