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urbanexpress-my.sharepoint.com/personal/comercial_urbanex_com_co/Documents/Documentos/COMERCIAL 2025/LICITACIONES/URBAN/210. SAN CRISTOBAL BOLSA LOG/"/>
    </mc:Choice>
  </mc:AlternateContent>
  <xr:revisionPtr revIDLastSave="44" documentId="13_ncr:1_{B18D8933-51B5-4141-980A-FF566780914C}" xr6:coauthVersionLast="47" xr6:coauthVersionMax="47" xr10:uidLastSave="{11A9723D-FE1D-4DF6-8DA2-4203926582D8}"/>
  <bookViews>
    <workbookView xWindow="-108" yWindow="-108" windowWidth="23256" windowHeight="12456" xr2:uid="{019FDC14-794B-2943-B8F5-4226AA164613}"/>
  </bookViews>
  <sheets>
    <sheet name="cotización bols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3" i="1" l="1"/>
  <c r="O3" i="1"/>
  <c r="S152" i="1"/>
  <c r="S11" i="1"/>
  <c r="Q4"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3" i="1"/>
  <c r="P4" i="1"/>
  <c r="S4" i="1" s="1"/>
  <c r="P5" i="1"/>
  <c r="S5" i="1" s="1"/>
  <c r="P6" i="1"/>
  <c r="S6" i="1" s="1"/>
  <c r="P7" i="1"/>
  <c r="S7" i="1" s="1"/>
  <c r="P8" i="1"/>
  <c r="S8" i="1" s="1"/>
  <c r="P9" i="1"/>
  <c r="S9" i="1" s="1"/>
  <c r="P10" i="1"/>
  <c r="S10" i="1" s="1"/>
  <c r="P11" i="1"/>
  <c r="P12" i="1"/>
  <c r="S12" i="1" s="1"/>
  <c r="P13" i="1"/>
  <c r="S13" i="1" s="1"/>
  <c r="P14" i="1"/>
  <c r="S14" i="1" s="1"/>
  <c r="P15" i="1"/>
  <c r="S15" i="1" s="1"/>
  <c r="P16" i="1"/>
  <c r="S16" i="1" s="1"/>
  <c r="P17" i="1"/>
  <c r="S17" i="1" s="1"/>
  <c r="P18" i="1"/>
  <c r="S18" i="1" s="1"/>
  <c r="P19" i="1"/>
  <c r="S19" i="1" s="1"/>
  <c r="P20" i="1"/>
  <c r="S20" i="1" s="1"/>
  <c r="P21" i="1"/>
  <c r="S21" i="1" s="1"/>
  <c r="P22" i="1"/>
  <c r="S22" i="1" s="1"/>
  <c r="P23" i="1"/>
  <c r="S23" i="1" s="1"/>
  <c r="P24" i="1"/>
  <c r="S24" i="1" s="1"/>
  <c r="P25" i="1"/>
  <c r="S25" i="1" s="1"/>
  <c r="P26" i="1"/>
  <c r="S26" i="1" s="1"/>
  <c r="P27" i="1"/>
  <c r="S27" i="1" s="1"/>
  <c r="P28" i="1"/>
  <c r="S28" i="1" s="1"/>
  <c r="P29" i="1"/>
  <c r="S29" i="1" s="1"/>
  <c r="P30" i="1"/>
  <c r="S30" i="1" s="1"/>
  <c r="P31" i="1"/>
  <c r="S31" i="1" s="1"/>
  <c r="P32" i="1"/>
  <c r="S32" i="1" s="1"/>
  <c r="P33" i="1"/>
  <c r="S33" i="1" s="1"/>
  <c r="P34" i="1"/>
  <c r="S34" i="1" s="1"/>
  <c r="P35" i="1"/>
  <c r="S35" i="1" s="1"/>
  <c r="P36" i="1"/>
  <c r="S36" i="1" s="1"/>
  <c r="P37" i="1"/>
  <c r="S37" i="1" s="1"/>
  <c r="P38" i="1"/>
  <c r="S38" i="1" s="1"/>
  <c r="P39" i="1"/>
  <c r="S39" i="1" s="1"/>
  <c r="P40" i="1"/>
  <c r="S40" i="1" s="1"/>
  <c r="P41" i="1"/>
  <c r="S41" i="1" s="1"/>
  <c r="P42" i="1"/>
  <c r="S42" i="1" s="1"/>
  <c r="P43" i="1"/>
  <c r="S43" i="1" s="1"/>
  <c r="P44" i="1"/>
  <c r="S44" i="1" s="1"/>
  <c r="P45" i="1"/>
  <c r="S45" i="1" s="1"/>
  <c r="P46" i="1"/>
  <c r="S46" i="1" s="1"/>
  <c r="P47" i="1"/>
  <c r="S47" i="1" s="1"/>
  <c r="P48" i="1"/>
  <c r="S48" i="1" s="1"/>
  <c r="P49" i="1"/>
  <c r="S49" i="1" s="1"/>
  <c r="P50" i="1"/>
  <c r="S50" i="1" s="1"/>
  <c r="P51" i="1"/>
  <c r="S51" i="1" s="1"/>
  <c r="P52" i="1"/>
  <c r="S52" i="1" s="1"/>
  <c r="P53" i="1"/>
  <c r="S53" i="1" s="1"/>
  <c r="P54" i="1"/>
  <c r="S54" i="1" s="1"/>
  <c r="P55" i="1"/>
  <c r="S55" i="1" s="1"/>
  <c r="P56" i="1"/>
  <c r="S56" i="1" s="1"/>
  <c r="P57" i="1"/>
  <c r="S57" i="1" s="1"/>
  <c r="P58" i="1"/>
  <c r="S58" i="1" s="1"/>
  <c r="P59" i="1"/>
  <c r="S59" i="1" s="1"/>
  <c r="P60" i="1"/>
  <c r="S60" i="1" s="1"/>
  <c r="P61" i="1"/>
  <c r="S61" i="1" s="1"/>
  <c r="P62" i="1"/>
  <c r="S62" i="1" s="1"/>
  <c r="P63" i="1"/>
  <c r="S63" i="1" s="1"/>
  <c r="P64" i="1"/>
  <c r="S64" i="1" s="1"/>
  <c r="P65" i="1"/>
  <c r="S65" i="1" s="1"/>
  <c r="P66" i="1"/>
  <c r="S66" i="1" s="1"/>
  <c r="P67" i="1"/>
  <c r="S67" i="1" s="1"/>
  <c r="P68" i="1"/>
  <c r="S68" i="1" s="1"/>
  <c r="P69" i="1"/>
  <c r="S69" i="1" s="1"/>
  <c r="P70" i="1"/>
  <c r="S70" i="1" s="1"/>
  <c r="P71" i="1"/>
  <c r="S71" i="1" s="1"/>
  <c r="P72" i="1"/>
  <c r="S72" i="1" s="1"/>
  <c r="P73" i="1"/>
  <c r="S73" i="1" s="1"/>
  <c r="P74" i="1"/>
  <c r="S74" i="1" s="1"/>
  <c r="P75" i="1"/>
  <c r="S75" i="1" s="1"/>
  <c r="P76" i="1"/>
  <c r="S76" i="1" s="1"/>
  <c r="P77" i="1"/>
  <c r="S77" i="1" s="1"/>
  <c r="P78" i="1"/>
  <c r="S78" i="1" s="1"/>
  <c r="P79" i="1"/>
  <c r="S79" i="1" s="1"/>
  <c r="P80" i="1"/>
  <c r="S80" i="1" s="1"/>
  <c r="P81" i="1"/>
  <c r="S81" i="1" s="1"/>
  <c r="P82" i="1"/>
  <c r="S82" i="1" s="1"/>
  <c r="P83" i="1"/>
  <c r="S83" i="1" s="1"/>
  <c r="P84" i="1"/>
  <c r="S84" i="1" s="1"/>
  <c r="P85" i="1"/>
  <c r="S85" i="1" s="1"/>
  <c r="P86" i="1"/>
  <c r="S86" i="1" s="1"/>
  <c r="P87" i="1"/>
  <c r="S87" i="1" s="1"/>
  <c r="P88" i="1"/>
  <c r="S88" i="1" s="1"/>
  <c r="P89" i="1"/>
  <c r="S89" i="1" s="1"/>
  <c r="P90" i="1"/>
  <c r="S90" i="1" s="1"/>
  <c r="P91" i="1"/>
  <c r="S91" i="1" s="1"/>
  <c r="P92" i="1"/>
  <c r="S92" i="1" s="1"/>
  <c r="P93" i="1"/>
  <c r="S93" i="1" s="1"/>
  <c r="P94" i="1"/>
  <c r="S94" i="1" s="1"/>
  <c r="P95" i="1"/>
  <c r="S95" i="1" s="1"/>
  <c r="P96" i="1"/>
  <c r="S96" i="1" s="1"/>
  <c r="P97" i="1"/>
  <c r="S97" i="1" s="1"/>
  <c r="P98" i="1"/>
  <c r="S98" i="1" s="1"/>
  <c r="P99" i="1"/>
  <c r="S99" i="1" s="1"/>
  <c r="P100" i="1"/>
  <c r="S100" i="1" s="1"/>
  <c r="P101" i="1"/>
  <c r="S101" i="1" s="1"/>
  <c r="P102" i="1"/>
  <c r="S102" i="1" s="1"/>
  <c r="P103" i="1"/>
  <c r="S103" i="1" s="1"/>
  <c r="P104" i="1"/>
  <c r="S104" i="1" s="1"/>
  <c r="P105" i="1"/>
  <c r="S105" i="1" s="1"/>
  <c r="P106" i="1"/>
  <c r="S106" i="1" s="1"/>
  <c r="P107" i="1"/>
  <c r="S107" i="1" s="1"/>
  <c r="P108" i="1"/>
  <c r="S108" i="1" s="1"/>
  <c r="P109" i="1"/>
  <c r="S109" i="1" s="1"/>
  <c r="P110" i="1"/>
  <c r="S110" i="1" s="1"/>
  <c r="P111" i="1"/>
  <c r="S111" i="1" s="1"/>
  <c r="P112" i="1"/>
  <c r="S112" i="1" s="1"/>
  <c r="P113" i="1"/>
  <c r="S113" i="1" s="1"/>
  <c r="P114" i="1"/>
  <c r="S114" i="1" s="1"/>
  <c r="P115" i="1"/>
  <c r="S115" i="1" s="1"/>
  <c r="P116" i="1"/>
  <c r="S116" i="1" s="1"/>
  <c r="P117" i="1"/>
  <c r="S117" i="1" s="1"/>
  <c r="P118" i="1"/>
  <c r="S118" i="1" s="1"/>
  <c r="P119" i="1"/>
  <c r="S119" i="1" s="1"/>
  <c r="P120" i="1"/>
  <c r="S120" i="1" s="1"/>
  <c r="P121" i="1"/>
  <c r="S121" i="1" s="1"/>
  <c r="P122" i="1"/>
  <c r="S122" i="1" s="1"/>
  <c r="P123" i="1"/>
  <c r="S123" i="1" s="1"/>
  <c r="P124" i="1"/>
  <c r="S124" i="1" s="1"/>
  <c r="P125" i="1"/>
  <c r="S125" i="1" s="1"/>
  <c r="P126" i="1"/>
  <c r="S126" i="1" s="1"/>
  <c r="P127" i="1"/>
  <c r="S127" i="1" s="1"/>
  <c r="P128" i="1"/>
  <c r="S128" i="1" s="1"/>
  <c r="P129" i="1"/>
  <c r="S129" i="1" s="1"/>
  <c r="P130" i="1"/>
  <c r="S130" i="1" s="1"/>
  <c r="P131" i="1"/>
  <c r="S131" i="1" s="1"/>
  <c r="P132" i="1"/>
  <c r="S132" i="1" s="1"/>
  <c r="P133" i="1"/>
  <c r="S133" i="1" s="1"/>
  <c r="P134" i="1"/>
  <c r="S134" i="1" s="1"/>
  <c r="P135" i="1"/>
  <c r="S135" i="1" s="1"/>
  <c r="P136" i="1"/>
  <c r="S136" i="1" s="1"/>
  <c r="P137" i="1"/>
  <c r="S137" i="1" s="1"/>
  <c r="P138" i="1"/>
  <c r="S138" i="1" s="1"/>
  <c r="P139" i="1"/>
  <c r="S139" i="1" s="1"/>
  <c r="P140" i="1"/>
  <c r="S140" i="1" s="1"/>
  <c r="P141" i="1"/>
  <c r="S141" i="1" s="1"/>
  <c r="P142" i="1"/>
  <c r="S142" i="1" s="1"/>
  <c r="P143" i="1"/>
  <c r="S143" i="1" s="1"/>
  <c r="P144" i="1"/>
  <c r="S144" i="1" s="1"/>
  <c r="P145" i="1"/>
  <c r="S145" i="1" s="1"/>
  <c r="P146" i="1"/>
  <c r="S146" i="1" s="1"/>
  <c r="P147" i="1"/>
  <c r="S147" i="1" s="1"/>
  <c r="P148" i="1"/>
  <c r="S148" i="1" s="1"/>
  <c r="P149" i="1"/>
  <c r="S149" i="1" s="1"/>
  <c r="P150" i="1"/>
  <c r="S150" i="1" s="1"/>
  <c r="P151" i="1"/>
  <c r="S151" i="1" s="1"/>
  <c r="P152" i="1"/>
  <c r="P153" i="1"/>
  <c r="S153" i="1" s="1"/>
  <c r="P154" i="1"/>
  <c r="S154" i="1" s="1"/>
  <c r="P155" i="1"/>
  <c r="S155" i="1" s="1"/>
  <c r="P156" i="1"/>
  <c r="S156" i="1" s="1"/>
  <c r="P157" i="1"/>
  <c r="S157" i="1" s="1"/>
  <c r="P158" i="1"/>
  <c r="S158" i="1" s="1"/>
  <c r="P159" i="1"/>
  <c r="S159" i="1" s="1"/>
  <c r="P160" i="1"/>
  <c r="S160" i="1" s="1"/>
  <c r="P161" i="1"/>
  <c r="S161" i="1" s="1"/>
  <c r="P162" i="1"/>
  <c r="S162" i="1" s="1"/>
  <c r="P163" i="1"/>
  <c r="S163" i="1" s="1"/>
  <c r="P164" i="1"/>
  <c r="S164" i="1" s="1"/>
  <c r="P165" i="1"/>
  <c r="S165" i="1" s="1"/>
  <c r="P166" i="1"/>
  <c r="S166" i="1" s="1"/>
  <c r="P167" i="1"/>
  <c r="S167" i="1" s="1"/>
  <c r="P168" i="1"/>
  <c r="S168" i="1" s="1"/>
  <c r="P169" i="1"/>
  <c r="S169" i="1" s="1"/>
  <c r="P170" i="1"/>
  <c r="S170" i="1" s="1"/>
  <c r="P171" i="1"/>
  <c r="S171" i="1" s="1"/>
  <c r="P172" i="1"/>
  <c r="S172" i="1" s="1"/>
  <c r="P173" i="1"/>
  <c r="S173" i="1" s="1"/>
  <c r="P174" i="1"/>
  <c r="S174" i="1" s="1"/>
  <c r="P175" i="1"/>
  <c r="S175" i="1" s="1"/>
  <c r="P176" i="1"/>
  <c r="S176" i="1" s="1"/>
  <c r="P177" i="1"/>
  <c r="S177" i="1" s="1"/>
  <c r="P178" i="1"/>
  <c r="S178" i="1" s="1"/>
  <c r="P179" i="1"/>
  <c r="S179" i="1" s="1"/>
  <c r="P180" i="1"/>
  <c r="S180" i="1" s="1"/>
  <c r="P181" i="1"/>
  <c r="S181" i="1" s="1"/>
  <c r="P182" i="1"/>
  <c r="S182" i="1" s="1"/>
  <c r="P183" i="1"/>
  <c r="S183" i="1" s="1"/>
  <c r="P184" i="1"/>
  <c r="S184" i="1" s="1"/>
  <c r="P185" i="1"/>
  <c r="S185" i="1" s="1"/>
  <c r="P186" i="1"/>
  <c r="S186" i="1" s="1"/>
  <c r="P187" i="1"/>
  <c r="S187" i="1" s="1"/>
  <c r="P188" i="1"/>
  <c r="S188" i="1" s="1"/>
  <c r="P189" i="1"/>
  <c r="S189" i="1" s="1"/>
  <c r="P190" i="1"/>
  <c r="S190" i="1" s="1"/>
  <c r="P191" i="1"/>
  <c r="S191" i="1" s="1"/>
  <c r="P192" i="1"/>
  <c r="S192" i="1" s="1"/>
  <c r="P193" i="1"/>
  <c r="S193" i="1" s="1"/>
  <c r="P194" i="1"/>
  <c r="S194" i="1" s="1"/>
  <c r="P195" i="1"/>
  <c r="S195" i="1" s="1"/>
  <c r="P196" i="1"/>
  <c r="S196" i="1" s="1"/>
  <c r="P197" i="1"/>
  <c r="S197" i="1" s="1"/>
  <c r="P198" i="1"/>
  <c r="S198" i="1" s="1"/>
  <c r="P199" i="1"/>
  <c r="S199" i="1" s="1"/>
  <c r="P200" i="1"/>
  <c r="S200" i="1" s="1"/>
  <c r="S3" i="1"/>
  <c r="O4" i="1"/>
  <c r="O5"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3" i="1"/>
  <c r="R4" i="1" l="1"/>
  <c r="R5" i="1"/>
  <c r="R6" i="1"/>
  <c r="R7" i="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3" i="1" l="1"/>
</calcChain>
</file>

<file path=xl/sharedStrings.xml><?xml version="1.0" encoding="utf-8"?>
<sst xmlns="http://schemas.openxmlformats.org/spreadsheetml/2006/main" count="816" uniqueCount="397">
  <si>
    <t>ITEM</t>
  </si>
  <si>
    <t>TIPO</t>
  </si>
  <si>
    <t>ELEMENTO</t>
  </si>
  <si>
    <t>Descripción detallada y completa del  Bien y/o Servicio</t>
  </si>
  <si>
    <t xml:space="preserve">CANTIDAD </t>
  </si>
  <si>
    <t>UNIDAD DE MEDIDA</t>
  </si>
  <si>
    <t>SERTIC SOLUCUONES SAS
901892235-9</t>
  </si>
  <si>
    <t>YOHAN PRIETO PRODUCCIONES SAS</t>
  </si>
  <si>
    <t>FUNDACION UNIDOS NUTRIENDO SUEÑOS
901410596-5</t>
  </si>
  <si>
    <t>LOCKERS COLOMBIA SAS
900135771-5</t>
  </si>
  <si>
    <t>ANALISIS ECONOMICO</t>
  </si>
  <si>
    <t>PRECIO REFERENCIA</t>
  </si>
  <si>
    <t>Valor Unitario</t>
  </si>
  <si>
    <t>Valor Total Incluido Todos los Impuestos</t>
  </si>
  <si>
    <t>Precio Minimo</t>
  </si>
  <si>
    <t>PROMEDIO O MEDIA ARITMETICA</t>
  </si>
  <si>
    <t>DESVIACIÓN ESTANDAR</t>
  </si>
  <si>
    <t>COEF. VARIACIÓN</t>
  </si>
  <si>
    <t>ALIMENTOS</t>
  </si>
  <si>
    <t>Agua en bolsa por 360 ml</t>
  </si>
  <si>
    <t>Agua natural en envase de bolsa plástica por 360 ml y que cuente con Registro Sanitario Invima</t>
  </si>
  <si>
    <t>UNIDAD</t>
  </si>
  <si>
    <t>Agua Natural en botella plástica por 300 ml</t>
  </si>
  <si>
    <t>Agua natural sin gas en envase no retornable en botella de plástico por 300 ml y que cuente con Registro Sanitario Invima</t>
  </si>
  <si>
    <t>Agua Natural en botella plástica por 600 ml</t>
  </si>
  <si>
    <t>Agua natural sin gas en envase no retornable en botella de plástico por 600 ml y que cuente con Registro Sanitario Invima</t>
  </si>
  <si>
    <t>Almuerzo (empacado)</t>
  </si>
  <si>
    <t>Sopa o fruta, proteina 250 gr, carbohidrato, cereal, ensalada o verdura y jugo de caja.
Envases biodegradables o ecológicos, con servilletas y cubiertos desechables (si aplica). Incluye: Preparación, empaquetado, y entrega al lugar del evento en el tiempo acordado.</t>
  </si>
  <si>
    <t>Almuerzo Comida Rápida (empacado)</t>
  </si>
  <si>
    <t>Suministro de almuerzos tipo comida rápida para eventos, entregados en porciones individuales.
Opciones de menú:
Opción 1: Hamburguesa clásica (carne de res, pollo, o vegetariana) con papas fritas y bebida (gaseosa, jugo natural o agua).
Opción 2: Perro caliente (estilo americano o colombiano) con papas fritas y bebida.
Opción 3: Sándwich o wrap (pollo, jamón y queso, o vegetariano) con papas fritas y bebida.
Envases biodegradables o ecológicos, con servilletas y cubiertos desechables (si aplica).
Incluye: Preparación, empaquetado, y entrega al lugar del evento en el tiempo acordado.</t>
  </si>
  <si>
    <t>Almuerzo o Cena Buffet (Puesto Por Persona Que Incluye, Plato Base, Plato Fuerte, Plato Sopa, Vaso Largo O De Jugo, Copa De Agua, Tenedor Fuerte, Cuchillo Fuerte, Tenedor O Cuchara De Entrada, Plato Postre Cuchara O Tenedor Para Postre, Cuchillo De Untar, Según Corresponda)</t>
  </si>
  <si>
    <t>Variedad de platos: 5 opciones de proteína de 250 gr
• 5 opciones de carbohidratos de 150 gr
• 5 opciones de reguladores de 150 gr
• 2 opciones de bebida de 250 ml
• 5 opciones de postre entre 35 y 70 gr
• Incluye el transporte, menaje y servicio (servido en plato o mesa
según corresponda e impuesto al consumo si aplica).</t>
  </si>
  <si>
    <t>Almuerzo o Cena Ejecutivo (a) (Puesto Por Persona Que Incluye, Plato Base, Plato Fuerte, Plato Sopa, Vaso Largo O De Jugo, Copa De Agua, Tenedor Fuerte, Cuchillo Fuerte, Tenedor O Cuchara De Entrada, Plato Postre Cuchara O Tenedor Para Postre, Cuchillo De Untar, Según Corresponda)</t>
  </si>
  <si>
    <t>Sopa: cereal, crema, verduras, consomé Proteína
2 porciones de carbohidrato Regulador
• Bebida
• Postre
• Incluye el transporte, menaje y servicio (servido en plato o mesa
según corresponda e impuesto al consumo si aplica).</t>
  </si>
  <si>
    <t>Almuerzo o Cena Protocolo (Puesto Por Persona Que Incluye, Plato Base, Plato Fuerte, Plato Sopa, Vaso Largo O De Jugo, Copa De Agua, Tenedor Fuerte, Cuchillo Fuerte, Tenedor O Cuchara De Entrada, Plato Postre Cuchara O Tenedor Para Postre, Cuchillo De Untar, Según Corresponda)</t>
  </si>
  <si>
    <t>• Entrada: sopa, crema, consomé, fruta
• Corte de carnes, aves, pescados
• 2 porciones de carbohidrato
• Regulador
• Bebida
• Incluye el transporte, menaje y servicio (servido en plato o mesa
según corresponda e impuesto al consumo si aplica).</t>
  </si>
  <si>
    <t>Desayuno Americano (Puesto Por Persona Que Incluye, Plato Base, Plato Fuerte, Plato Sopa, Vaso Largo O De Jugo, Copa De Agua, Tenedor Fuerte, Cuchillo Fuerte, Tenedor O Cuchara De Entrada, Plato Postre Cuchara O Tenedor Para Postre, Cuchillo De Untar, Según Corresponda)</t>
  </si>
  <si>
    <t>• Carbohidrato de 150 gramos
• Bebida caliente de 12 onzas
• Proteína 200 gramos
• Mantequilla 10 gramos
• Mermelada 15 gramos
• Fruta de 150 gramos
Incluye transporte, menaje y servicio (servido en plato o mesa según corresponda e impuesto al consumo si aplica)</t>
  </si>
  <si>
    <t>Estación de café Simple</t>
  </si>
  <si>
    <t>• Café, tinto, aromática, té servido en vaso biodegradable de 4 onzas (servido en plato o mesa según corresponda e impuesto al consumo si aplica)
• Agua servida en vaso material biodegradable de 10 onzas.
• Incluye el transporte, menaje y servicio (distribución en sitio de
realización del evento o actividad o servido en plato
o mesa según corresponda e impuesto al consumo si aplica).</t>
  </si>
  <si>
    <t>Gaseosa En Botella Plástica 250 Mlt</t>
  </si>
  <si>
    <t>Que cuente con Registro Sanitario Invima</t>
  </si>
  <si>
    <t>Gaseosa En Botella Plástica 600 Mlt</t>
  </si>
  <si>
    <t>Jugo De Caja De 200 Ml</t>
  </si>
  <si>
    <t>Jugo Natural En Vaso De 12 Onzas</t>
  </si>
  <si>
    <t>Refrigerio Para Protocolo</t>
  </si>
  <si>
    <t>•Producto de panadería: muffins, sándwich gourmet, almojábana,
•Bebida: Jugo natural de frutas, brocheta de frutas.
•Acompañamiento: pasteles, postres, dulces.
•Empacado o servido en menaje de loza nacional o importada según corresponda y decorado para ocasiones especiales. Incluye transporte, menaje y servicio (servido en plato o mesa según corresponda e impuesto al consumo si aplica).</t>
  </si>
  <si>
    <t>Refrigerios Tipo A</t>
  </si>
  <si>
    <t>•Producto de panadería: sándwich (pan tipo árabe, 2 rodajas de jamón de cordero de 70 gr, 2 rodajas de queso doble crema, 60 gr de lechuga rizada)
•Bebida: jugo natural empacado
•Fruta de 150 gramos
•Dulce entre 35 y 70 gr
•Empacado
Incluye transporte y servicio (distribución en sitio de realización del evento o actividad e impuesto al consumo si aplica).</t>
  </si>
  <si>
    <t>Refrigerios Tipo B</t>
  </si>
  <si>
    <r>
      <t xml:space="preserve">•Producto de panadería: sándwich (pan tipo árabe, relleno de pollo o carne de 70 gr, 2 rodajas de queso doble crema, 60 gr de lechuga rizada)
•Bebida: jugo natural empacado
•Fruta de 150 gramos
•Dulce entre 35 y 70 gr
</t>
    </r>
    <r>
      <rPr>
        <b/>
        <sz val="12"/>
        <color rgb="FF000000"/>
        <rFont val="Calibri"/>
        <family val="2"/>
      </rPr>
      <t xml:space="preserve">•Empacado
</t>
    </r>
    <r>
      <rPr>
        <sz val="12"/>
        <color theme="1"/>
        <rFont val="Aptos Narrow"/>
        <family val="2"/>
        <scheme val="minor"/>
      </rPr>
      <t>Incluye transporte y servicio (distribución en sitio de realización del evento o actividad e impuesto al consumo si aplica).</t>
    </r>
  </si>
  <si>
    <t>Refrigerios tipo navideño</t>
  </si>
  <si>
    <r>
      <t xml:space="preserve">•Producto de panadería: sándwich (pan tipo árabe, relleno de pollo o carne de 70 gr, 2 rodajas de queso doble crema, 60 gr de lechuga rizada)
•Bebida: jugo natural empacado
•3 Buñuelo de 50gr
•Natilla de 70 gr 
</t>
    </r>
    <r>
      <rPr>
        <b/>
        <sz val="12"/>
        <color rgb="FF000000"/>
        <rFont val="Calibri"/>
        <family val="2"/>
      </rPr>
      <t xml:space="preserve">•Empacado
</t>
    </r>
    <r>
      <rPr>
        <sz val="12"/>
        <color theme="1"/>
        <rFont val="Aptos Narrow"/>
        <family val="2"/>
        <scheme val="minor"/>
      </rPr>
      <t>Incluye transporte y servicio (distribución en sitio de realización del evento o actividad e impuesto al consumo si aplica).</t>
    </r>
  </si>
  <si>
    <t>ALQUILER DE ESPACIOS</t>
  </si>
  <si>
    <t>Auditorio Principal Para 100 pax</t>
  </si>
  <si>
    <r>
      <t xml:space="preserve">Alquiler Salón amplio con capacidad de hasta 100 personas, </t>
    </r>
    <r>
      <rPr>
        <b/>
        <sz val="12"/>
        <color theme="1"/>
        <rFont val="Calibri"/>
        <family val="2"/>
      </rPr>
      <t>ubicado en la localidad,</t>
    </r>
    <r>
      <rPr>
        <sz val="12"/>
        <color theme="1"/>
        <rFont val="Calibri"/>
        <family val="2"/>
      </rPr>
      <t>con mobiliario, ventilación adecuada, conexiones eléctricas e iluminación adecuada para el desarrollo de actividades tipo taller o seminario. Se debe garantizar el fácil acceso y desplazamiento para personas con movilidad reducida</t>
    </r>
  </si>
  <si>
    <t>Auditorio Principal Para 200 pax</t>
  </si>
  <si>
    <r>
      <t xml:space="preserve">Alquiler Salón amplio con capacidad de hasta 200 personas </t>
    </r>
    <r>
      <rPr>
        <b/>
        <sz val="12"/>
        <color rgb="FF000000"/>
        <rFont val="Calibri"/>
        <family val="2"/>
      </rPr>
      <t>ubicado en la localidad,</t>
    </r>
    <r>
      <rPr>
        <sz val="12"/>
        <color theme="1"/>
        <rFont val="Aptos Narrow"/>
        <family val="2"/>
        <scheme val="minor"/>
      </rPr>
      <t xml:space="preserve"> con mobiliario,ventilación adecuada, conexiones eléctricas e iluminación adecuada para el desarrollo de actividades tipo taller o seminario. Se debe garantizar el fácil acceso y desplazamiento para personas con movilidad reducida</t>
    </r>
  </si>
  <si>
    <t>Auditorio Principal Para 500 Pax</t>
  </si>
  <si>
    <r>
      <t xml:space="preserve">Alquiler Salón amplio con capacidad de hasta 500 personas </t>
    </r>
    <r>
      <rPr>
        <b/>
        <sz val="12"/>
        <color theme="1"/>
        <rFont val="Calibri"/>
        <family val="2"/>
      </rPr>
      <t>ubicado en la localidad,</t>
    </r>
    <r>
      <rPr>
        <sz val="12"/>
        <color theme="1"/>
        <rFont val="Calibri"/>
        <family val="2"/>
      </rPr>
      <t xml:space="preserve"> con mobiliario, ventilación adecuada, conexiones eléctricas e iluminación adecuada para el desarrollo de actividades tipo taller o seminario. Se debe garantizar el fácil acceso y desplazamiento para personas con movilidad reducida</t>
    </r>
  </si>
  <si>
    <t>ALQUILER TECNOLOGICO</t>
  </si>
  <si>
    <t>Alquiler de módem internet inalámbrico 20 gigas</t>
  </si>
  <si>
    <t>20 gigas diarias 4G/5G según la disponibilidad de la red , (incluye personal técnico necesario), se debe entregar instalado y probado. Nota: El transporte está implícito para la prestación del servicio.</t>
  </si>
  <si>
    <t>Audífonos de diadema</t>
  </si>
  <si>
    <t>Audífonos de Diadema estereofónicos de alta fidelidad, dinámicos, supra-aurales, tipo cerrado, gama alta. Incluye: transporte</t>
  </si>
  <si>
    <t>Audífonos Portables</t>
  </si>
  <si>
    <t>Audífonos tipo diademas de un solo uso. Incluye: transporte</t>
  </si>
  <si>
    <t>Base de TV</t>
  </si>
  <si>
    <t>Base alta o de pared para Tv de 32" a 75". Incluye: transporte</t>
  </si>
  <si>
    <t xml:space="preserve">Cable HDMI </t>
  </si>
  <si>
    <t>Cable HDMI de 15 MTS a 40 MTS para señal de video (SOLO SE COBRA UN DÍA) independiente de la duración del evento. Incluye: transporte</t>
  </si>
  <si>
    <t>Cable VGA</t>
  </si>
  <si>
    <t>Cable VGA de 15 MTS a 40 MTS para señal de video (SOLO SE COBRA UN DÍA) independiente de la duración del evento. Incluye: transporte</t>
  </si>
  <si>
    <t>Canal dedicado 50MB</t>
  </si>
  <si>
    <t>Canal dedicado a internet con reúso 1:1 para video, voz y datos con conexión 50 MB de subida y de descarga, 99% de disponibilidad y ruta alterna con mínimo de 50 MB, tráfico ilimitado, monitoreo y router que permita garantizar un throughput de acuerdo al ancho de banda solicitado. Incluye: instalación, desinstalación, personal técnico, configuración de equipos. Se debe entregar funcional y probado (día previo al evento). Nota: El transporte está implícito para la prestación del servicio.</t>
  </si>
  <si>
    <t>Computador De Escritorio (por día)</t>
  </si>
  <si>
    <t>Alquiler Computador de escritorio. CPU Procesador min. Intel Core i5 U o AMD PRO, MRAM min. 4GB DDR2, Disco Duro 250 GB
(7200 rpm) SATA,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</si>
  <si>
    <t>Computador Portátil (por día)</t>
  </si>
  <si>
    <t>Alquiler Computador Portátil. CPU Procesador min. Intel Core i5 U o AMD PRO, 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mismos.(Cable HDMI Y Cable VGA)</t>
  </si>
  <si>
    <t>Extensión eléctrica encauchetada 30 mts</t>
  </si>
  <si>
    <t>Extensión eléctrica encauchetada de 30 mts (SOLO SE COBRA UNA VEZ POR EVENTO INDEPENDIENTE DEL NÚMERO DE DÍAS DE USO). Incluye: transporte</t>
  </si>
  <si>
    <t xml:space="preserve">Extensiones Cable Encauchetado 3x14 o 3x12 </t>
  </si>
  <si>
    <t>Suministrar y montar extensiones en Cable Encauchetado 3X14 o 3X12 para los diferentes Puntos, con 1 Toma Doble de 110 Wt, mínimo de 20 mts. (SOLO SE COBRA UNA VEZ POR EVENTO INDEPENDIENTE DEL NÚMERO DE DÍAS DE USO). Incluye: transporte</t>
  </si>
  <si>
    <t>impresora láser multifuncional</t>
  </si>
  <si>
    <t>A color y blanco o negro con escáner y copiadora / una resma tamaño carta, tóner nuevo y dejarlo en estado de funcionamiento (Con capacidad para 500 copias o impresiones) Incluye: transporte</t>
  </si>
  <si>
    <t>Pointer</t>
  </si>
  <si>
    <t>Presentador Inalámbrico control remoto (SOLO SE COBRA UN DÍA) Incluye: transporte</t>
  </si>
  <si>
    <t>Regletas de 8 tomas</t>
  </si>
  <si>
    <t>Regleta de 8 Puestos con cable de alimentación eléctrica de 1.5 mts en cable encauchetado. SOLO SE COBRA UNA VEZ POR EVENTO INDEPENDIENTE DEL NÚMERO DE DÍAS DE USO). Incluye: transporte</t>
  </si>
  <si>
    <t>Sistema croma con iluminación</t>
  </si>
  <si>
    <t>Sistema croma con iluminación para lenguaje de señas (cámara de video, inter, monitor de retorno de video y luz frontal). Incluye: transporte</t>
  </si>
  <si>
    <t>Sistema Venturi 4 disparos</t>
  </si>
  <si>
    <t>Sistema Venturi con pipeta de C02 para 4 disparos de papel. Incluye: transporte</t>
  </si>
  <si>
    <t xml:space="preserve">Trípodes </t>
  </si>
  <si>
    <t>Trípode base stand metálico, con las siguientes características:  Capacidad máxima de carga 40 Kgs.
Materiales de construcción hierro y Nylon.
Altura Máxima 170 cms.
Dimensiones (cm) 170 x 80 x 80.
Peso (Neto / Bruto) 3 / 5 Kgs.
Incluye: transporte</t>
  </si>
  <si>
    <t>Video Beam Hd De 5000 A 8000 Lumens (por día)</t>
  </si>
  <si>
    <t>Alquiler Video Beam con cableado</t>
  </si>
  <si>
    <t>Yellow Jacket / Tapacables con 5 canales</t>
  </si>
  <si>
    <t>Pasacalles Yellow Jackets con 5 canales, para los cables y mangueras de potencia, audio y vídeo. Incluye: transporte</t>
  </si>
  <si>
    <t>ASISTENCIA AL EVENTO/ INVITACIÓN/CONFIRMACIÓN/ REGISTRO</t>
  </si>
  <si>
    <t>MANILLAS</t>
  </si>
  <si>
    <t>MANILLAS: Manillas para control de aglomeraciones de diferentes colores con impresión del evento que se realice y los logos de la alcaldía. </t>
  </si>
  <si>
    <t>DISEÑO Y PUBLICIDAD</t>
  </si>
  <si>
    <t>Afiches</t>
  </si>
  <si>
    <t>Impresas de 4x0 tintas (prolicromania), 35x 50 cm, en papel propalcote, con la imagen institucional de la Alcaldía Local de San Cristóbal, diseño incluido.</t>
  </si>
  <si>
    <t>AGENDAS</t>
  </si>
  <si>
    <t>Agenda tipo cuaderno con tapa en pasta dura con anillo oculto, impresión a full color, plastificada mate en papel ecológico tamaño media carta  argollada doble O, de 100 hojas internas impresas a una tinta en papel ecológico de 75 gr., con 8 separadores impresos a full color por las dos caras en papel  ecológico de 150 gr. Incluye diseño. Diseño de Caratula principal (acrodado con el FDLSC) *Logo: Alcaldía Mayor de Bogotá y paralelo el de la ALSC. El diseño deberá contar con el manual de marca de la SDG. Reverso de la caratula principal: Calendario</t>
  </si>
  <si>
    <t>PIN METALICO</t>
  </si>
  <si>
    <t>PIN HECHO DE COBRE O ACERO ESMALTADO DE TAMAÑO ENTRE 1.5 CM A 5 CM CON DISEÑO PERSONALIZADO.</t>
  </si>
  <si>
    <t>BUZO</t>
  </si>
  <si>
    <t>Buzos hoodies con capota en algodón perchado para hombre y mujer. Estilo clásico, textura suave, capota forrada con cordón ajustable, bolsillo delantero tipo canguro, apto para trabajos de estampado y/o bordado., con estampado según diseño  entregado por la Alcaldía Local.</t>
  </si>
  <si>
    <t>CAMISETA</t>
  </si>
  <si>
    <t xml:space="preserve">Camiseta: Tipo: Camiseta tipo polo, Tela:  Nacional, (poliéster y algodón) de 220 gramos. Composición del material: 65% Poliéster 35% Algodón Color:  Acordado con el FDLSC. Modelo: Tipo polo manga corta, cuello y puños en tejido de algodón  Marquilla: Marquilla impresa que identifique la talla y las indicaciones de uso. El contratista deberá presentar el diseño en comité técnico, para su aprobación </t>
  </si>
  <si>
    <t>CARNET</t>
  </si>
  <si>
    <t>Carnets en PVC de calibre 30 apariencia brillante. • Altamente resistente a los rayones.• 10 cm de alto x 7 cm de ancho.• Impresión a full color doble cara• Debe indicar, Localidad y Nombre del portador • Foto del portador • Logos institucionales. • Código QR, (el código debe remitir a nombre, documento, teléfono, lugar donde realiza las ventas y tipo de productos que comercializa). • Con su respectivo porta carnet y cinta para portarlo alrededor del cuello.</t>
  </si>
  <si>
    <t xml:space="preserve">Diploma </t>
  </si>
  <si>
    <t>Impresión de Certificado de Asistencia  en Tamaño Carta - Tamaño: 21,5 x 28 cm.  Impresión: 4 x 2 tintas - Papel: papel propalcote, Acabado: personalizado. Incluye Diseño</t>
  </si>
  <si>
    <t>ESFEROS MARCADOS</t>
  </si>
  <si>
    <t>Lapicero personalizado:ecologico retráctil con clip. Color de tinta: Negro. Características: 12.5x6.8 cm, con las características indicadas por el FDLSC . Color cuerpo: Acordado con el FDLSC. Color grabado Acordado con el FDLS. Información: La solicitada por el FDLSC. Logo: Alcaldía Mayor de Bogotá y paralelo el logo de la ALSC</t>
  </si>
  <si>
    <t>GORRA</t>
  </si>
  <si>
    <t xml:space="preserve">Gorra: Material:  100% Poliéster y malla en nylon. Espumado: Visera y parte frontal. Botón:  forrado. Ajuste:  Graduable plástico de doble fila. Medida:   Talla para adulto. Color: Acordado con el FDLSC Estampado: Acordado con el FDLSC.Nota: El diseño será presentado por el operador y aprobado por comité técnico. </t>
  </si>
  <si>
    <t>TULA</t>
  </si>
  <si>
    <t>TULA Impermeable con diseño alucivo al FDLSC, marcada a una tinta 
Tamaño 41 x31 cms
Material Poliéster</t>
  </si>
  <si>
    <t>VOLANTES</t>
  </si>
  <si>
    <t>Volantes (Tamaño 21 x 15 cm finalizado, impreso a full color, en papel propalcote y con la imagen institucional de la Alcaldía Local de San Cristobal (el material deberá contar revisión y aprobación de la oficina de prensa y el Comité Técnico de Seguimiento)</t>
  </si>
  <si>
    <t>PENDON</t>
  </si>
  <si>
    <t xml:space="preserve">Pendon ( Tamaño  2x1 , con soporte </t>
  </si>
  <si>
    <t>EMERGENCIA Y CONTINGENGENCIA</t>
  </si>
  <si>
    <t>Alquiler Baño portátil (con operario)</t>
  </si>
  <si>
    <t>Alquiler de baños móviles estándar que incluyan jabón, papel y operario. Incluye: Transporte, Montaje, atención, mantenimiento y desmontaje.</t>
  </si>
  <si>
    <t>Alquiler Baño portátil (Personal en condición de discapacidad)</t>
  </si>
  <si>
    <t>Alquiler de baños móviles para personas en condición de discapacidad que incluyan jabón, papel y operario. Incluye: Transporte, Montaje, atención, mantenimiento y desmontaje.</t>
  </si>
  <si>
    <t>Alquiler Baño portátil (sin operario)</t>
  </si>
  <si>
    <t>Alquiler de baños móviles estándar que incluyan jabón, y papel Incluye: Transporte, Montaje, atención, mantenimiento y desmontaje.</t>
  </si>
  <si>
    <t>Ambulancia Básica
(Hora Adicional)</t>
  </si>
  <si>
    <t xml:space="preserve">1 hora adicional del servicio prestado por grupo de socorro para atención prehospitalaria básica establecido por horas de servicio de acuerdo con el parámetro de aforo establecido para eventos masivos. Incluye 1 conductor, 1 APH tecnólogo atención prehospitalaria y 1 médico. </t>
  </si>
  <si>
    <t>Ambulancia Medicalizada
(Hora Adicional)</t>
  </si>
  <si>
    <t>1 hora adicional del servicio prestado por grupo de socorro para atención prehospitalaria establecido por horas de servicio de acuerdo con el parámetro de aforo establecido para eventos masivos. Incluye 1 conductor, 1 APH tecnólogo atención prehospitalaria y 1 médico. Deberán cumplir con lo exigido en la Resolución 1043 de 2006 Anexo Técnico N° 1, expedida por el Ministerio de la Protección Social y las demás normas que lo modifiquen, adicionen o sustituyan, en cuanto a condiciones técnico-mecánicas, dotación y recurso humano.</t>
  </si>
  <si>
    <t>Generador Eléctrico Insonorizado de 100 KVA</t>
  </si>
  <si>
    <t>Alquiler de Planta Eléctrica de 125 KVA (transporte, parcial de corriente 10 metros, trifásica,        tierra        y        neutro,        operario)        e insonorizada. Debe tener el Kit Combinado De Cable De Generador Y Caja De Entrada De minimo 10 puestos.</t>
  </si>
  <si>
    <t>Generador Eléctrico Insonorizado de 200 KVA</t>
  </si>
  <si>
    <t>Alquiler de Planta Eléctrica de 200 KVA (transporte, parcial de corriente 20 metros, trifásica,        tierra        y        neutro,        operario)        e insonorizada . Debe tener el Kit Combinado De Cable De Generador Y Caja De Entrada De minimo 10 puestos.</t>
  </si>
  <si>
    <t>Generador Eléctrico Insonorizado de 300 KVA</t>
  </si>
  <si>
    <t>Alquiler de Planta Eléctrica de 300 KVA (transporte, parcial de corriente 20 metros, trifásica,        tierra        y        neutro,        operario)        e insonorizada. Debe tener el Kit Combinado De Cable De Generador Y Caja De Entrada De minimo 10 puestos.</t>
  </si>
  <si>
    <t>Plan de Emergencia y contingencia (complejidad alta)</t>
  </si>
  <si>
    <t>Diseño, formulación, presentación, radicación y aprobación de Plan de Emergencia y contingencia y gestión de permisos para eventos de complejidad (ALTA)</t>
  </si>
  <si>
    <t>Plan de Emergencia y contingencia (complejidad media)</t>
  </si>
  <si>
    <t>Diseño, formulación, presentación, radicación y aprobación de Plan de Emergencia y contingencia y gestión de permisos para eventos de complejidad (MEDIA)</t>
  </si>
  <si>
    <t>Servicio Ambulancia Básica (1 - 4 Horas)</t>
  </si>
  <si>
    <t xml:space="preserve">Valor TOTAL del servicio, prestado por grupo de socorro para atención prehospitalaria básica establecido por horas de servicio de acuerdo con el parámetro de aforo establecido para eventos masivos. Incluye 1 conductor, 1 APH tecnólogo atención prehospitalaria y 1 médico. </t>
  </si>
  <si>
    <t>Servicio Ambulancia Básica (5 - 8 Horas)</t>
  </si>
  <si>
    <t>MENAJE</t>
  </si>
  <si>
    <t xml:space="preserve">Faldón </t>
  </si>
  <si>
    <t>Según dimensiones de la mesa</t>
  </si>
  <si>
    <t>Forro para silla</t>
  </si>
  <si>
    <t>Individual De Tela</t>
  </si>
  <si>
    <t>Puesto Por Persona</t>
  </si>
  <si>
    <t>Manteles Para Mesa</t>
  </si>
  <si>
    <t>Según dimensiones de la mesa, con caída 70cm - Por mesa</t>
  </si>
  <si>
    <t>Menaje Comidas Principales</t>
  </si>
  <si>
    <t>(Puesto Por Persona Que Incluye, Plato Base, Plato Fuerte, Plato Sopa y/o consomé, Vaso Largo O De Jugo, Copa De Agua, Tenedor Fuerte, Cuchillo Fuerte, Tenedor O Cuchara De Entrada, Plato Postre Cuchara o Tenedor Para Postre, Cuchillo De Untar, Según Corresponda) (Cerámica y/o porcelana)</t>
  </si>
  <si>
    <t>Menaje Comidas Principales con servilletas de tela e individuales</t>
  </si>
  <si>
    <t xml:space="preserve">Servilletas De Tela </t>
  </si>
  <si>
    <t xml:space="preserve">Puesto Por Persona </t>
  </si>
  <si>
    <t>Sobre-mantel Para mesa Cuadrada</t>
  </si>
  <si>
    <t>Sobre-mantel Para mesa redonda</t>
  </si>
  <si>
    <t>MOBILIARIO</t>
  </si>
  <si>
    <t>Caneca de Basura</t>
  </si>
  <si>
    <t>Caneca Papelera Basurero de 3 Litros. (incluye instalación, transporte y desinstalación).</t>
  </si>
  <si>
    <t>Contenedor de Basura</t>
  </si>
  <si>
    <t>Contenedor de basura 170L con ruedas para exteriores. (incluye instalación, transporte y desinstalación).</t>
  </si>
  <si>
    <t>Mesas Cocteleras</t>
  </si>
  <si>
    <t>Alquiler por día</t>
  </si>
  <si>
    <t>Mesas Para Eventos Redonda 1.50 Mt</t>
  </si>
  <si>
    <t>Mesas Plásticas Redonda</t>
  </si>
  <si>
    <t>Mesas Cuadradas  72 cm x 72 cm</t>
  </si>
  <si>
    <t>Mesón Para Eventos Rectangular 1.80Mt</t>
  </si>
  <si>
    <t>Mesón Para Eventos Rectangular 2.00Mt</t>
  </si>
  <si>
    <t>Punto ecológico (3 canecas)</t>
  </si>
  <si>
    <t>Punto Ecológico 3 puestos 40L blanco, negro, verde con tapa</t>
  </si>
  <si>
    <t>MONTAJE</t>
  </si>
  <si>
    <t>Andamios fijo</t>
  </si>
  <si>
    <t>Alquiler de torre de andamio para trabajos en alturas, por metro cúbico. Certificadas de acuerdo a las Normas Técnicas Colombianas NTC 1641, NTC 1642 y la NTC 1735.</t>
  </si>
  <si>
    <t>Andamios móviles</t>
  </si>
  <si>
    <t>ATRIL</t>
  </si>
  <si>
    <t>Alquiler Atril, soporte de madera, que permita sostener papeles, libros, computadores portátiles o soporte de metal que sea regulable en altura e inclinación.</t>
  </si>
  <si>
    <t>Bandera con asta</t>
  </si>
  <si>
    <t>Bandera de 2,0 x 1,5 MTS en satín, con base, asta y puntera en madera y Base. Incluye: transporte</t>
  </si>
  <si>
    <t>Carpa Tipo Hangar Modulares 12M X 30M (por día)</t>
  </si>
  <si>
    <t>Alquiler de carpa tipo hangar túnel MEDIDA: 12x30m AREA: 360m2 ALTURA 5m / Estructura, techo, laterales y puerta posterior / Capacidad de 160 a 240 pax  / Opción: LONAS BLANCAS BLACKOUT y TRANSPARENTE (según ubicación, mesas, sillas) /Incluye: adecuación en laterales para evacuación, con anclajes y  con rieles guía para lona tipo importado (NO SE ADMITE TIPO CERCHA NI CON TUBO REDONDO TIPO AGUANERA), crucetas de soporte en laterales para estabilizar, soportada en piso firme con contrapesos adecuados para el sitio, lona de alta resistencia, impermeable de fácil limpieza, resistencia a la luz UV sin parches y limpia, incluye media luna y lonas laterales, costado completo trasero con puertas tipo cortina para ingreso a carpa en caso de requerirse.  Soportes certificados (incluye instalación, transporte y desinstalación).</t>
  </si>
  <si>
    <t>Carpa Tipo Hangar Modulares 12M X 60M (por día)</t>
  </si>
  <si>
    <t>Alquiler de carpa tipo hangar túnel MEDIDA: 12x60m AREA: 720m2 ALTURA 5m / Estructura, techo, laterales y puerta posterior / Capacidad de 160 a 240 pax  / Opción: LONAS BLANCAS BLACKOUT y TRANSPARENTE (según ubicación, mesas, sillas) / Incluye: adecuación en laterales para evacuación, con anclajes y  con rieles guía para lona tipo importado (NO SE ADMITE TIPO CERCHA NI CON TUBO REDONDO TIPO AGUANERA), crucetas de soporte en laterales para estabilizar, soportada en piso firme con contrapesos adecuados para el sitio, lona de alta resistencia, impermeable de fácil limpieza, resistencia a la luz UV sin parches y limpia, incluye media luna y lonas laterales, costado completo trasero con puertas tipo cortina para ingreso a carpa en caso de requerirse.  Soportes certificados (incluye instalación, transporte y desinstalación).</t>
  </si>
  <si>
    <t>TARIMA 12x12</t>
  </si>
  <si>
    <t>Alquiler Tarima 12 x 12: 144 m2, incluye estructura, piso, escalera o rampa.</t>
  </si>
  <si>
    <t>TARIMA 12x12 con carpa</t>
  </si>
  <si>
    <t>Alquiler Tarima 12 x 12: 144 m2, incluye estructura, piso, escalera o rampa y carpa del tamaño del área de la tarima</t>
  </si>
  <si>
    <t>TARIMA 12x6</t>
  </si>
  <si>
    <t>Alquiler Tarima 12 x 6: 72 m2, incluye estructura, piso, escalera o rampa.</t>
  </si>
  <si>
    <t>TARIMA 12x6 con carpa</t>
  </si>
  <si>
    <t>Alquiler Tarima 12 x 6: 72 m2, incluye estructura, piso, escalera o rampa y carpa del tamaño del área de la tarima</t>
  </si>
  <si>
    <t>TARIMA 3x3</t>
  </si>
  <si>
    <t>Alquiler Tarima 3 x 3: 9 m2, incluye estructura, piso, escalera o rampa.</t>
  </si>
  <si>
    <t>TARIMA 3x3 con carpa</t>
  </si>
  <si>
    <t>Alquiler Tarima 3 x 3: 9 m2, incluye estructura, piso, escalera o rampa y carpa del tamaño del área de la tarima</t>
  </si>
  <si>
    <t>TARIMA 4x4</t>
  </si>
  <si>
    <t>Alquiler Tarima 4 x 4: 16 m2, incluye estructura, piso, escalera o rampa.</t>
  </si>
  <si>
    <t>TARIMA 4x4 con carpa</t>
  </si>
  <si>
    <t>Alquiler Tarima 4 x 4: 16 m2, incluye estructura, piso, escalera o rampa y carpa del tamaño del área de la tarima</t>
  </si>
  <si>
    <t>TARIMA 5x5</t>
  </si>
  <si>
    <t>Alquiler Tarima 5 x 5: 25 m2, incluye estructura, piso, escalera o rampa.</t>
  </si>
  <si>
    <t>TARIMA 5x5 con carpa</t>
  </si>
  <si>
    <t>Alquiler Tarima 5 x 5: 25 m2, incluye estructura, piso, escalera o rampa y carpa del tamaño del área de la tarima</t>
  </si>
  <si>
    <t>TARIMA 6x6</t>
  </si>
  <si>
    <t>Alquiler Tarima 6 x 6: 36 m2, incluye estructura, piso, escalera o rampa.</t>
  </si>
  <si>
    <t>TARIMA 6x6 con carpa</t>
  </si>
  <si>
    <t>Alquiler Tarima 6 x 6: 36 m2, incluye estructura, piso, escalera o rampa y carpa del tamaño del área de la tarima</t>
  </si>
  <si>
    <t>TARIMA 8x8</t>
  </si>
  <si>
    <t>Alquiler Tarima 8 x 8: 64 m2, incluye estructura, piso, escalera o rampa.</t>
  </si>
  <si>
    <t>TARIMA 8x8 con carpa</t>
  </si>
  <si>
    <t>Alquiler Tarima 8 x 8: 64 m2, incluye estructura, piso, escalera o rampa y carpa del tamaño del área de la tarima</t>
  </si>
  <si>
    <t>REGISTRO</t>
  </si>
  <si>
    <t>Puntos De Registro Digital</t>
  </si>
  <si>
    <t>incluye personal, administración, depuración, sistematización, custodia y entrega de la base datos, puesto de trabajo (mesa , computador, impresora y silla), equipos (lector de huella digital) por día.</t>
  </si>
  <si>
    <t>Puntos De Registro Manual</t>
  </si>
  <si>
    <t>Incluye personal, manejo, administración, cuidado y entrega de los documentos de registro, puesto de trabajo (mesa y silla), material (esfero, resaltador) por día.</t>
  </si>
  <si>
    <t>Puntos De Registro Sistematizado</t>
  </si>
  <si>
    <t>Incluye personal, administración, depuración, sistematización, custodia y entrega de la base datos, puesto de trabajo (mesa , computador, impresora y silla), equipos (lector de código de barras) por día.</t>
  </si>
  <si>
    <t>SONIDO</t>
  </si>
  <si>
    <t>Adaptador HDMI</t>
  </si>
  <si>
    <t>Adaptador Thunderbolt mini displayport a HDMI (SOLO SE COBRA UNA VEZ POR EVENTO). incluye instalación, transporte y desinstalación.</t>
  </si>
  <si>
    <t>Adaptador VGA</t>
  </si>
  <si>
    <t xml:space="preserve">Adaptador Thunderbolt mini displayport a VGA (incluye instalación, transporte y desinstalación).
</t>
  </si>
  <si>
    <t>Base para micrófono</t>
  </si>
  <si>
    <t>Base para micrófono alámbrico e inalámbrico con su respectivo holder (SOLO SE COBRA UNA VEZ POR EVENTO INDEPENDIENTE DEL NUMERO DE DÍAS DE USO). incluye instalación, transporte y desinstalación.</t>
  </si>
  <si>
    <t>BATERIA</t>
  </si>
  <si>
    <t xml:space="preserve">1-Kick 22” 
2-Snare 5 ½ x 14” ( 2 Stand de redoblante normales 
1-Timbal lp tito Puente (solo la paila 14’’) 
1-Hit-hat (maquina de hit-hat) 
3-Tom 10” 12” 16” 
1-pedal para bombo 
1-Stand redoblante alto (octapad) 
7-stand de platos cymbals 
2-sillas para batería 
1-tapete 2.40 x 2.40 
1-Set de platos zildjian, kustom: crash de 16” y 18”, 1 china 18” 
1-Splash de 10” Ride de 20” hihat de 14” 
1-Set parches Evans hydraulic. 
1 Plexiglass, acrílico insonoro </t>
  </si>
  <si>
    <t>Cabina recargable 15"</t>
  </si>
  <si>
    <t>Alquiler de cabina activa con batería recargable, con autonomía para 6 horas, con parlante de 15 pulgadas,  driver de agudos de 1 pulgada, entrada de micrófono, entrada de línea, puerto USB  para reproducción de pistas, cable para micrófono, micrófono para voz, base para micrófono, cable de miniplug para conexión a celulares. (incluye instalación, transporte y desinstalación).</t>
  </si>
  <si>
    <t>Cable de Línea</t>
  </si>
  <si>
    <t>Cable de Línea de 4 mts de longitud con conectores TR.  (incluye instalación, transporte y desinstalación).</t>
  </si>
  <si>
    <t>Cable de Micrófonos</t>
  </si>
  <si>
    <t>Cable para micrófonos de 7.5 mts con conectores XLR . (incluye instalación, transporte y desinstalación).</t>
  </si>
  <si>
    <t>Cable SDI 75 a 100 mts</t>
  </si>
  <si>
    <t>Cable SDI de 75 a 100 mts para Señal de Video (SOLO SE COBRA UN DÍA) incluye instalación, transporte y desinstalación.</t>
  </si>
  <si>
    <t>Caja de Prensa 12 salidas</t>
  </si>
  <si>
    <t>Caja de prensa de 1 entrada y 12 salidas aisladas por transformador y todos los elementos requeridos para su operación.  (incluye instalación, transporte y desinstalación).</t>
  </si>
  <si>
    <t>Caja de Prensa 24 salidas</t>
  </si>
  <si>
    <t>Caja de Prensa 6 salidas</t>
  </si>
  <si>
    <t>Caja de prensa de 1 entrada y 6 salidas aisladas por transformador y todos los elementos requeridos para su operación.  (incluye instalación, transporte y desinstalación).</t>
  </si>
  <si>
    <t>Caja directa activa</t>
  </si>
  <si>
    <t>Caja directa activa, switch pad de -15 db, inversor de polaridad, switch levantador de tierra, filtro para altos de 80hz con su respectivo cable de línea de 4 mts de longitud conectores TR. (incluye instalación, transporte y desinstalación).</t>
  </si>
  <si>
    <t>Caja directa pasiva</t>
  </si>
  <si>
    <t>Caja directa pasiva con entradas paralelas de 1/4, switch  levantador de tierra, transformador con su respectivo cable de línea de 4 mts de longitud conectores TR</t>
  </si>
  <si>
    <t>Combinador de Antenas UFH</t>
  </si>
  <si>
    <t>Sistema de combinación de antenas para frecuencias UHF para eliminar la complejidad de los proyectos de micrófonos inalámbricos multizona. Este combinador de banda ancha (470-960 MHz) agrupa hasta cuatro pares de conexiones de antenas de diversidad para salas multiusos, configuraciones interiores-exteriores o escenarios principales con salas secundarias y todos los elementos requeridos para su operación. (incluye instalación, transporte y desinstalación).</t>
  </si>
  <si>
    <t>Consola análoga 24 canales</t>
  </si>
  <si>
    <t>Alquiler de consola análoga de 24 canales  y todos los elementos requeridos para su operación.  (incluye instalación, transporte y desinstalación).</t>
  </si>
  <si>
    <t>Consola digital 16 canales</t>
  </si>
  <si>
    <t>Alquiler de consola digital de 16 canales  y todos los elementos requeridos para su operación.  (incluye instalación, transporte y desinstalación).</t>
  </si>
  <si>
    <t>Consola digital 32 canales</t>
  </si>
  <si>
    <t>Alquiler de consola digital de 32 canales  y todos los elementos requeridos para su operación.  (incluye instalación, transporte y desinstalación).</t>
  </si>
  <si>
    <t>Convertidor HDMI a SDI</t>
  </si>
  <si>
    <t>Convertidor HDMI  a SDI  (incluye instalación, transporte y desinstalación).</t>
  </si>
  <si>
    <t>Convertidor SDI a HDMI</t>
  </si>
  <si>
    <t>Convertidor SDI a HDMI  (incluye instalación, transporte y desinstalación).</t>
  </si>
  <si>
    <t xml:space="preserve">CUERDAS </t>
  </si>
  <si>
    <t xml:space="preserve">3 amplificador de guitarra 250 vatios  
1 amplificador de bajo 500 vatios mínimo con sus respectivos cables de línea y extensiones de luz </t>
  </si>
  <si>
    <t>In ear</t>
  </si>
  <si>
    <t>Audífonos de In ear de alto rendimiento - gama alta. Incluye: transporte</t>
  </si>
  <si>
    <t>Interfaz de Audio 4 canales</t>
  </si>
  <si>
    <t>Interfaz de Audio de 4 canales y todos los elementos requeridos para su operación. (incluye instalación, transporte y desinstalación).</t>
  </si>
  <si>
    <t>Interfaz de Audio 8 canales</t>
  </si>
  <si>
    <t xml:space="preserve">Interfaz de Audio de 8 canales y todos los elementos requeridos para su operación. </t>
  </si>
  <si>
    <t>Micrófono De Cabeza De Boom</t>
  </si>
  <si>
    <t>Alquiler por día incluye baterías nuevas (incluye instalación, transporte y desinstalación).</t>
  </si>
  <si>
    <t>Micrófono de condensador grande</t>
  </si>
  <si>
    <t>Transductor de condensador con diafragma grande, patrón polar cardioide o variable, con posibilidad de filtro y atenuación y sensibilidad igual o superior a -38 dBV/Pa, con su respectivo cable para micrófonos de 7.5 mts con conectores XLR. (incluye instalación, transporte y desinstalación).</t>
  </si>
  <si>
    <t>Micrófono de condensador pequeño</t>
  </si>
  <si>
    <t>Transductor de condensador con diafragma pequeño, patrón polar cardioide o supercardioide, con sistema de clip y clamp para instalación en instrumentos de cuerda, vientos, percusiones, etc., con su respectivo cable para micrófonos de 7.5 mts con conectores XLR.  (incluye instalación, transporte y desinstalación).</t>
  </si>
  <si>
    <t>Micrófono de solapa</t>
  </si>
  <si>
    <t>Alquiler micrófono de solapa. FP 35 con receptor inalámbrico  por día incluye baterías nuevas (incluye instalación, transporte y desinstalación).</t>
  </si>
  <si>
    <t>Micrófono inalámbrico de diadema</t>
  </si>
  <si>
    <t>Micrófono inalámbrico de mano</t>
  </si>
  <si>
    <t>Monitor de piso</t>
  </si>
  <si>
    <t>Monitor de piso, con mínimo 1 parlante de 12 pulgadas, driver de agudos de 2 pulgadas pasivo o activo, con su respectivo cable de poder o de parlante,  sistema de amplificación y control, accesorios  para montaje según necesidad. (incluye instalación, transporte y desinstalación).</t>
  </si>
  <si>
    <t>Monitores sidefill</t>
  </si>
  <si>
    <t>3 cabinas line array por lado para un total de 6, posicion staking con 2 subwoofer doble de 18¨ , entrada XLR. (incluye instalación, transporte y desinstalación).</t>
  </si>
  <si>
    <t>Monitores de estudio</t>
  </si>
  <si>
    <t>2 Monitores de estudio pasivos o activos para transmisión de TV, equipados con un parlante de 6 pulgadas, tweeter de 1 pulgada, de 80 w, entrada XLR. (incluye instalación, transporte y desinstalación).</t>
  </si>
  <si>
    <t>Rack DJ con mezcladores </t>
  </si>
  <si>
    <t>Descripción: Sistema de rack modular diseñado para DJ, que incluye mezcladores profesionales.
Material: Estructura de acero o aluminio, con paneles laterales de madera o material resistente.
Dimensiones: Altura ajustable entre 80 cm y 120 cm, con espacio para equipos estándar de 19 pulgadas.
Capacidad: Capacidad para al menos 6 unidades de rack, incluyendo bandeja para mezclador.
Incluye: Mezclador DJ con al menos 4 canales, ecualización de 3 bandas por canal, salidas balanceadas, y puerto USB.
Características adicionales: Ruedas con freno, bandeja extraíble para laptop, y conectores para cableado interno.</t>
  </si>
  <si>
    <t>Radio de 2 vías</t>
  </si>
  <si>
    <t>Punto a punto, de largo alcance. Incluye: transporte</t>
  </si>
  <si>
    <t>Sonido "  tipo"   l1</t>
  </si>
  <si>
    <t>Alquiler de Sonido de 500 watts: cabinas tipo barra con consola, mínimo de 12 canales análoga, puerto USB, cableado de señal, acometidas eléctricas, kit de  dos (2) micrófonos inalámbricos de mano, un (1) micrófono de solapa, ingeniero de sonido y todos los elementos requeridos para su operación. (incluye instalación, transporte y desinstalación).</t>
  </si>
  <si>
    <t>Sonido 1.000 watts para 100pax</t>
  </si>
  <si>
    <t>Alquiler de sonido de 1000 watts: cabinas auto potenciadas con base, consola mínimo de ocho (12) canales análoga, puerto USB, cableado de señal, acometidas eléctricas, kit de cuatro (4) micrófonos inalámbricos de mano, dos (2) micrófonos de solapa, ingeniero de sonido y todos los elementos requeridos para su operación. Incluye puesto fijo: con panelería de cerramiento del mismo, técnico de audio, computador pc portátil. (incluye instalación, transporte y desinstalación).</t>
  </si>
  <si>
    <t>Sonido 2.000 watts para 300pax</t>
  </si>
  <si>
    <t>Alquiler de sonido de 2000 watts: cabinas  auto potenciadas con base, consola mínimo de 16 canales análoga, puerto USB, cableado de señal, acometidas eléctricas, kit de (6) micrófonos alámbricos de mano, (6) inalámbricos de mano, combinador de antenas, ingeniero de sonido y todos los elementos requeridos para su operación. Incluye puesto fijo: con panelería de cerramiento del mismo, técnico de audio, computador pc portátil. (incluye instalación, transporte y desinstalación).</t>
  </si>
  <si>
    <t>Sonido tipo line array para 1000pax</t>
  </si>
  <si>
    <t>Alquiler de sonido para 1000pax: 12 medios altos  para arreglos en línea line arrays, mínimo con 2 componentes de 12 pulgadas  pasivos o activos con su respectivo sistema de amplificación, control y accesorios para montaje según necesidad, (6 medios altos por lado para sistema principal L+R,) 4 medios altos  para arreglos en línea line arrays,  mínimo con 1 componente de 12 pulgadas  pasivos o activos con su respectivo sistema de amplificación, control y accesorios para montaje según necesidad para front fill, 6 bajos cada uno equipado mínimo con 2 parlantes de 18 pulgadas, pasivo o activo, con su respectivo  sistema de amplificación, control y accesorios necesarios para montaje según necesidad (sistema de procesamiento y amplificación para poder diseñar y montar arreglos de bajos  lineales, lineales cardiodes, cardiodes, arcos virtuales, end fired)  Procesador digital mínimo de 4 entradas análogas, con posibilidad de conversión a entradas AES/EBU, 8 salidas análogas puerto ethernet con puerto ethernet para software de control.  1 bajo  equipado mínimo con 2 parlantes de 18 pulgadas, pasivo o activo, con su respectivo  sistema de amplificación, control y accesorios necesarios para montaje según necesidad para drum fill, 2 medios altos mínimo con un parlante de 12 pulgadas, 1 driver de agudos de 1 pulgada para drum fill , 6  medios altos  para arreglos en línea line arrays mínimo con 1 componente de 12 pulgadas  pasivos o activos con su respectivo sistema de amplificación, control y accesorios para montaje según necesidad, (3 medios altos por lado para sistema side fill L+R,) 8 monitores de piso  con un nivel pico de presión acústica  mínimo de 136dB,  2  Consolas de 24/ 48 /56 canales (según requerimiento), 24 salidas balanceadas, accesorios necesarios para grabación multitrack y uso de plug in. Snake o medusa de 48-56 canales con manguera para sala de 60 metros, manguera para monitores de 15 metros, transformador y levantador de tierra por canal.  4 sub snakes de 12 chanels de 15 mts de longitud. Micrófonos con sus respectivas bases y cableado, cajas directas y cables plug a plug, según sea el caso de acuerdo con los requerimientos técnicos de los grupos a presentarse. (10) inalámbricos de mano, (5) solapa o diadema, combinador de antenas. TODO EL EQUIPO DEBE SER DE LA MISMA MARCA. INCLUYE 1 TÉCNICO y 1 ESCENARISTA, CON SU CABLEADO, CON SU CONEXIÓN DE ENERGÍA, EXTINTORES Y PROTECTORES PARA CABLE DE mínimo 5 CANALETAS SEGÚN LA NORMATIVIDAD VIGENTE. (incluye instalación, transporte y desinstalación).</t>
  </si>
  <si>
    <t>Sonido tipo line array para 3000pax</t>
  </si>
  <si>
    <t>Alquiler de sonido para 3000pax: 24 cabinas de medios altos mínimo con dos componente de 12” a 2 o 3 Vías  (line array, 12 por lado, para P.A. colgados)  24 cabina de bajos con dos componentes de 18" (para Cardioide para P.A. o para ser colgados), 12 cabinas medios altos mínimo con dos componente de 12" para outfill a 2 o 3 Vías (6 por lado colgados, de la misma marca del PA) 2 bajos para Drumm Fill con dos componente de 18", 10 cabinas Medios Altas mínimo con un componente de 6" a 12" para Front Fill, 16 monitores de piso, 8 cabinas de medios altos  mínimo con un componente de 10" a 12" (para sidefill) colgados, 4 cabinas de bajos con dos componentes de 18" para sidefill,  4 Consolas de 24 /48 Canales (según requerimiento), con posibilidad de uso de Pluging,  40 Salidas en los Stage Rack y grabación Multitrack;  2 snake o medusa de 70 mts de 56 canales, levantador de tierra y transformador por canal y 3 salidas (FOH , MON Y GRABACIÓN) cada snake debe tener 3 cables multipin de 30 mts de 12 chanels y 2 cables multipin de 15 mts de 12 chanels , 12 cajas de escenario de 12 chanels con multipin con conector W1 por cada Snake. (4) Micrófonos gama alta, con sus respectivas bases y/o cajas directas según rider técnico de todos los grupos a presentarse. 2 Cable 2 x 1 de 3.5 a 2 Plug para Computador. Debe incluir (2) Set de Microfonería para Batería, (4) Micrófonos inalámbricos de mano o diadema con antenas y analizador espectro y (4) Micrófonos Inalámbricos para Instrumentos. 3 Monitores de 15 pulgadas para FOH, Grabación y Monitores para Talkback y combinadores de antenas. TODO EL EQUIPO  DEBE SER DE LA MISMA MARCA. INCLUYE 1 TÉCNICO DE SETTING DE EQUIPO, 3 TÉCNICOS DE AUDIO, 4 ESCENARISTAS, 1 ELÉCTRICO , TODO CON SU RESPECTIVO CABLEADO, Y CONEXIÓN ENERGÍA. (incluye instalación, transporte y desinstalación).</t>
  </si>
  <si>
    <t>Sonido tipo line array para 500pax</t>
  </si>
  <si>
    <t>Alquiler de sonido para 500pax: 12 medios altos para arreglos en línea line arrays (6 por lado) con mínimo 2 parlantes de 6.5 pulgadas y driver de agudos de 1 pulgada, pasivos o activos con su respectivo sistema de amplificación, control y accesorios para montaje según necesidad, 6 bajos equipado mínimo con 2 parlantes de 18 pulgadas, pasivo o activo, con su respectivo cable de poder o de parlante  sistema de amplificación, control y accesorios, 2 bajo  equipado mínimo con 2 parlantes de 18 pulgadas, pasivo o activo, con su respectivo  sistema de amplificación, control y accesorios necesarios para montaje según necesidad para side fill, 4  medios altos  para arreglos en línea line arrays, mínimo con 1 componente de 12 pulgadas  pasivos o activos con su respectivo sistema de amplificación, control y accesorios para montaje según necesidad, (2 medios altos por lado para sistema side fill L+R,) 8 monitores de piso,  1 consola digital de  24 / 48 chanels (según requerimiento), 24 salidas balanceadas, 1 snake de 48 canales y 12 retornos de 50 mts de longitud, microfonería, cajas directas, y cables de líneas según riders de las agrupaciones con sus respectivas bases, (10) inalámbricos de mano, (5) solapa o diadema, combinador de antenas. TODO EL EQUIPO DEBE SER DE LA MISMA MARCA. INCLUYE 1 TÉCNICO y 1 ESCENARISTA, CON SU CABLEADO, CON SU CONEXIÓN DE ENERGÍA, EXTINTORES Y PROTECTORES PARA CABLE DE mínimo 5 CANALETAS SEGÚN LA NORMATIVIDAD VIGENTE. (incluye instalación, transporte y desinstalación).</t>
  </si>
  <si>
    <t xml:space="preserve">Soporte de micrófono de escritorio </t>
  </si>
  <si>
    <t>Soporte de micrófono de escritorio trípode plegable portátil con soporte de clip de micrófono Soporte de micrófono ajustable para micrófonos como: Samson Q2U/ Shure SM58/ SM57/ PGA48/ PGA58/ entre otros similares. (SOLO SE COBRA UNA VEZ POR EVENTO INDEPENDIENTE DEL NUMERO DE DÍAS DE USO). incluye instalación, transporte y desinstalación.</t>
  </si>
  <si>
    <t>Tornamesas con mixer  </t>
  </si>
  <si>
    <t>Descripción: Set de tornamesas profesionales con mixer integrado, con radio integrado
Tornamesas:
Plato: Plato de aluminio de precisión.
Motor: Motor de tracción directa con par alto (&gt;1.6 kg/cm).
Velocidades: 33 1/3 y 45 RPM.
Brazo: Brazo en forma de S con ajuste de altura y contrapeso.
Aguja: Incluye cápsula y aguja de alta calidad.
Mixer:
Canales: Mínimo 2 canales con ecualizador de 3 bandas.
Entradas: Entrada de phono, línea y micrófono.
Salidas: Salidas RCA y XLR.
Características adicionales: Crossfader ajustable, efectos integrados, y conexión USB.</t>
  </si>
  <si>
    <t>TRANSPORTE</t>
  </si>
  <si>
    <t>Servicio de Transporte bus - Urbano 25pax</t>
  </si>
  <si>
    <t>Bus: modelo 2020 en adelante, Capacidad: 25 personas, Perímetro Urbano (según solicitud del FDLSC).</t>
  </si>
  <si>
    <t>Servicio de Transporte bus - Urbano 40pax</t>
  </si>
  <si>
    <t>Bus: modelo 2020 en adelante, Capacidad: 40 personas, Perímetro Urbano (según solicitud del FDLSC).</t>
  </si>
  <si>
    <t>Servicio de Transporte Camión - Estacas</t>
  </si>
  <si>
    <t>Camión: 600 de estacas. para movilización de materiales. Por trayecto.</t>
  </si>
  <si>
    <t>Servicio de Transporte Camión (1 tonelada)</t>
  </si>
  <si>
    <t>Camión: tipo furgón (capacidad de carga 1 tonelada)  para movilización de materiales, montaje, desmontaje, entre otros ( Por trayecto.)</t>
  </si>
  <si>
    <t>Servicio de Transporte Camión (3 toneladas)</t>
  </si>
  <si>
    <t>Camión: tipo furgón (capacidad de carga 3 toneladas)  para movilización de materiales, montaje, desmontaje, entre otros ( Por trayecto.)</t>
  </si>
  <si>
    <t>Servicio de Transporte Camión (5 toneladas)</t>
  </si>
  <si>
    <t>Camión: tipo furgón (capacidad de carga 5 toneladas)  para movilización de materiales, montaje, desmontaje, entre otros ( Por trayecto.)</t>
  </si>
  <si>
    <t>Servicio de Transporte Urbano automóvil - Urbano</t>
  </si>
  <si>
    <t>Automóvil: modelo 2020 en adelante, Capacidad: 4- 5 personas, Perímetro Urbano (según solicitud del FDLSC).</t>
  </si>
  <si>
    <t>Servicio de Transporte Urbano Van - Urbano 15pax</t>
  </si>
  <si>
    <t>Van: modelo 2020 en adelante, Capacidad: 15 personas, Perímetro Urbano (según solicitud del FDLSC).</t>
  </si>
  <si>
    <t>Servicio de Transporte Van - Urbano 12pax</t>
  </si>
  <si>
    <t>Van: modelo 2020 en adelante, Capacidad: 12 personas, Perímetro Urbano (según solicitud del FDLSC).</t>
  </si>
  <si>
    <t>Servicio de Transporte Van - Urbano 12pax PCD</t>
  </si>
  <si>
    <t>Van: modelo 2020 en adelante, Capacidad: 12 personas, Perímetro Urbano (según solicitud del FDLSC). Adecuado Para Personas con Discapacidad</t>
  </si>
  <si>
    <t>Servicio de Transporte Van - Urbano 6pax</t>
  </si>
  <si>
    <t>Van: modelo 2020 en adelante, Capacidad: 6 personas, Perímetro Urbano (según solicitud del FDLSC).</t>
  </si>
  <si>
    <t>VIDEO Y GRABACIÓN</t>
  </si>
  <si>
    <t>Grabación de audio hasta 60 minutos (zoom h4 profesional)</t>
  </si>
  <si>
    <t>Grabación de audio de 30 a 60 Min. Grabador ZOOM H4 profesional de disco duro o de acuerdo con las especificidades contempladas en el formato de solicitud puntual del requerimiento.</t>
  </si>
  <si>
    <t>Grabación de vídeo full hd hasta 60 minutos</t>
  </si>
  <si>
    <t>Grabación de Video de en FULL HD, incluye personal que realiza el video y todos los accesorios para su correcto funcionamiento</t>
  </si>
  <si>
    <t>Grabación de vídeo hasta 60 minutos</t>
  </si>
  <si>
    <t>Grabación de Video de Óptima calidad, incluye personal que realiza el video y todos los accesorios para su correcto funcionamiento</t>
  </si>
  <si>
    <t xml:space="preserve">Pantalla Led 42" </t>
  </si>
  <si>
    <t>Pantalla Led 42" con base (incluye: transporte. instalación, desinstalación y operador)</t>
  </si>
  <si>
    <t xml:space="preserve">Pantalla Led 60" </t>
  </si>
  <si>
    <t>Pantalla Led 60" con base(incluye: transporte. instalación, desinstalación y operador)</t>
  </si>
  <si>
    <t>Pantalla Led 60"  UHD 4K</t>
  </si>
  <si>
    <t>Led de 60",  para proyección de imágenes con su respectiva base (de piso o pared), incluido su cableado para conexión HDMI, VGA o RCA, con puerto para USB. (incluye: transporte. instalación, desinstalación y operador)</t>
  </si>
  <si>
    <t xml:space="preserve">Pantalla Led 80" </t>
  </si>
  <si>
    <t>Pantalla Led 80" con base (incluye: transporte. instalación, desinstalación y operador)</t>
  </si>
  <si>
    <t>Pantalla Led 80"  UHD 4K</t>
  </si>
  <si>
    <t>Led de  80" Smart TV 4K Ultra HD, con su respectiva base (de piso o pared), incluido su cableado para conexión HDMI, VGA o RCA, con puerto para USB. (incluye: transporte. instalación, desinstalación y operador)</t>
  </si>
  <si>
    <t>Pantalla Led Pitch 2 mm - Panel Sellado Indoor m2</t>
  </si>
  <si>
    <t>Metro cuadrado de Pantalla de Leds Pitch 2 mm en panel sellado Indoor, para las proyecciones de video e imágenes en interiores y exteriores, con su respectivo cableado, bompers y elementos para el cuelgue de la pantalla o soportes para piso, procesadores necesarios según diseño entregado y computadores con software para mapear y programa de visuales (Modulate o Resolume).
De la misma Marca y Referencia.  (incluye: transporte. instalación, desinstalación y operador)</t>
  </si>
  <si>
    <t xml:space="preserve">Pantalla Led pitch 3 de 3x2 </t>
  </si>
  <si>
    <t>Pantalla Led pitch 3 de 3 x 2 m con truss y punto fijo (incluye: transporte. instalación, desinstalación y operador)</t>
  </si>
  <si>
    <t>Pantalla Led pitch 3 de 3x6</t>
  </si>
  <si>
    <t>Pantalla Led pitch 3 de 3 x 6 m con truss y punto fijo (incluye: transporte. instalación, desinstalación y operador)</t>
  </si>
  <si>
    <t>Pantalla Led pitch 3 de 6x4</t>
  </si>
  <si>
    <t>Pantalla Led pitch 3 de 6 x 4 m con truss y punto fijo (incluye: transporte. instalación, desinstalación y operador)</t>
  </si>
  <si>
    <t>Pantalla Touch 42”</t>
  </si>
  <si>
    <t>Pantalla táctil de 42”. incluye computador portátil, estructura pared o piso, cableado, instalación, transporte y técnico permanente.</t>
  </si>
  <si>
    <t>Pantalla Touch 60”</t>
  </si>
  <si>
    <t>Pantalla táctil de 60”. incluye computador portátil, estructura pared o piso, cableado, instalación, transporte y técnico permanente.</t>
  </si>
  <si>
    <t>Telón 2 x 2 (back o front projection)</t>
  </si>
  <si>
    <t>Lonas de proyección con estructura metálica para su propio soporte para proyección front y/o back. (incluye: transporte. instalación, desinstalación).</t>
  </si>
  <si>
    <t>Telón 3 x 2 (back o front projection)</t>
  </si>
  <si>
    <t>Telón 4 x 3 (back o front projection)</t>
  </si>
  <si>
    <t>Telón 5 x 4 (back o front projection)</t>
  </si>
  <si>
    <t>Transmisión Por Internet (por día)</t>
  </si>
  <si>
    <t>(compuesto por Una cámara, Un micrófono o fuente de sonido por línea, Un ordenador, Una capturadora de vídeo y Conexión a internet de banda ancha (preferiblemente por cable) – a una meta)</t>
  </si>
  <si>
    <t>PRESENTACIONES</t>
  </si>
  <si>
    <t>ARTISTAS TIPO A</t>
  </si>
  <si>
    <t>Presentaciones grupos artísticos y/o culturales: Artísta individual, tiempo de presentación: 45 a 60 minutos, incluye vestuario, escenografía, utilería, instrumentos si se requieren, transporte ida y regreso al sitio de la presentación.</t>
  </si>
  <si>
    <t>ARTISTAS TIPO B</t>
  </si>
  <si>
    <t>Presentaciones grupos artísticos y/o culturales: Grupos conformados entre 3 y 5 artistas, tiempo de presentación: 45 a 60 minutos, incluye vestuario, escenografía, utilería, instrumentos si se requieren, transporte ida y regreso al sitio de la presentación.</t>
  </si>
  <si>
    <t>ARTISTAS TIPO C</t>
  </si>
  <si>
    <t>Presentaciones grupos artísticos y/o culturales: Grupos conformados entre 6 o más artistas, tiempo de presentación: 45 a 60 minutos, incluye vestuario, escenografía, utilería, instrumentos si se requieren, transporte ida y regreso al sitio de la presentación.</t>
  </si>
  <si>
    <t>Pago de grupo de baile o teatro.</t>
  </si>
  <si>
    <t>Grupo de danza de música folclórica, salsa, merengue, urbano con participación mínimo de 8 integrantes, incluido transporte, alimentación y vestuario. Experiencia certificable de presentación en dos eventos Por jornada. De 2 a 4 horas.</t>
  </si>
  <si>
    <t>SAYCO</t>
  </si>
  <si>
    <t>Permiso SAYCO (radio, TV, espectáculos públicos, derechos digitales) </t>
  </si>
  <si>
    <t>SOLISTA</t>
  </si>
  <si>
    <t>Cantante con experiencia certificable de presentación en 10 eventos. Incluye transporte de instrumentos musicales y alimentación. Por jornada de 2 a 4 horas</t>
  </si>
  <si>
    <t>DUO</t>
  </si>
  <si>
    <t>Grupo musical con experiencia certificable de presentación en 10 eventos. Incluye transporte de instrumentos musicales y alimentación. Por jornada de 2 a 4 horas</t>
  </si>
  <si>
    <t>TRIO</t>
  </si>
  <si>
    <t>CUARTETO</t>
  </si>
  <si>
    <t>AGRUPACIÓN 5 INTEGRANTES</t>
  </si>
  <si>
    <t>AGRUPACIÓN 6 INTEGRANTES</t>
  </si>
  <si>
    <t>AGRUPACIÓN 7 INTEGRANTES</t>
  </si>
  <si>
    <t>AGRUPACIÓN 8 INTEGRANTES</t>
  </si>
  <si>
    <t>AGRUPACIÓN 9 INTEGRANTES</t>
  </si>
  <si>
    <t>AGRUPACION ORQUESTA 10 INTEGRANTES</t>
  </si>
  <si>
    <t>Orquesta con experiencia certificable de presentación en 10 eventos. Incluye transporte de instrumentos musicales y alimentación. Por jornada de 2 a 4 horas</t>
  </si>
  <si>
    <t>AGRUPACION ORQUESTAS 11 INTEGRANTES</t>
  </si>
  <si>
    <t>AGRUPACION ORQUESTA 12 INTEGRANTES</t>
  </si>
  <si>
    <t>AGRUPACION ORQUESTA 13 INTEGRANTES</t>
  </si>
  <si>
    <t>AGRUPACION ORQUESTA 14 INTEGRANTES</t>
  </si>
  <si>
    <t>AGRUPACION ORQUESTA 15 INTEGRANTES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</si>
</sst>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 #,##0"/>
  </numFmts>
  <fonts count="12" x14ac:knownFonts="1">
    <font>
      <sz val="12"/>
      <color theme="1"/>
      <name val="Aptos Narrow"/>
      <family val="2"/>
      <scheme val="minor"/>
    </font>
    <font>
      <b/>
      <sz val="12"/>
      <name val="Arial Narrow"/>
      <family val="2"/>
    </font>
    <font>
      <b/>
      <sz val="12"/>
      <name val="Garamond"/>
      <family val="1"/>
    </font>
    <font>
      <b/>
      <sz val="12"/>
      <color theme="1"/>
      <name val="Calibri"/>
      <family val="2"/>
    </font>
    <font>
      <sz val="12"/>
      <color theme="1"/>
      <name val="Calibri"/>
      <family val="2"/>
    </font>
    <font>
      <sz val="11"/>
      <color theme="1"/>
      <name val="Aptos Narrow"/>
      <family val="2"/>
      <scheme val="minor"/>
    </font>
    <font>
      <b/>
      <sz val="12"/>
      <color rgb="FF000000"/>
      <name val="Calibri"/>
      <family val="2"/>
    </font>
    <font>
      <sz val="12"/>
      <name val="Calibri"/>
      <family val="2"/>
    </font>
    <font>
      <b/>
      <sz val="12"/>
      <color theme="1"/>
      <name val="Aptos Narrow"/>
      <family val="2"/>
      <scheme val="minor"/>
    </font>
    <font>
      <sz val="14"/>
      <name val="Arial Narrow"/>
      <family val="2"/>
    </font>
    <font>
      <sz val="12"/>
      <color rgb="FF000000"/>
      <name val="Calibri"/>
      <family val="2"/>
    </font>
    <font>
      <sz val="14"/>
      <color rgb="FF000000"/>
      <name val="Arial Narrow"/>
      <family val="2"/>
    </font>
  </fonts>
  <fills count="13">
    <fill>
      <patternFill patternType="none"/>
    </fill>
    <fill>
      <patternFill patternType="gray125"/>
    </fill>
    <fill>
      <patternFill patternType="solid">
        <fgColor theme="2" tint="-9.9978637043366805E-2"/>
        <bgColor rgb="FFD6DCE4"/>
      </patternFill>
    </fill>
    <fill>
      <patternFill patternType="solid">
        <fgColor theme="2" tint="-9.9978637043366805E-2"/>
        <bgColor indexed="64"/>
      </patternFill>
    </fill>
    <fill>
      <patternFill patternType="solid">
        <fgColor rgb="FF92D050"/>
        <bgColor indexed="64"/>
      </patternFill>
    </fill>
    <fill>
      <patternFill patternType="solid">
        <fgColor theme="5" tint="0.79998168889431442"/>
        <bgColor rgb="FF000000"/>
      </patternFill>
    </fill>
    <fill>
      <patternFill patternType="solid">
        <fgColor theme="5" tint="0.79998168889431442"/>
        <bgColor indexed="64"/>
      </patternFill>
    </fill>
    <fill>
      <patternFill patternType="solid">
        <fgColor theme="8" tint="0.59999389629810485"/>
        <bgColor rgb="FF000000"/>
      </patternFill>
    </fill>
    <fill>
      <patternFill patternType="solid">
        <fgColor theme="4" tint="0.79998168889431442"/>
        <bgColor rgb="FF000000"/>
      </patternFill>
    </fill>
    <fill>
      <patternFill patternType="solid">
        <fgColor theme="4" tint="0.79998168889431442"/>
        <bgColor indexed="64"/>
      </patternFill>
    </fill>
    <fill>
      <patternFill patternType="solid">
        <fgColor theme="9" tint="0.79998168889431442"/>
        <bgColor indexed="64"/>
      </patternFill>
    </fill>
    <fill>
      <patternFill patternType="solid">
        <fgColor theme="3" tint="0.499984740745262"/>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5" fillId="0" borderId="0"/>
    <xf numFmtId="0" fontId="10" fillId="0" borderId="0"/>
  </cellStyleXfs>
  <cellXfs count="51">
    <xf numFmtId="0" fontId="0" fillId="0" borderId="0" xfId="0"/>
    <xf numFmtId="165" fontId="9" fillId="4" borderId="7" xfId="0" applyNumberFormat="1" applyFont="1" applyFill="1" applyBorder="1" applyAlignment="1">
      <alignment horizontal="center" vertical="center" wrapText="1"/>
    </xf>
    <xf numFmtId="165" fontId="9" fillId="4" borderId="2" xfId="0" applyNumberFormat="1" applyFont="1" applyFill="1" applyBorder="1" applyAlignment="1">
      <alignment horizontal="center" vertical="center" wrapText="1"/>
    </xf>
    <xf numFmtId="165" fontId="9" fillId="4" borderId="2" xfId="2" applyNumberFormat="1" applyFont="1" applyFill="1" applyBorder="1" applyAlignment="1">
      <alignment horizontal="center" vertical="center" wrapText="1"/>
    </xf>
    <xf numFmtId="0" fontId="0" fillId="0" borderId="0" xfId="0" applyAlignment="1">
      <alignment horizontal="center" vertical="center"/>
    </xf>
    <xf numFmtId="0" fontId="2"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165" fontId="0" fillId="0" borderId="1" xfId="0" applyNumberFormat="1" applyBorder="1" applyAlignment="1">
      <alignment horizontal="center" vertical="center"/>
    </xf>
    <xf numFmtId="0" fontId="2" fillId="8" borderId="1" xfId="0" applyFont="1" applyFill="1" applyBorder="1" applyAlignment="1">
      <alignment horizontal="center" vertical="center" wrapText="1"/>
    </xf>
    <xf numFmtId="0" fontId="2" fillId="5" borderId="10" xfId="0" applyFont="1" applyFill="1" applyBorder="1" applyAlignment="1">
      <alignment horizontal="center" vertical="center" wrapText="1"/>
    </xf>
    <xf numFmtId="165" fontId="9" fillId="4" borderId="1" xfId="0" applyNumberFormat="1" applyFont="1" applyFill="1" applyBorder="1" applyAlignment="1">
      <alignment horizontal="center" vertical="center" wrapText="1"/>
    </xf>
    <xf numFmtId="165" fontId="9" fillId="4" borderId="1" xfId="2" applyNumberFormat="1" applyFont="1" applyFill="1" applyBorder="1" applyAlignment="1">
      <alignment horizontal="center" vertical="center" wrapText="1"/>
    </xf>
    <xf numFmtId="165" fontId="9" fillId="10" borderId="7" xfId="0" applyNumberFormat="1" applyFont="1" applyFill="1" applyBorder="1" applyAlignment="1">
      <alignment horizontal="center" vertical="center" wrapText="1"/>
    </xf>
    <xf numFmtId="165" fontId="9" fillId="10" borderId="2" xfId="0" applyNumberFormat="1" applyFont="1" applyFill="1" applyBorder="1" applyAlignment="1">
      <alignment horizontal="center" vertical="center" wrapText="1"/>
    </xf>
    <xf numFmtId="165" fontId="9" fillId="10" borderId="1" xfId="0" applyNumberFormat="1" applyFont="1" applyFill="1" applyBorder="1" applyAlignment="1">
      <alignment horizontal="center" vertical="center" wrapText="1"/>
    </xf>
    <xf numFmtId="165" fontId="9" fillId="10" borderId="2" xfId="2" applyNumberFormat="1" applyFont="1" applyFill="1" applyBorder="1" applyAlignment="1">
      <alignment horizontal="center" vertical="center" wrapText="1"/>
    </xf>
    <xf numFmtId="165" fontId="9" fillId="10" borderId="1" xfId="2" applyNumberFormat="1" applyFont="1" applyFill="1" applyBorder="1" applyAlignment="1">
      <alignment horizontal="center" vertical="center" wrapText="1"/>
    </xf>
    <xf numFmtId="10" fontId="0" fillId="0" borderId="1" xfId="0" applyNumberFormat="1" applyBorder="1" applyAlignment="1">
      <alignment horizontal="center" vertical="center"/>
    </xf>
    <xf numFmtId="0" fontId="0" fillId="11" borderId="0" xfId="0" applyFill="1"/>
    <xf numFmtId="0" fontId="4" fillId="10"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164" fontId="0" fillId="12" borderId="6" xfId="0" applyNumberFormat="1" applyFill="1" applyBorder="1" applyAlignment="1">
      <alignment horizontal="center" vertical="center" wrapText="1"/>
    </xf>
    <xf numFmtId="0" fontId="4" fillId="12" borderId="6" xfId="0" applyFont="1" applyFill="1" applyBorder="1" applyAlignment="1">
      <alignment horizontal="center" vertical="center" wrapText="1"/>
    </xf>
    <xf numFmtId="0" fontId="4" fillId="12" borderId="6" xfId="1" applyFont="1" applyFill="1" applyBorder="1" applyAlignment="1">
      <alignment horizontal="center"/>
    </xf>
    <xf numFmtId="164" fontId="0" fillId="12" borderId="1" xfId="0" applyNumberFormat="1" applyFill="1" applyBorder="1" applyAlignment="1">
      <alignment horizontal="center" vertical="center" wrapText="1"/>
    </xf>
    <xf numFmtId="0" fontId="4" fillId="12" borderId="1" xfId="0" applyFont="1" applyFill="1" applyBorder="1" applyAlignment="1">
      <alignment horizontal="center" vertical="center" wrapText="1"/>
    </xf>
    <xf numFmtId="0" fontId="4" fillId="12" borderId="1" xfId="1" applyFont="1" applyFill="1" applyBorder="1" applyAlignment="1">
      <alignment horizontal="center"/>
    </xf>
    <xf numFmtId="0" fontId="4" fillId="12" borderId="3" xfId="0" applyFont="1" applyFill="1" applyBorder="1" applyAlignment="1">
      <alignment horizontal="center" vertical="center" wrapText="1"/>
    </xf>
    <xf numFmtId="0" fontId="4" fillId="12" borderId="4" xfId="0" applyFont="1" applyFill="1" applyBorder="1" applyAlignment="1">
      <alignment horizontal="left" vertical="center" wrapText="1"/>
    </xf>
    <xf numFmtId="0" fontId="0" fillId="12" borderId="3" xfId="0" applyFill="1" applyBorder="1" applyAlignment="1">
      <alignment horizontal="center" wrapText="1"/>
    </xf>
    <xf numFmtId="0" fontId="0" fillId="12" borderId="1" xfId="0" applyFill="1" applyBorder="1" applyAlignment="1">
      <alignment horizontal="center" vertical="center" wrapText="1"/>
    </xf>
    <xf numFmtId="0" fontId="4" fillId="12" borderId="1" xfId="1" applyFont="1" applyFill="1" applyBorder="1" applyAlignment="1">
      <alignment horizontal="center" vertical="center"/>
    </xf>
    <xf numFmtId="164" fontId="0" fillId="12" borderId="5" xfId="0" applyNumberFormat="1" applyFill="1" applyBorder="1" applyAlignment="1">
      <alignment horizontal="center" vertical="center" wrapText="1"/>
    </xf>
    <xf numFmtId="0" fontId="10" fillId="12" borderId="5" xfId="0" applyFont="1" applyFill="1" applyBorder="1" applyAlignment="1">
      <alignment horizontal="center" vertical="center" wrapText="1"/>
    </xf>
    <xf numFmtId="0" fontId="0" fillId="12" borderId="5" xfId="0" applyFill="1" applyBorder="1" applyAlignment="1">
      <alignment horizontal="center" vertical="center" wrapText="1"/>
    </xf>
    <xf numFmtId="0" fontId="0" fillId="12" borderId="5" xfId="0" applyFill="1" applyBorder="1" applyAlignment="1">
      <alignment horizontal="center"/>
    </xf>
    <xf numFmtId="0" fontId="7" fillId="12" borderId="1" xfId="0" applyFont="1" applyFill="1" applyBorder="1" applyAlignment="1">
      <alignment horizontal="center" vertical="center" wrapText="1"/>
    </xf>
    <xf numFmtId="0" fontId="10" fillId="12" borderId="1" xfId="0" applyFont="1" applyFill="1" applyBorder="1" applyAlignment="1">
      <alignment horizontal="center" wrapText="1"/>
    </xf>
    <xf numFmtId="165" fontId="11" fillId="10" borderId="2" xfId="0" applyNumberFormat="1" applyFont="1" applyFill="1" applyBorder="1" applyAlignment="1">
      <alignment horizontal="center" vertical="center" wrapText="1"/>
    </xf>
    <xf numFmtId="165" fontId="0" fillId="12" borderId="1" xfId="0" applyNumberFormat="1" applyFill="1" applyBorder="1" applyAlignment="1">
      <alignment horizontal="center" vertical="center"/>
    </xf>
    <xf numFmtId="10" fontId="0" fillId="12" borderId="1" xfId="0" applyNumberFormat="1" applyFill="1" applyBorder="1" applyAlignment="1">
      <alignment horizontal="center" vertical="center"/>
    </xf>
    <xf numFmtId="0" fontId="0" fillId="12" borderId="0" xfId="0" applyFill="1"/>
    <xf numFmtId="0" fontId="2" fillId="7"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8" fillId="9" borderId="1" xfId="0" applyFont="1" applyFill="1" applyBorder="1" applyAlignment="1">
      <alignment horizontal="center" vertical="center"/>
    </xf>
    <xf numFmtId="0" fontId="8" fillId="6" borderId="8" xfId="0" applyFont="1" applyFill="1" applyBorder="1" applyAlignment="1">
      <alignment horizontal="center" vertical="center"/>
    </xf>
    <xf numFmtId="0" fontId="8" fillId="6" borderId="9" xfId="0" applyFont="1" applyFill="1" applyBorder="1" applyAlignment="1">
      <alignment horizontal="center" vertical="center"/>
    </xf>
    <xf numFmtId="0" fontId="8" fillId="9" borderId="10" xfId="0" applyFont="1" applyFill="1" applyBorder="1" applyAlignment="1">
      <alignment horizontal="center" vertical="center"/>
    </xf>
    <xf numFmtId="0" fontId="8" fillId="9" borderId="5" xfId="0" applyFont="1" applyFill="1" applyBorder="1" applyAlignment="1">
      <alignment horizontal="center" vertical="center"/>
    </xf>
  </cellXfs>
  <cellStyles count="3">
    <cellStyle name="Normal" xfId="0" builtinId="0"/>
    <cellStyle name="Normal 2" xfId="2" xr:uid="{332DF5FE-7456-A64D-AEFF-492B5337C530}"/>
    <cellStyle name="Normal 4" xfId="1" xr:uid="{85571C4D-C257-5C49-A4DA-54812C99C27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C2F7E-E144-3D48-B703-52DE7FAA40C4}">
  <dimension ref="A1:BF200"/>
  <sheetViews>
    <sheetView tabSelected="1" topLeftCell="A6" zoomScale="106" workbookViewId="0">
      <pane xSplit="5" topLeftCell="F1" activePane="topRight" state="frozen"/>
      <selection pane="topRight" activeCell="D9" sqref="D9"/>
    </sheetView>
  </sheetViews>
  <sheetFormatPr baseColWidth="10" defaultColWidth="11" defaultRowHeight="27" customHeight="1" x14ac:dyDescent="0.3"/>
  <cols>
    <col min="3" max="3" width="58.3984375" customWidth="1"/>
    <col min="4" max="4" width="56.5" customWidth="1"/>
    <col min="7" max="7" width="15" customWidth="1"/>
    <col min="8" max="8" width="19.09765625" bestFit="1" customWidth="1"/>
    <col min="9" max="10" width="19.09765625" customWidth="1"/>
    <col min="11" max="11" width="15.8984375" customWidth="1"/>
    <col min="12" max="12" width="25.3984375" customWidth="1"/>
    <col min="13" max="13" width="15.8984375" customWidth="1"/>
    <col min="14" max="14" width="25.3984375" customWidth="1"/>
    <col min="15" max="15" width="18.3984375" style="4" customWidth="1"/>
    <col min="16" max="16" width="21.59765625" style="4" customWidth="1"/>
    <col min="17" max="17" width="14" style="4" bestFit="1" customWidth="1"/>
    <col min="18" max="18" width="14.59765625" style="4" customWidth="1"/>
    <col min="19" max="19" width="16.59765625" style="4" customWidth="1"/>
    <col min="20" max="58" width="11" style="41"/>
  </cols>
  <sheetData>
    <row r="1" spans="1:58" ht="39.9" customHeight="1" x14ac:dyDescent="0.3">
      <c r="A1" s="43" t="s">
        <v>0</v>
      </c>
      <c r="B1" s="43" t="s">
        <v>1</v>
      </c>
      <c r="C1" s="43" t="s">
        <v>2</v>
      </c>
      <c r="D1" s="43" t="s">
        <v>3</v>
      </c>
      <c r="E1" s="44" t="s">
        <v>4</v>
      </c>
      <c r="F1" s="44" t="s">
        <v>5</v>
      </c>
      <c r="G1" s="45" t="s">
        <v>6</v>
      </c>
      <c r="H1" s="46"/>
      <c r="I1" s="49" t="s">
        <v>7</v>
      </c>
      <c r="J1" s="50"/>
      <c r="K1" s="45" t="s">
        <v>8</v>
      </c>
      <c r="L1" s="46"/>
      <c r="M1" s="45" t="s">
        <v>9</v>
      </c>
      <c r="N1" s="46"/>
      <c r="O1" s="47" t="s">
        <v>10</v>
      </c>
      <c r="P1" s="48"/>
      <c r="Q1" s="48"/>
      <c r="R1" s="48"/>
      <c r="S1" s="42" t="s">
        <v>11</v>
      </c>
    </row>
    <row r="2" spans="1:58" ht="45" customHeight="1" x14ac:dyDescent="0.3">
      <c r="A2" s="43"/>
      <c r="B2" s="43"/>
      <c r="C2" s="43"/>
      <c r="D2" s="43"/>
      <c r="E2" s="44"/>
      <c r="F2" s="44"/>
      <c r="G2" s="8" t="s">
        <v>12</v>
      </c>
      <c r="H2" s="8" t="s">
        <v>13</v>
      </c>
      <c r="I2" s="8" t="s">
        <v>12</v>
      </c>
      <c r="J2" s="8" t="s">
        <v>13</v>
      </c>
      <c r="K2" s="8" t="s">
        <v>12</v>
      </c>
      <c r="L2" s="8" t="s">
        <v>13</v>
      </c>
      <c r="M2" s="8" t="s">
        <v>12</v>
      </c>
      <c r="N2" s="8" t="s">
        <v>13</v>
      </c>
      <c r="O2" s="6" t="s">
        <v>14</v>
      </c>
      <c r="P2" s="5" t="s">
        <v>15</v>
      </c>
      <c r="Q2" s="5" t="s">
        <v>16</v>
      </c>
      <c r="R2" s="9" t="s">
        <v>17</v>
      </c>
      <c r="S2" s="42"/>
    </row>
    <row r="3" spans="1:58" ht="27" customHeight="1" x14ac:dyDescent="0.3">
      <c r="A3" s="21">
        <v>1</v>
      </c>
      <c r="B3" s="21" t="s">
        <v>18</v>
      </c>
      <c r="C3" s="22" t="s">
        <v>19</v>
      </c>
      <c r="D3" s="22" t="s">
        <v>20</v>
      </c>
      <c r="E3" s="23">
        <v>1</v>
      </c>
      <c r="F3" s="23" t="s">
        <v>21</v>
      </c>
      <c r="G3" s="12">
        <v>1547.7973000000002</v>
      </c>
      <c r="H3" s="1">
        <v>1547.7973000000002</v>
      </c>
      <c r="I3" s="12">
        <v>1547.7973000000002</v>
      </c>
      <c r="J3" s="10">
        <f>I3*E3</f>
        <v>1547.7973000000002</v>
      </c>
      <c r="K3" s="15">
        <v>1575.6576514000001</v>
      </c>
      <c r="L3" s="3">
        <v>1575.6576514000001</v>
      </c>
      <c r="M3" s="15">
        <v>1518</v>
      </c>
      <c r="N3" s="3">
        <v>1518</v>
      </c>
      <c r="O3" s="7">
        <f>+MIN(G3,K3,M3,I3)</f>
        <v>1518</v>
      </c>
      <c r="P3" s="7">
        <f>+AVERAGE(G3,K3,M3,I3)</f>
        <v>1547.3130628500001</v>
      </c>
      <c r="Q3" s="7">
        <f>+_xlfn.STDEV.P(G3,K3,M3,I3)</f>
        <v>20.390808744086918</v>
      </c>
      <c r="R3" s="17">
        <f>+Q3/P3</f>
        <v>1.3178205001726692E-2</v>
      </c>
      <c r="S3" s="7">
        <f>P3</f>
        <v>1547.3130628500001</v>
      </c>
    </row>
    <row r="4" spans="1:58" ht="27" customHeight="1" x14ac:dyDescent="0.3">
      <c r="A4" s="24">
        <v>2</v>
      </c>
      <c r="B4" s="24" t="s">
        <v>18</v>
      </c>
      <c r="C4" s="25" t="s">
        <v>22</v>
      </c>
      <c r="D4" s="25" t="s">
        <v>23</v>
      </c>
      <c r="E4" s="26">
        <v>1</v>
      </c>
      <c r="F4" s="26" t="s">
        <v>21</v>
      </c>
      <c r="G4" s="13">
        <v>2412.7428500000001</v>
      </c>
      <c r="H4" s="2">
        <v>2412.7428500000001</v>
      </c>
      <c r="I4" s="13">
        <v>2412.7428500000001</v>
      </c>
      <c r="J4" s="10">
        <f t="shared" ref="J4:J66" si="0">I4*E4</f>
        <v>2412.7428500000001</v>
      </c>
      <c r="K4" s="15">
        <v>2456.1722213000003</v>
      </c>
      <c r="L4" s="3">
        <v>2456.1722213000003</v>
      </c>
      <c r="M4" s="15">
        <v>2367</v>
      </c>
      <c r="N4" s="3">
        <v>2367</v>
      </c>
      <c r="O4" s="7">
        <f t="shared" ref="O4:O66" si="1">+MIN(G4,K4,M4,I4)</f>
        <v>2367</v>
      </c>
      <c r="P4" s="7">
        <f t="shared" ref="P4:P66" si="2">+AVERAGE(G4,K4,M4,I4)</f>
        <v>2412.1644803250001</v>
      </c>
      <c r="Q4" s="7">
        <f t="shared" ref="Q4:Q66" si="3">+_xlfn.STDEV.P(G4,K4,M4,I4)</f>
        <v>31.532445876081155</v>
      </c>
      <c r="R4" s="17">
        <f t="shared" ref="R4:R66" si="4">+Q4/P4</f>
        <v>1.3072261917990215E-2</v>
      </c>
      <c r="S4" s="7">
        <f t="shared" ref="S4:S67" si="5">P4</f>
        <v>2412.1644803250001</v>
      </c>
    </row>
    <row r="5" spans="1:58" ht="27" customHeight="1" x14ac:dyDescent="0.3">
      <c r="A5" s="24">
        <v>3</v>
      </c>
      <c r="B5" s="24" t="s">
        <v>18</v>
      </c>
      <c r="C5" s="25" t="s">
        <v>24</v>
      </c>
      <c r="D5" s="25" t="s">
        <v>25</v>
      </c>
      <c r="E5" s="26">
        <v>1</v>
      </c>
      <c r="F5" s="26" t="s">
        <v>21</v>
      </c>
      <c r="G5" s="13">
        <v>3414.25875</v>
      </c>
      <c r="H5" s="2">
        <v>3414.25875</v>
      </c>
      <c r="I5" s="13">
        <v>3414.25875</v>
      </c>
      <c r="J5" s="10">
        <f t="shared" si="0"/>
        <v>3414.25875</v>
      </c>
      <c r="K5" s="15">
        <v>3475.7154074999999</v>
      </c>
      <c r="L5" s="3">
        <v>3475.7154074999999</v>
      </c>
      <c r="M5" s="15">
        <v>3349</v>
      </c>
      <c r="N5" s="3">
        <v>3349</v>
      </c>
      <c r="O5" s="7">
        <f t="shared" si="1"/>
        <v>3349</v>
      </c>
      <c r="P5" s="7">
        <f t="shared" si="2"/>
        <v>3413.3082268750004</v>
      </c>
      <c r="Q5" s="7">
        <f t="shared" si="3"/>
        <v>44.810744319276125</v>
      </c>
      <c r="R5" s="17">
        <f t="shared" si="4"/>
        <v>1.3128244313377431E-2</v>
      </c>
      <c r="S5" s="7">
        <f t="shared" si="5"/>
        <v>3413.3082268750004</v>
      </c>
    </row>
    <row r="6" spans="1:58" ht="27" customHeight="1" x14ac:dyDescent="0.3">
      <c r="A6" s="21">
        <v>4</v>
      </c>
      <c r="B6" s="24" t="s">
        <v>18</v>
      </c>
      <c r="C6" s="25" t="s">
        <v>26</v>
      </c>
      <c r="D6" s="25" t="s">
        <v>27</v>
      </c>
      <c r="E6" s="26">
        <v>1</v>
      </c>
      <c r="F6" s="26" t="s">
        <v>21</v>
      </c>
      <c r="G6" s="13">
        <v>34510</v>
      </c>
      <c r="H6" s="2">
        <v>34510</v>
      </c>
      <c r="I6" s="13">
        <v>50075.794999999998</v>
      </c>
      <c r="J6" s="10">
        <f t="shared" si="0"/>
        <v>50075.794999999998</v>
      </c>
      <c r="K6" s="15">
        <v>35131.18</v>
      </c>
      <c r="L6" s="3">
        <v>35131.18</v>
      </c>
      <c r="M6" s="15">
        <v>33854</v>
      </c>
      <c r="N6" s="3">
        <v>33854</v>
      </c>
      <c r="O6" s="39">
        <f t="shared" si="1"/>
        <v>33854</v>
      </c>
      <c r="P6" s="39">
        <f t="shared" si="2"/>
        <v>38392.743749999994</v>
      </c>
      <c r="Q6" s="39">
        <f t="shared" si="3"/>
        <v>6760.313943556358</v>
      </c>
      <c r="R6" s="40">
        <f t="shared" si="4"/>
        <v>0.17608311579857741</v>
      </c>
      <c r="S6" s="39">
        <f t="shared" si="5"/>
        <v>38392.743749999994</v>
      </c>
    </row>
    <row r="7" spans="1:58" ht="27" customHeight="1" x14ac:dyDescent="0.3">
      <c r="A7" s="24">
        <v>5</v>
      </c>
      <c r="B7" s="24" t="s">
        <v>18</v>
      </c>
      <c r="C7" s="25" t="s">
        <v>28</v>
      </c>
      <c r="D7" s="25" t="s">
        <v>29</v>
      </c>
      <c r="E7" s="26">
        <v>1</v>
      </c>
      <c r="F7" s="26" t="s">
        <v>21</v>
      </c>
      <c r="G7" s="13">
        <v>31773</v>
      </c>
      <c r="H7" s="2">
        <v>31773</v>
      </c>
      <c r="I7" s="13">
        <v>46433.918999999994</v>
      </c>
      <c r="J7" s="10">
        <f t="shared" si="0"/>
        <v>46433.918999999994</v>
      </c>
      <c r="K7" s="15">
        <v>32344.914000000001</v>
      </c>
      <c r="L7" s="3">
        <v>32344.914000000001</v>
      </c>
      <c r="M7" s="15">
        <v>31169</v>
      </c>
      <c r="N7" s="3">
        <v>31169</v>
      </c>
      <c r="O7" s="39">
        <f t="shared" si="1"/>
        <v>31169</v>
      </c>
      <c r="P7" s="39">
        <f t="shared" si="2"/>
        <v>35430.208249999996</v>
      </c>
      <c r="Q7" s="39">
        <f t="shared" si="3"/>
        <v>6366.5877597910658</v>
      </c>
      <c r="R7" s="40">
        <f t="shared" si="4"/>
        <v>0.1796937719041227</v>
      </c>
      <c r="S7" s="39">
        <f t="shared" si="5"/>
        <v>35430.208249999996</v>
      </c>
    </row>
    <row r="8" spans="1:58" ht="133.80000000000001" customHeight="1" x14ac:dyDescent="0.3">
      <c r="A8" s="25">
        <v>6</v>
      </c>
      <c r="B8" s="25" t="s">
        <v>18</v>
      </c>
      <c r="C8" s="25" t="s">
        <v>30</v>
      </c>
      <c r="D8" s="25" t="s">
        <v>31</v>
      </c>
      <c r="E8" s="25">
        <v>1</v>
      </c>
      <c r="F8" s="25" t="s">
        <v>21</v>
      </c>
      <c r="G8" s="19">
        <v>48790</v>
      </c>
      <c r="H8" s="20">
        <v>48790</v>
      </c>
      <c r="I8" s="19">
        <v>69195.644</v>
      </c>
      <c r="J8" s="20">
        <f t="shared" si="0"/>
        <v>69195.644</v>
      </c>
      <c r="K8" s="19">
        <v>49668.22</v>
      </c>
      <c r="L8" s="20">
        <v>49668.22</v>
      </c>
      <c r="M8" s="19">
        <v>47863</v>
      </c>
      <c r="N8" s="20">
        <v>47863</v>
      </c>
      <c r="O8" s="25">
        <f t="shared" si="1"/>
        <v>47863</v>
      </c>
      <c r="P8" s="25">
        <f t="shared" si="2"/>
        <v>53879.216</v>
      </c>
      <c r="Q8" s="25">
        <f t="shared" si="3"/>
        <v>8865.952126598042</v>
      </c>
      <c r="R8" s="25">
        <f t="shared" si="4"/>
        <v>0.16455235960742343</v>
      </c>
      <c r="S8" s="25">
        <f t="shared" si="5"/>
        <v>53879.216</v>
      </c>
    </row>
    <row r="9" spans="1:58" s="18" customFormat="1" ht="109.2" customHeight="1" x14ac:dyDescent="0.3">
      <c r="A9" s="21">
        <v>7</v>
      </c>
      <c r="B9" s="24" t="s">
        <v>18</v>
      </c>
      <c r="C9" s="25" t="s">
        <v>32</v>
      </c>
      <c r="D9" s="25" t="s">
        <v>33</v>
      </c>
      <c r="E9" s="26">
        <v>1</v>
      </c>
      <c r="F9" s="26" t="s">
        <v>21</v>
      </c>
      <c r="G9" s="13">
        <v>48790</v>
      </c>
      <c r="H9" s="2">
        <v>48790</v>
      </c>
      <c r="I9" s="13">
        <v>86494.554999999993</v>
      </c>
      <c r="J9" s="10">
        <f>I9*E9</f>
        <v>86494.554999999993</v>
      </c>
      <c r="K9" s="15">
        <v>49668.22</v>
      </c>
      <c r="L9" s="3">
        <v>49668.22</v>
      </c>
      <c r="M9" s="15">
        <v>47863</v>
      </c>
      <c r="N9" s="3">
        <v>47863</v>
      </c>
      <c r="O9" s="39">
        <f>+MIN(G9,K9,M9,I9)</f>
        <v>47863</v>
      </c>
      <c r="P9" s="39">
        <f>+AVERAGE(G9,K9,M9,I9)</f>
        <v>58203.943749999999</v>
      </c>
      <c r="Q9" s="39">
        <f>+_xlfn.STDEV.P(G9,K9,M9,I9)</f>
        <v>16346.060071189697</v>
      </c>
      <c r="R9" s="40">
        <f>+Q9/P9</f>
        <v>0.28084110831733283</v>
      </c>
      <c r="S9" s="39">
        <f>P9</f>
        <v>58203.943749999999</v>
      </c>
      <c r="T9" s="41"/>
      <c r="U9" s="41"/>
      <c r="V9" s="41"/>
      <c r="W9" s="41"/>
      <c r="X9" s="41"/>
      <c r="Y9" s="41"/>
      <c r="Z9" s="41"/>
      <c r="AA9" s="41"/>
      <c r="AB9" s="41"/>
      <c r="AC9" s="41"/>
      <c r="AD9" s="41"/>
      <c r="AE9" s="41"/>
      <c r="AF9" s="41"/>
      <c r="AG9" s="41"/>
      <c r="AH9" s="41"/>
      <c r="AI9" s="41"/>
      <c r="AJ9" s="41"/>
      <c r="AK9" s="41"/>
      <c r="AL9" s="41"/>
      <c r="AM9" s="41"/>
      <c r="AN9" s="41"/>
      <c r="AO9" s="41"/>
      <c r="AP9" s="41"/>
      <c r="AQ9" s="41"/>
      <c r="AR9" s="41"/>
      <c r="AS9" s="41"/>
      <c r="AT9" s="41"/>
      <c r="AU9" s="41"/>
      <c r="AV9" s="41"/>
      <c r="AW9" s="41"/>
      <c r="AX9" s="41"/>
      <c r="AY9" s="41"/>
      <c r="AZ9" s="41"/>
      <c r="BA9" s="41"/>
      <c r="BB9" s="41"/>
      <c r="BC9" s="41"/>
      <c r="BD9" s="41"/>
      <c r="BE9" s="41"/>
      <c r="BF9" s="41"/>
    </row>
    <row r="10" spans="1:58" s="18" customFormat="1" ht="161.4" customHeight="1" x14ac:dyDescent="0.3">
      <c r="A10" s="24">
        <v>8</v>
      </c>
      <c r="B10" s="24" t="s">
        <v>18</v>
      </c>
      <c r="C10" s="25" t="s">
        <v>34</v>
      </c>
      <c r="D10" s="25" t="s">
        <v>35</v>
      </c>
      <c r="E10" s="26">
        <v>1</v>
      </c>
      <c r="F10" s="26" t="s">
        <v>21</v>
      </c>
      <c r="G10" s="13">
        <v>50337</v>
      </c>
      <c r="H10" s="2">
        <v>50337</v>
      </c>
      <c r="I10" s="13">
        <v>85584.085999999996</v>
      </c>
      <c r="J10" s="10">
        <f t="shared" si="0"/>
        <v>85584.085999999996</v>
      </c>
      <c r="K10" s="15">
        <v>51243.065999999999</v>
      </c>
      <c r="L10" s="3">
        <v>51243.065999999999</v>
      </c>
      <c r="M10" s="15">
        <v>49381</v>
      </c>
      <c r="N10" s="3">
        <v>49381</v>
      </c>
      <c r="O10" s="39">
        <f t="shared" si="1"/>
        <v>49381</v>
      </c>
      <c r="P10" s="39">
        <f t="shared" si="2"/>
        <v>59136.288</v>
      </c>
      <c r="Q10" s="39">
        <f t="shared" si="3"/>
        <v>15283.832028159493</v>
      </c>
      <c r="R10" s="40">
        <f t="shared" si="4"/>
        <v>0.2584509874573036</v>
      </c>
      <c r="S10" s="39">
        <f t="shared" si="5"/>
        <v>59136.288</v>
      </c>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row>
    <row r="11" spans="1:58" s="18" customFormat="1" ht="27" customHeight="1" x14ac:dyDescent="0.3">
      <c r="A11" s="24">
        <v>9</v>
      </c>
      <c r="B11" s="24" t="s">
        <v>18</v>
      </c>
      <c r="C11" s="25" t="s">
        <v>36</v>
      </c>
      <c r="D11" s="25" t="s">
        <v>37</v>
      </c>
      <c r="E11" s="26">
        <v>1</v>
      </c>
      <c r="F11" s="26" t="s">
        <v>21</v>
      </c>
      <c r="G11" s="13">
        <v>23026.5</v>
      </c>
      <c r="H11" s="2">
        <v>23026.5</v>
      </c>
      <c r="I11" s="13">
        <v>58270.016000000003</v>
      </c>
      <c r="J11" s="10">
        <f t="shared" si="0"/>
        <v>58270.016000000003</v>
      </c>
      <c r="K11" s="15">
        <v>23440.976999999999</v>
      </c>
      <c r="L11" s="3">
        <v>23440.976999999999</v>
      </c>
      <c r="M11" s="15">
        <v>22589</v>
      </c>
      <c r="N11" s="3">
        <v>22589</v>
      </c>
      <c r="O11" s="39">
        <f t="shared" si="1"/>
        <v>22589</v>
      </c>
      <c r="P11" s="39">
        <f t="shared" si="2"/>
        <v>31831.623250000001</v>
      </c>
      <c r="Q11" s="39">
        <f t="shared" si="3"/>
        <v>15267.185690927317</v>
      </c>
      <c r="R11" s="40">
        <f t="shared" si="4"/>
        <v>0.47962322156873721</v>
      </c>
      <c r="S11" s="39">
        <f>+AVERAGE(G11,K11,M11)</f>
        <v>23018.825666666668</v>
      </c>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row>
    <row r="12" spans="1:58" ht="27" customHeight="1" x14ac:dyDescent="0.3">
      <c r="A12" s="21">
        <v>10</v>
      </c>
      <c r="B12" s="24" t="s">
        <v>18</v>
      </c>
      <c r="C12" s="27" t="s">
        <v>38</v>
      </c>
      <c r="D12" s="28" t="s">
        <v>39</v>
      </c>
      <c r="E12" s="29">
        <v>1</v>
      </c>
      <c r="F12" s="29" t="s">
        <v>21</v>
      </c>
      <c r="G12" s="13">
        <v>1474959.78</v>
      </c>
      <c r="H12" s="2">
        <v>1474959.78</v>
      </c>
      <c r="I12" s="13">
        <v>1474959.78</v>
      </c>
      <c r="J12" s="10">
        <f t="shared" si="0"/>
        <v>1474959.78</v>
      </c>
      <c r="K12" s="15">
        <v>1501509.0560399999</v>
      </c>
      <c r="L12" s="3">
        <v>1501509.0560399999</v>
      </c>
      <c r="M12" s="15">
        <v>1446936</v>
      </c>
      <c r="N12" s="3">
        <v>1446936</v>
      </c>
      <c r="O12" s="39">
        <f t="shared" si="1"/>
        <v>1446936</v>
      </c>
      <c r="P12" s="39">
        <f t="shared" si="2"/>
        <v>1474591.1540099999</v>
      </c>
      <c r="Q12" s="39">
        <f t="shared" si="3"/>
        <v>19298.010022114333</v>
      </c>
      <c r="R12" s="40">
        <f t="shared" si="4"/>
        <v>1.3087024135222409E-2</v>
      </c>
      <c r="S12" s="39">
        <f t="shared" si="5"/>
        <v>1474591.1540099999</v>
      </c>
    </row>
    <row r="13" spans="1:58" ht="27" customHeight="1" x14ac:dyDescent="0.3">
      <c r="A13" s="24">
        <v>11</v>
      </c>
      <c r="B13" s="24" t="s">
        <v>18</v>
      </c>
      <c r="C13" s="25" t="s">
        <v>40</v>
      </c>
      <c r="D13" s="25" t="s">
        <v>41</v>
      </c>
      <c r="E13" s="26">
        <v>1</v>
      </c>
      <c r="F13" s="26" t="s">
        <v>21</v>
      </c>
      <c r="G13" s="13">
        <v>3186.6414999999997</v>
      </c>
      <c r="H13" s="2">
        <v>3186.6414999999997</v>
      </c>
      <c r="I13" s="13">
        <v>3186.6414999999997</v>
      </c>
      <c r="J13" s="10">
        <f t="shared" si="0"/>
        <v>3186.6414999999997</v>
      </c>
      <c r="K13" s="15">
        <v>3244.0010469999997</v>
      </c>
      <c r="L13" s="3">
        <v>3244.0010469999997</v>
      </c>
      <c r="M13" s="15">
        <v>3126</v>
      </c>
      <c r="N13" s="3">
        <v>3126</v>
      </c>
      <c r="O13" s="39">
        <f t="shared" si="1"/>
        <v>3126</v>
      </c>
      <c r="P13" s="39">
        <f t="shared" si="2"/>
        <v>3185.8210117499998</v>
      </c>
      <c r="Q13" s="39">
        <f t="shared" si="3"/>
        <v>41.727737628649443</v>
      </c>
      <c r="R13" s="40">
        <f t="shared" si="4"/>
        <v>1.309795417719592E-2</v>
      </c>
      <c r="S13" s="39">
        <f t="shared" si="5"/>
        <v>3185.8210117499998</v>
      </c>
    </row>
    <row r="14" spans="1:58" ht="27" customHeight="1" x14ac:dyDescent="0.3">
      <c r="A14" s="24">
        <v>12</v>
      </c>
      <c r="B14" s="24" t="s">
        <v>18</v>
      </c>
      <c r="C14" s="25" t="s">
        <v>42</v>
      </c>
      <c r="D14" s="25" t="s">
        <v>41</v>
      </c>
      <c r="E14" s="26">
        <v>1</v>
      </c>
      <c r="F14" s="26" t="s">
        <v>21</v>
      </c>
      <c r="G14" s="13">
        <v>6828.5174999999999</v>
      </c>
      <c r="H14" s="2">
        <v>6828.5174999999999</v>
      </c>
      <c r="I14" s="13">
        <v>6828.5174999999999</v>
      </c>
      <c r="J14" s="10">
        <f t="shared" si="0"/>
        <v>6828.5174999999999</v>
      </c>
      <c r="K14" s="15">
        <v>6951.4308149999997</v>
      </c>
      <c r="L14" s="3">
        <v>6951.4308149999997</v>
      </c>
      <c r="M14" s="15">
        <v>6699</v>
      </c>
      <c r="N14" s="3">
        <v>6699</v>
      </c>
      <c r="O14" s="39">
        <f t="shared" si="1"/>
        <v>6699</v>
      </c>
      <c r="P14" s="39">
        <f t="shared" si="2"/>
        <v>6826.8664537500008</v>
      </c>
      <c r="Q14" s="39">
        <f t="shared" si="3"/>
        <v>89.263041057960535</v>
      </c>
      <c r="R14" s="40">
        <f t="shared" si="4"/>
        <v>1.3075258123575613E-2</v>
      </c>
      <c r="S14" s="39">
        <f t="shared" si="5"/>
        <v>6826.8664537500008</v>
      </c>
    </row>
    <row r="15" spans="1:58" ht="27" customHeight="1" x14ac:dyDescent="0.3">
      <c r="A15" s="21">
        <v>13</v>
      </c>
      <c r="B15" s="24" t="s">
        <v>18</v>
      </c>
      <c r="C15" s="25" t="s">
        <v>43</v>
      </c>
      <c r="D15" s="25" t="s">
        <v>41</v>
      </c>
      <c r="E15" s="26">
        <v>1</v>
      </c>
      <c r="F15" s="26" t="s">
        <v>21</v>
      </c>
      <c r="G15" s="13">
        <v>2276.1725000000001</v>
      </c>
      <c r="H15" s="2">
        <v>2276.1725000000001</v>
      </c>
      <c r="I15" s="13">
        <v>2276.1725000000001</v>
      </c>
      <c r="J15" s="10">
        <f t="shared" si="0"/>
        <v>2276.1725000000001</v>
      </c>
      <c r="K15" s="15">
        <v>2317.1436050000002</v>
      </c>
      <c r="L15" s="3">
        <v>2317.1436050000002</v>
      </c>
      <c r="M15" s="15">
        <v>2233</v>
      </c>
      <c r="N15" s="3">
        <v>2233</v>
      </c>
      <c r="O15" s="39">
        <f t="shared" si="1"/>
        <v>2233</v>
      </c>
      <c r="P15" s="39">
        <f t="shared" si="2"/>
        <v>2275.6221512500001</v>
      </c>
      <c r="Q15" s="39">
        <f t="shared" si="3"/>
        <v>29.754347019320289</v>
      </c>
      <c r="R15" s="40">
        <f t="shared" si="4"/>
        <v>1.3075258123575663E-2</v>
      </c>
      <c r="S15" s="39">
        <f t="shared" si="5"/>
        <v>2275.6221512500001</v>
      </c>
    </row>
    <row r="16" spans="1:58" ht="27" customHeight="1" x14ac:dyDescent="0.3">
      <c r="A16" s="24">
        <v>14</v>
      </c>
      <c r="B16" s="24" t="s">
        <v>18</v>
      </c>
      <c r="C16" s="25" t="s">
        <v>44</v>
      </c>
      <c r="D16" s="25" t="s">
        <v>41</v>
      </c>
      <c r="E16" s="26">
        <v>1</v>
      </c>
      <c r="F16" s="26" t="s">
        <v>21</v>
      </c>
      <c r="G16" s="13">
        <v>9104.69</v>
      </c>
      <c r="H16" s="2">
        <v>9104.69</v>
      </c>
      <c r="I16" s="13">
        <v>9104.69</v>
      </c>
      <c r="J16" s="10">
        <f t="shared" si="0"/>
        <v>9104.69</v>
      </c>
      <c r="K16" s="15">
        <v>9268.5744200000008</v>
      </c>
      <c r="L16" s="3">
        <v>9268.5744200000008</v>
      </c>
      <c r="M16" s="15">
        <v>8932</v>
      </c>
      <c r="N16" s="3">
        <v>8932</v>
      </c>
      <c r="O16" s="39">
        <f t="shared" si="1"/>
        <v>8932</v>
      </c>
      <c r="P16" s="39">
        <f t="shared" si="2"/>
        <v>9102.4886050000005</v>
      </c>
      <c r="Q16" s="39">
        <f t="shared" si="3"/>
        <v>119.01738807728115</v>
      </c>
      <c r="R16" s="40">
        <f t="shared" si="4"/>
        <v>1.3075258123575663E-2</v>
      </c>
      <c r="S16" s="39">
        <f t="shared" si="5"/>
        <v>9102.4886050000005</v>
      </c>
    </row>
    <row r="17" spans="1:58" s="18" customFormat="1" ht="27" customHeight="1" x14ac:dyDescent="0.3">
      <c r="A17" s="24">
        <v>15</v>
      </c>
      <c r="B17" s="24" t="s">
        <v>18</v>
      </c>
      <c r="C17" s="25" t="s">
        <v>45</v>
      </c>
      <c r="D17" s="25" t="s">
        <v>46</v>
      </c>
      <c r="E17" s="26">
        <v>1</v>
      </c>
      <c r="F17" s="26" t="s">
        <v>21</v>
      </c>
      <c r="G17" s="13">
        <v>25109</v>
      </c>
      <c r="H17" s="2">
        <v>25109</v>
      </c>
      <c r="I17" s="13">
        <v>41881.574000000001</v>
      </c>
      <c r="J17" s="10">
        <f t="shared" si="0"/>
        <v>41881.574000000001</v>
      </c>
      <c r="K17" s="15">
        <v>25560.962</v>
      </c>
      <c r="L17" s="3">
        <v>25560.962</v>
      </c>
      <c r="M17" s="15">
        <v>24632</v>
      </c>
      <c r="N17" s="3">
        <v>24632</v>
      </c>
      <c r="O17" s="39">
        <f t="shared" si="1"/>
        <v>24632</v>
      </c>
      <c r="P17" s="39">
        <f t="shared" si="2"/>
        <v>29295.883999999998</v>
      </c>
      <c r="Q17" s="39">
        <f t="shared" si="3"/>
        <v>7273.772176750801</v>
      </c>
      <c r="R17" s="40">
        <f t="shared" si="4"/>
        <v>0.24828648887163812</v>
      </c>
      <c r="S17" s="39">
        <f t="shared" si="5"/>
        <v>29295.883999999998</v>
      </c>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row>
    <row r="18" spans="1:58" ht="140.4" x14ac:dyDescent="0.3">
      <c r="A18" s="21">
        <v>16</v>
      </c>
      <c r="B18" s="24" t="s">
        <v>18</v>
      </c>
      <c r="C18" s="25" t="s">
        <v>47</v>
      </c>
      <c r="D18" s="30" t="s">
        <v>48</v>
      </c>
      <c r="E18" s="26">
        <v>1</v>
      </c>
      <c r="F18" s="26" t="s">
        <v>21</v>
      </c>
      <c r="G18" s="13">
        <v>24990</v>
      </c>
      <c r="H18" s="2">
        <v>24990</v>
      </c>
      <c r="I18" s="13">
        <v>31866.415000000001</v>
      </c>
      <c r="J18" s="10">
        <f t="shared" si="0"/>
        <v>31866.415000000001</v>
      </c>
      <c r="K18" s="15">
        <v>25439.82</v>
      </c>
      <c r="L18" s="3">
        <v>25439.82</v>
      </c>
      <c r="M18" s="15">
        <v>24515</v>
      </c>
      <c r="N18" s="3">
        <v>24515</v>
      </c>
      <c r="O18" s="39">
        <f t="shared" si="1"/>
        <v>24515</v>
      </c>
      <c r="P18" s="39">
        <f t="shared" si="2"/>
        <v>26702.808750000004</v>
      </c>
      <c r="Q18" s="39">
        <f t="shared" si="3"/>
        <v>2999.0911551801159</v>
      </c>
      <c r="R18" s="40">
        <f t="shared" si="4"/>
        <v>0.11231369640769027</v>
      </c>
      <c r="S18" s="39">
        <f t="shared" si="5"/>
        <v>26702.808750000004</v>
      </c>
    </row>
    <row r="19" spans="1:58" s="18" customFormat="1" ht="140.4" x14ac:dyDescent="0.3">
      <c r="A19" s="24">
        <v>17</v>
      </c>
      <c r="B19" s="24" t="s">
        <v>18</v>
      </c>
      <c r="C19" s="25" t="s">
        <v>49</v>
      </c>
      <c r="D19" s="30" t="s">
        <v>50</v>
      </c>
      <c r="E19" s="26">
        <v>1</v>
      </c>
      <c r="F19" s="26" t="s">
        <v>21</v>
      </c>
      <c r="G19" s="13">
        <v>24990</v>
      </c>
      <c r="H19" s="2">
        <v>24990</v>
      </c>
      <c r="I19" s="13">
        <v>50075.794999999998</v>
      </c>
      <c r="J19" s="10">
        <f t="shared" si="0"/>
        <v>50075.794999999998</v>
      </c>
      <c r="K19" s="15">
        <v>25439.82</v>
      </c>
      <c r="L19" s="3">
        <v>25439.82</v>
      </c>
      <c r="M19" s="15">
        <v>24515</v>
      </c>
      <c r="N19" s="3">
        <v>24515</v>
      </c>
      <c r="O19" s="39">
        <f t="shared" si="1"/>
        <v>24515</v>
      </c>
      <c r="P19" s="39">
        <f t="shared" si="2"/>
        <v>31255.153750000001</v>
      </c>
      <c r="Q19" s="39">
        <f t="shared" si="3"/>
        <v>10871.021890441911</v>
      </c>
      <c r="R19" s="40">
        <f t="shared" si="4"/>
        <v>0.34781533878846815</v>
      </c>
      <c r="S19" s="39">
        <f t="shared" si="5"/>
        <v>31255.153750000001</v>
      </c>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41"/>
      <c r="BD19" s="41"/>
      <c r="BE19" s="41"/>
      <c r="BF19" s="41"/>
    </row>
    <row r="20" spans="1:58" s="18" customFormat="1" ht="140.4" x14ac:dyDescent="0.3">
      <c r="A20" s="24">
        <v>18</v>
      </c>
      <c r="B20" s="24" t="s">
        <v>18</v>
      </c>
      <c r="C20" s="25" t="s">
        <v>51</v>
      </c>
      <c r="D20" s="30" t="s">
        <v>52</v>
      </c>
      <c r="E20" s="26">
        <v>1</v>
      </c>
      <c r="F20" s="26" t="s">
        <v>21</v>
      </c>
      <c r="G20" s="13">
        <v>26299</v>
      </c>
      <c r="H20" s="2">
        <v>26299</v>
      </c>
      <c r="I20" s="13">
        <v>47344.387999999999</v>
      </c>
      <c r="J20" s="10">
        <f t="shared" si="0"/>
        <v>47344.387999999999</v>
      </c>
      <c r="K20" s="15">
        <v>26772.382000000001</v>
      </c>
      <c r="L20" s="3">
        <v>26772.382000000001</v>
      </c>
      <c r="M20" s="15">
        <v>25799</v>
      </c>
      <c r="N20" s="3">
        <v>25799</v>
      </c>
      <c r="O20" s="39">
        <f t="shared" si="1"/>
        <v>25799</v>
      </c>
      <c r="P20" s="39">
        <f t="shared" si="2"/>
        <v>31553.692499999997</v>
      </c>
      <c r="Q20" s="39">
        <f t="shared" si="3"/>
        <v>9123.2570049056958</v>
      </c>
      <c r="R20" s="40">
        <f t="shared" si="4"/>
        <v>0.28913437008697784</v>
      </c>
      <c r="S20" s="39">
        <f t="shared" si="5"/>
        <v>31553.692499999997</v>
      </c>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row>
    <row r="21" spans="1:58" ht="27" customHeight="1" x14ac:dyDescent="0.3">
      <c r="A21" s="21">
        <v>19</v>
      </c>
      <c r="B21" s="24" t="s">
        <v>53</v>
      </c>
      <c r="C21" s="25" t="s">
        <v>54</v>
      </c>
      <c r="D21" s="25" t="s">
        <v>55</v>
      </c>
      <c r="E21" s="26">
        <v>1</v>
      </c>
      <c r="F21" s="26" t="s">
        <v>21</v>
      </c>
      <c r="G21" s="13">
        <v>3297198.45</v>
      </c>
      <c r="H21" s="2">
        <v>3297198.45</v>
      </c>
      <c r="I21" s="13">
        <v>3297198.45</v>
      </c>
      <c r="J21" s="10">
        <f t="shared" si="0"/>
        <v>3297198.45</v>
      </c>
      <c r="K21" s="15">
        <v>3356548.0221000002</v>
      </c>
      <c r="L21" s="3">
        <v>3356548.0221000002</v>
      </c>
      <c r="M21" s="15">
        <v>3234552</v>
      </c>
      <c r="N21" s="3">
        <v>3234552</v>
      </c>
      <c r="O21" s="39">
        <f t="shared" si="1"/>
        <v>3234552</v>
      </c>
      <c r="P21" s="39">
        <f t="shared" si="2"/>
        <v>3296374.230525</v>
      </c>
      <c r="Q21" s="39">
        <f t="shared" si="3"/>
        <v>43139.981615329132</v>
      </c>
      <c r="R21" s="40">
        <f t="shared" si="4"/>
        <v>1.3087100735057743E-2</v>
      </c>
      <c r="S21" s="39">
        <f t="shared" si="5"/>
        <v>3296374.230525</v>
      </c>
    </row>
    <row r="22" spans="1:58" ht="27" customHeight="1" x14ac:dyDescent="0.3">
      <c r="A22" s="24">
        <v>20</v>
      </c>
      <c r="B22" s="24" t="s">
        <v>53</v>
      </c>
      <c r="C22" s="25" t="s">
        <v>56</v>
      </c>
      <c r="D22" s="30" t="s">
        <v>57</v>
      </c>
      <c r="E22" s="26">
        <v>1</v>
      </c>
      <c r="F22" s="26" t="s">
        <v>21</v>
      </c>
      <c r="G22" s="13">
        <v>5030341.2249999996</v>
      </c>
      <c r="H22" s="2">
        <v>5030341.2249999996</v>
      </c>
      <c r="I22" s="13">
        <v>5030341.2249999996</v>
      </c>
      <c r="J22" s="10">
        <f t="shared" si="0"/>
        <v>5030341.2249999996</v>
      </c>
      <c r="K22" s="15">
        <v>5120887.3670499995</v>
      </c>
      <c r="L22" s="3">
        <v>5120887.3670499995</v>
      </c>
      <c r="M22" s="15">
        <v>4934765</v>
      </c>
      <c r="N22" s="3">
        <v>4934765</v>
      </c>
      <c r="O22" s="39">
        <f t="shared" si="1"/>
        <v>4934765</v>
      </c>
      <c r="P22" s="39">
        <f t="shared" si="2"/>
        <v>5029083.7042624997</v>
      </c>
      <c r="Q22" s="39">
        <f t="shared" si="3"/>
        <v>65816.208474372674</v>
      </c>
      <c r="R22" s="40">
        <f t="shared" si="4"/>
        <v>1.308711732488939E-2</v>
      </c>
      <c r="S22" s="39">
        <f t="shared" si="5"/>
        <v>5029083.7042624997</v>
      </c>
    </row>
    <row r="23" spans="1:58" ht="27" customHeight="1" x14ac:dyDescent="0.3">
      <c r="A23" s="24">
        <v>21</v>
      </c>
      <c r="B23" s="24" t="s">
        <v>53</v>
      </c>
      <c r="C23" s="25" t="s">
        <v>58</v>
      </c>
      <c r="D23" s="25" t="s">
        <v>59</v>
      </c>
      <c r="E23" s="26">
        <v>1</v>
      </c>
      <c r="F23" s="26" t="s">
        <v>21</v>
      </c>
      <c r="G23" s="13">
        <v>8078136.2025000006</v>
      </c>
      <c r="H23" s="2">
        <v>8078136.2025000006</v>
      </c>
      <c r="I23" s="13">
        <v>8078136.2025000006</v>
      </c>
      <c r="J23" s="10">
        <f t="shared" si="0"/>
        <v>8078136.2025000006</v>
      </c>
      <c r="K23" s="15">
        <v>8223542.6541450005</v>
      </c>
      <c r="L23" s="3">
        <v>8223542.6541450005</v>
      </c>
      <c r="M23" s="15">
        <v>7924652</v>
      </c>
      <c r="N23" s="3">
        <v>7924652</v>
      </c>
      <c r="O23" s="39">
        <f t="shared" si="1"/>
        <v>7924652</v>
      </c>
      <c r="P23" s="39">
        <f t="shared" si="2"/>
        <v>8076116.7647862509</v>
      </c>
      <c r="Q23" s="39">
        <f t="shared" si="3"/>
        <v>105693.09826371353</v>
      </c>
      <c r="R23" s="40">
        <f t="shared" si="4"/>
        <v>1.3087118641543178E-2</v>
      </c>
      <c r="S23" s="39">
        <f t="shared" si="5"/>
        <v>8076116.7647862509</v>
      </c>
    </row>
    <row r="24" spans="1:58" ht="27" customHeight="1" x14ac:dyDescent="0.3">
      <c r="A24" s="21">
        <v>22</v>
      </c>
      <c r="B24" s="24" t="s">
        <v>60</v>
      </c>
      <c r="C24" s="25" t="s">
        <v>61</v>
      </c>
      <c r="D24" s="25" t="s">
        <v>62</v>
      </c>
      <c r="E24" s="26">
        <v>1</v>
      </c>
      <c r="F24" s="26" t="s">
        <v>21</v>
      </c>
      <c r="G24" s="13">
        <v>295902.42499999999</v>
      </c>
      <c r="H24" s="2">
        <v>295902.42499999999</v>
      </c>
      <c r="I24" s="13">
        <v>295902.42499999999</v>
      </c>
      <c r="J24" s="10">
        <f t="shared" si="0"/>
        <v>295902.42499999999</v>
      </c>
      <c r="K24" s="15">
        <v>301228.66865000001</v>
      </c>
      <c r="L24" s="3">
        <v>301228.66865000001</v>
      </c>
      <c r="M24" s="15">
        <v>290280</v>
      </c>
      <c r="N24" s="3">
        <v>290280</v>
      </c>
      <c r="O24" s="39">
        <f t="shared" si="1"/>
        <v>290280</v>
      </c>
      <c r="P24" s="39">
        <f t="shared" si="2"/>
        <v>295828.3796625</v>
      </c>
      <c r="Q24" s="39">
        <f t="shared" si="3"/>
        <v>3871.6470478263004</v>
      </c>
      <c r="R24" s="40">
        <f t="shared" si="4"/>
        <v>1.3087476773673046E-2</v>
      </c>
      <c r="S24" s="39">
        <f t="shared" si="5"/>
        <v>295828.3796625</v>
      </c>
    </row>
    <row r="25" spans="1:58" ht="27" customHeight="1" x14ac:dyDescent="0.3">
      <c r="A25" s="24">
        <v>23</v>
      </c>
      <c r="B25" s="24" t="s">
        <v>60</v>
      </c>
      <c r="C25" s="25" t="s">
        <v>63</v>
      </c>
      <c r="D25" s="25" t="s">
        <v>64</v>
      </c>
      <c r="E25" s="26">
        <v>1</v>
      </c>
      <c r="F25" s="26" t="s">
        <v>21</v>
      </c>
      <c r="G25" s="13">
        <v>135269.68</v>
      </c>
      <c r="H25" s="2">
        <v>135269.68</v>
      </c>
      <c r="I25" s="13">
        <v>135269.68</v>
      </c>
      <c r="J25" s="10">
        <f t="shared" si="0"/>
        <v>135269.68</v>
      </c>
      <c r="K25" s="15">
        <v>137704.53423999998</v>
      </c>
      <c r="L25" s="3">
        <v>137704.53423999998</v>
      </c>
      <c r="M25" s="15">
        <v>132700</v>
      </c>
      <c r="N25" s="3">
        <v>132700</v>
      </c>
      <c r="O25" s="39">
        <f t="shared" si="1"/>
        <v>132700</v>
      </c>
      <c r="P25" s="39">
        <f t="shared" si="2"/>
        <v>135235.97356000001</v>
      </c>
      <c r="Q25" s="39">
        <f t="shared" si="3"/>
        <v>1769.6910730446698</v>
      </c>
      <c r="R25" s="40">
        <f t="shared" si="4"/>
        <v>1.3085949148430634E-2</v>
      </c>
      <c r="S25" s="39">
        <f t="shared" si="5"/>
        <v>135235.97356000001</v>
      </c>
    </row>
    <row r="26" spans="1:58" ht="27" customHeight="1" x14ac:dyDescent="0.3">
      <c r="A26" s="24">
        <v>24</v>
      </c>
      <c r="B26" s="24" t="s">
        <v>60</v>
      </c>
      <c r="C26" s="25" t="s">
        <v>65</v>
      </c>
      <c r="D26" s="25" t="s">
        <v>66</v>
      </c>
      <c r="E26" s="26">
        <v>1</v>
      </c>
      <c r="F26" s="26" t="s">
        <v>21</v>
      </c>
      <c r="G26" s="13">
        <v>131042.5025</v>
      </c>
      <c r="H26" s="2">
        <v>131042.5025</v>
      </c>
      <c r="I26" s="13">
        <v>131042.5025</v>
      </c>
      <c r="J26" s="10">
        <f t="shared" si="0"/>
        <v>131042.5025</v>
      </c>
      <c r="K26" s="15">
        <v>133401.26754500001</v>
      </c>
      <c r="L26" s="3">
        <v>133401.26754500001</v>
      </c>
      <c r="M26" s="15">
        <v>128553</v>
      </c>
      <c r="N26" s="3">
        <v>128553</v>
      </c>
      <c r="O26" s="39">
        <f t="shared" si="1"/>
        <v>128553</v>
      </c>
      <c r="P26" s="39">
        <f t="shared" si="2"/>
        <v>131009.81813625</v>
      </c>
      <c r="Q26" s="39">
        <f t="shared" si="3"/>
        <v>1714.4330086420102</v>
      </c>
      <c r="R26" s="40">
        <f t="shared" si="4"/>
        <v>1.3086294088730072E-2</v>
      </c>
      <c r="S26" s="39">
        <f t="shared" si="5"/>
        <v>131009.81813625</v>
      </c>
    </row>
    <row r="27" spans="1:58" ht="27" customHeight="1" x14ac:dyDescent="0.3">
      <c r="A27" s="21">
        <v>25</v>
      </c>
      <c r="B27" s="24" t="s">
        <v>60</v>
      </c>
      <c r="C27" s="25" t="s">
        <v>67</v>
      </c>
      <c r="D27" s="25" t="s">
        <v>68</v>
      </c>
      <c r="E27" s="26">
        <v>1</v>
      </c>
      <c r="F27" s="26" t="s">
        <v>21</v>
      </c>
      <c r="G27" s="13">
        <v>481898.23499999999</v>
      </c>
      <c r="H27" s="2">
        <v>481898.23499999999</v>
      </c>
      <c r="I27" s="13">
        <v>481898.23499999999</v>
      </c>
      <c r="J27" s="10">
        <f t="shared" si="0"/>
        <v>481898.23499999999</v>
      </c>
      <c r="K27" s="15">
        <v>490572.40323</v>
      </c>
      <c r="L27" s="3">
        <v>490572.40323</v>
      </c>
      <c r="M27" s="15">
        <v>472742</v>
      </c>
      <c r="N27" s="3">
        <v>472742</v>
      </c>
      <c r="O27" s="39">
        <f t="shared" si="1"/>
        <v>472742</v>
      </c>
      <c r="P27" s="39">
        <f t="shared" si="2"/>
        <v>481777.71830750001</v>
      </c>
      <c r="Q27" s="39">
        <f t="shared" si="3"/>
        <v>6305.1514011338713</v>
      </c>
      <c r="R27" s="40">
        <f t="shared" si="4"/>
        <v>1.3087262365067572E-2</v>
      </c>
      <c r="S27" s="39">
        <f t="shared" si="5"/>
        <v>481777.71830750001</v>
      </c>
    </row>
    <row r="28" spans="1:58" ht="27" customHeight="1" x14ac:dyDescent="0.3">
      <c r="A28" s="24">
        <v>26</v>
      </c>
      <c r="B28" s="24" t="s">
        <v>60</v>
      </c>
      <c r="C28" s="25" t="s">
        <v>69</v>
      </c>
      <c r="D28" s="25" t="s">
        <v>70</v>
      </c>
      <c r="E28" s="26">
        <v>1</v>
      </c>
      <c r="F28" s="26" t="s">
        <v>21</v>
      </c>
      <c r="G28" s="13">
        <v>131042.5025</v>
      </c>
      <c r="H28" s="2">
        <v>131042.5025</v>
      </c>
      <c r="I28" s="13">
        <v>131042.5025</v>
      </c>
      <c r="J28" s="10">
        <f t="shared" si="0"/>
        <v>131042.5025</v>
      </c>
      <c r="K28" s="15">
        <v>133401.26754500001</v>
      </c>
      <c r="L28" s="3">
        <v>133401.26754500001</v>
      </c>
      <c r="M28" s="15">
        <v>128553</v>
      </c>
      <c r="N28" s="3">
        <v>128553</v>
      </c>
      <c r="O28" s="39">
        <f t="shared" si="1"/>
        <v>128553</v>
      </c>
      <c r="P28" s="39">
        <f t="shared" si="2"/>
        <v>131009.81813625</v>
      </c>
      <c r="Q28" s="39">
        <f t="shared" si="3"/>
        <v>1714.4330086420102</v>
      </c>
      <c r="R28" s="40">
        <f t="shared" si="4"/>
        <v>1.3086294088730072E-2</v>
      </c>
      <c r="S28" s="39">
        <f t="shared" si="5"/>
        <v>131009.81813625</v>
      </c>
    </row>
    <row r="29" spans="1:58" ht="27" customHeight="1" x14ac:dyDescent="0.3">
      <c r="A29" s="24">
        <v>27</v>
      </c>
      <c r="B29" s="24" t="s">
        <v>60</v>
      </c>
      <c r="C29" s="25" t="s">
        <v>71</v>
      </c>
      <c r="D29" s="25" t="s">
        <v>72</v>
      </c>
      <c r="E29" s="26">
        <v>1</v>
      </c>
      <c r="F29" s="26" t="s">
        <v>21</v>
      </c>
      <c r="G29" s="13">
        <v>133663.35255000001</v>
      </c>
      <c r="H29" s="2">
        <v>133663.35255000001</v>
      </c>
      <c r="I29" s="13">
        <v>133663.35255000001</v>
      </c>
      <c r="J29" s="10">
        <f t="shared" si="0"/>
        <v>133663.35255000001</v>
      </c>
      <c r="K29" s="15">
        <v>136069.2928959</v>
      </c>
      <c r="L29" s="3">
        <v>136069.2928959</v>
      </c>
      <c r="M29" s="15">
        <v>131124</v>
      </c>
      <c r="N29" s="3">
        <v>131124</v>
      </c>
      <c r="O29" s="39">
        <f t="shared" si="1"/>
        <v>131124</v>
      </c>
      <c r="P29" s="39">
        <f t="shared" si="2"/>
        <v>133629.999498975</v>
      </c>
      <c r="Q29" s="39">
        <f t="shared" si="3"/>
        <v>1748.7431641875116</v>
      </c>
      <c r="R29" s="40">
        <f t="shared" si="4"/>
        <v>1.3086456415057648E-2</v>
      </c>
      <c r="S29" s="39">
        <f t="shared" si="5"/>
        <v>133629.999498975</v>
      </c>
    </row>
    <row r="30" spans="1:58" ht="27" customHeight="1" x14ac:dyDescent="0.3">
      <c r="A30" s="21">
        <v>28</v>
      </c>
      <c r="B30" s="24" t="s">
        <v>60</v>
      </c>
      <c r="C30" s="25" t="s">
        <v>73</v>
      </c>
      <c r="D30" s="25" t="s">
        <v>74</v>
      </c>
      <c r="E30" s="26">
        <v>1</v>
      </c>
      <c r="F30" s="26" t="s">
        <v>21</v>
      </c>
      <c r="G30" s="13">
        <v>212542.4847</v>
      </c>
      <c r="H30" s="2">
        <v>212542.4847</v>
      </c>
      <c r="I30" s="13">
        <v>212542.4847</v>
      </c>
      <c r="J30" s="10">
        <f t="shared" si="0"/>
        <v>212542.4847</v>
      </c>
      <c r="K30" s="15">
        <v>216368.24942460001</v>
      </c>
      <c r="L30" s="3">
        <v>216368.24942460001</v>
      </c>
      <c r="M30" s="15">
        <v>208504</v>
      </c>
      <c r="N30" s="3">
        <v>208504</v>
      </c>
      <c r="O30" s="39">
        <f t="shared" si="1"/>
        <v>208504</v>
      </c>
      <c r="P30" s="39">
        <f t="shared" si="2"/>
        <v>212489.30470615</v>
      </c>
      <c r="Q30" s="39">
        <f t="shared" si="3"/>
        <v>2780.9405761875046</v>
      </c>
      <c r="R30" s="40">
        <f t="shared" si="4"/>
        <v>1.3087437883206631E-2</v>
      </c>
      <c r="S30" s="39">
        <f t="shared" si="5"/>
        <v>212489.30470615</v>
      </c>
    </row>
    <row r="31" spans="1:58" ht="27" customHeight="1" x14ac:dyDescent="0.3">
      <c r="A31" s="24">
        <v>29</v>
      </c>
      <c r="B31" s="24" t="s">
        <v>60</v>
      </c>
      <c r="C31" s="25" t="s">
        <v>75</v>
      </c>
      <c r="D31" s="25" t="s">
        <v>76</v>
      </c>
      <c r="E31" s="26">
        <v>1</v>
      </c>
      <c r="F31" s="26" t="s">
        <v>21</v>
      </c>
      <c r="G31" s="13">
        <v>270539.36</v>
      </c>
      <c r="H31" s="2">
        <v>270539.36</v>
      </c>
      <c r="I31" s="13">
        <v>270539.36</v>
      </c>
      <c r="J31" s="10">
        <f t="shared" si="0"/>
        <v>270539.36</v>
      </c>
      <c r="K31" s="15">
        <v>275409.06847999996</v>
      </c>
      <c r="L31" s="3">
        <v>275409.06847999996</v>
      </c>
      <c r="M31" s="15">
        <v>265399</v>
      </c>
      <c r="N31" s="3">
        <v>265399</v>
      </c>
      <c r="O31" s="39">
        <f t="shared" si="1"/>
        <v>265399</v>
      </c>
      <c r="P31" s="39">
        <f t="shared" si="2"/>
        <v>270471.69712000003</v>
      </c>
      <c r="Q31" s="39">
        <f t="shared" si="3"/>
        <v>3539.7404053286141</v>
      </c>
      <c r="R31" s="40">
        <f t="shared" si="4"/>
        <v>1.3087285815928235E-2</v>
      </c>
      <c r="S31" s="39">
        <f t="shared" si="5"/>
        <v>270471.69712000003</v>
      </c>
    </row>
    <row r="32" spans="1:58" ht="27" customHeight="1" x14ac:dyDescent="0.3">
      <c r="A32" s="24">
        <v>30</v>
      </c>
      <c r="B32" s="24" t="s">
        <v>60</v>
      </c>
      <c r="C32" s="25" t="s">
        <v>77</v>
      </c>
      <c r="D32" s="25" t="s">
        <v>78</v>
      </c>
      <c r="E32" s="26">
        <v>1</v>
      </c>
      <c r="F32" s="26" t="s">
        <v>21</v>
      </c>
      <c r="G32" s="13">
        <v>312811.13500000001</v>
      </c>
      <c r="H32" s="2">
        <v>312811.13500000001</v>
      </c>
      <c r="I32" s="13">
        <v>312811.13500000001</v>
      </c>
      <c r="J32" s="10">
        <f t="shared" si="0"/>
        <v>312811.13500000001</v>
      </c>
      <c r="K32" s="15">
        <v>318441.73543</v>
      </c>
      <c r="L32" s="3">
        <v>318441.73543</v>
      </c>
      <c r="M32" s="15">
        <v>306868</v>
      </c>
      <c r="N32" s="3">
        <v>306868</v>
      </c>
      <c r="O32" s="39">
        <f t="shared" si="1"/>
        <v>306868</v>
      </c>
      <c r="P32" s="39">
        <f t="shared" si="2"/>
        <v>312733.00135749998</v>
      </c>
      <c r="Q32" s="39">
        <f t="shared" si="3"/>
        <v>4092.6792986434912</v>
      </c>
      <c r="R32" s="40">
        <f t="shared" si="4"/>
        <v>1.308681616867468E-2</v>
      </c>
      <c r="S32" s="39">
        <f t="shared" si="5"/>
        <v>312733.00135749998</v>
      </c>
    </row>
    <row r="33" spans="1:58" ht="27" customHeight="1" x14ac:dyDescent="0.3">
      <c r="A33" s="21">
        <v>31</v>
      </c>
      <c r="B33" s="24" t="s">
        <v>60</v>
      </c>
      <c r="C33" s="25" t="s">
        <v>79</v>
      </c>
      <c r="D33" s="25" t="s">
        <v>80</v>
      </c>
      <c r="E33" s="26">
        <v>1</v>
      </c>
      <c r="F33" s="26" t="s">
        <v>21</v>
      </c>
      <c r="G33" s="13">
        <v>342401.3775</v>
      </c>
      <c r="H33" s="2">
        <v>342401.3775</v>
      </c>
      <c r="I33" s="13">
        <v>342401.3775</v>
      </c>
      <c r="J33" s="10">
        <f t="shared" si="0"/>
        <v>342401.3775</v>
      </c>
      <c r="K33" s="15">
        <v>348564.60229499999</v>
      </c>
      <c r="L33" s="3">
        <v>348564.60229499999</v>
      </c>
      <c r="M33" s="15">
        <v>335896</v>
      </c>
      <c r="N33" s="3">
        <v>335896</v>
      </c>
      <c r="O33" s="39">
        <f t="shared" si="1"/>
        <v>335896</v>
      </c>
      <c r="P33" s="39">
        <f t="shared" si="2"/>
        <v>342315.83932375</v>
      </c>
      <c r="Q33" s="39">
        <f t="shared" si="3"/>
        <v>4479.8440032222161</v>
      </c>
      <c r="R33" s="40">
        <f t="shared" si="4"/>
        <v>1.3086873257376036E-2</v>
      </c>
      <c r="S33" s="39">
        <f t="shared" si="5"/>
        <v>342315.83932375</v>
      </c>
    </row>
    <row r="34" spans="1:58" ht="27" customHeight="1" x14ac:dyDescent="0.3">
      <c r="A34" s="24">
        <v>32</v>
      </c>
      <c r="B34" s="24" t="s">
        <v>60</v>
      </c>
      <c r="C34" s="25" t="s">
        <v>81</v>
      </c>
      <c r="D34" s="25" t="s">
        <v>82</v>
      </c>
      <c r="E34" s="26">
        <v>1</v>
      </c>
      <c r="F34" s="26" t="s">
        <v>21</v>
      </c>
      <c r="G34" s="13">
        <v>139496.85750000001</v>
      </c>
      <c r="H34" s="2">
        <v>139496.85750000001</v>
      </c>
      <c r="I34" s="13">
        <v>139496.85750000001</v>
      </c>
      <c r="J34" s="10">
        <f t="shared" si="0"/>
        <v>139496.85750000001</v>
      </c>
      <c r="K34" s="15">
        <v>142007.80093500001</v>
      </c>
      <c r="L34" s="3">
        <v>142007.80093500001</v>
      </c>
      <c r="M34" s="15">
        <v>136846</v>
      </c>
      <c r="N34" s="3">
        <v>136846</v>
      </c>
      <c r="O34" s="39">
        <f t="shared" si="1"/>
        <v>136846</v>
      </c>
      <c r="P34" s="39">
        <f t="shared" si="2"/>
        <v>139461.87898375001</v>
      </c>
      <c r="Q34" s="39">
        <f t="shared" si="3"/>
        <v>1825.3074010067235</v>
      </c>
      <c r="R34" s="40">
        <f t="shared" si="4"/>
        <v>1.3088217470663842E-2</v>
      </c>
      <c r="S34" s="39">
        <f t="shared" si="5"/>
        <v>139461.87898375001</v>
      </c>
    </row>
    <row r="35" spans="1:58" ht="27" customHeight="1" x14ac:dyDescent="0.3">
      <c r="A35" s="24">
        <v>33</v>
      </c>
      <c r="B35" s="24" t="s">
        <v>60</v>
      </c>
      <c r="C35" s="25" t="s">
        <v>83</v>
      </c>
      <c r="D35" s="25" t="s">
        <v>84</v>
      </c>
      <c r="E35" s="26">
        <v>1</v>
      </c>
      <c r="F35" s="26" t="s">
        <v>21</v>
      </c>
      <c r="G35" s="13">
        <v>803163.72499999998</v>
      </c>
      <c r="H35" s="2">
        <v>803163.72499999998</v>
      </c>
      <c r="I35" s="13">
        <v>803163.72499999998</v>
      </c>
      <c r="J35" s="10">
        <f t="shared" si="0"/>
        <v>803163.72499999998</v>
      </c>
      <c r="K35" s="15">
        <v>817620.67204999994</v>
      </c>
      <c r="L35" s="3">
        <v>817620.67204999994</v>
      </c>
      <c r="M35" s="15">
        <v>787904</v>
      </c>
      <c r="N35" s="3">
        <v>787904</v>
      </c>
      <c r="O35" s="39">
        <f t="shared" si="1"/>
        <v>787904</v>
      </c>
      <c r="P35" s="39">
        <f t="shared" si="2"/>
        <v>802963.03051249997</v>
      </c>
      <c r="Q35" s="39">
        <f t="shared" si="3"/>
        <v>10508.34682493963</v>
      </c>
      <c r="R35" s="40">
        <f t="shared" si="4"/>
        <v>1.3086962195796938E-2</v>
      </c>
      <c r="S35" s="39">
        <f t="shared" si="5"/>
        <v>802963.03051249997</v>
      </c>
    </row>
    <row r="36" spans="1:58" ht="27" customHeight="1" x14ac:dyDescent="0.3">
      <c r="A36" s="21">
        <v>34</v>
      </c>
      <c r="B36" s="24" t="s">
        <v>60</v>
      </c>
      <c r="C36" s="25" t="s">
        <v>85</v>
      </c>
      <c r="D36" s="25" t="s">
        <v>86</v>
      </c>
      <c r="E36" s="26">
        <v>1</v>
      </c>
      <c r="F36" s="26" t="s">
        <v>21</v>
      </c>
      <c r="G36" s="13">
        <v>1056794.375</v>
      </c>
      <c r="H36" s="2">
        <v>1056794.375</v>
      </c>
      <c r="I36" s="13">
        <v>1056794.375</v>
      </c>
      <c r="J36" s="10">
        <f t="shared" si="0"/>
        <v>1056794.375</v>
      </c>
      <c r="K36" s="15">
        <v>1075816.6737500001</v>
      </c>
      <c r="L36" s="3">
        <v>1075816.6737500001</v>
      </c>
      <c r="M36" s="15">
        <v>1036715</v>
      </c>
      <c r="N36" s="3">
        <v>1036715</v>
      </c>
      <c r="O36" s="39">
        <f t="shared" si="1"/>
        <v>1036715</v>
      </c>
      <c r="P36" s="39">
        <f t="shared" si="2"/>
        <v>1056530.1059375</v>
      </c>
      <c r="Q36" s="39">
        <f t="shared" si="3"/>
        <v>13827.054979055563</v>
      </c>
      <c r="R36" s="40">
        <f t="shared" si="4"/>
        <v>1.3087232347994743E-2</v>
      </c>
      <c r="S36" s="39">
        <f t="shared" si="5"/>
        <v>1056530.1059375</v>
      </c>
    </row>
    <row r="37" spans="1:58" ht="27" customHeight="1" x14ac:dyDescent="0.3">
      <c r="A37" s="24">
        <v>35</v>
      </c>
      <c r="B37" s="24" t="s">
        <v>60</v>
      </c>
      <c r="C37" s="25" t="s">
        <v>87</v>
      </c>
      <c r="D37" s="25" t="s">
        <v>88</v>
      </c>
      <c r="E37" s="26">
        <v>1</v>
      </c>
      <c r="F37" s="26" t="s">
        <v>21</v>
      </c>
      <c r="G37" s="13">
        <v>236721.94</v>
      </c>
      <c r="H37" s="2">
        <v>236721.94</v>
      </c>
      <c r="I37" s="13">
        <v>236721.94</v>
      </c>
      <c r="J37" s="10">
        <f t="shared" si="0"/>
        <v>236721.94</v>
      </c>
      <c r="K37" s="15">
        <v>240982.93492</v>
      </c>
      <c r="L37" s="3">
        <v>240982.93492</v>
      </c>
      <c r="M37" s="15">
        <v>232224</v>
      </c>
      <c r="N37" s="3">
        <v>232224</v>
      </c>
      <c r="O37" s="39">
        <f t="shared" si="1"/>
        <v>232224</v>
      </c>
      <c r="P37" s="39">
        <f t="shared" si="2"/>
        <v>236662.70373000001</v>
      </c>
      <c r="Q37" s="39">
        <f t="shared" si="3"/>
        <v>3097.3176382610386</v>
      </c>
      <c r="R37" s="40">
        <f t="shared" si="4"/>
        <v>1.3087476773673038E-2</v>
      </c>
      <c r="S37" s="39">
        <f t="shared" si="5"/>
        <v>236662.70373000001</v>
      </c>
    </row>
    <row r="38" spans="1:58" ht="27" customHeight="1" x14ac:dyDescent="0.3">
      <c r="A38" s="24">
        <v>36</v>
      </c>
      <c r="B38" s="24" t="s">
        <v>60</v>
      </c>
      <c r="C38" s="25" t="s">
        <v>89</v>
      </c>
      <c r="D38" s="25" t="s">
        <v>90</v>
      </c>
      <c r="E38" s="26">
        <v>1</v>
      </c>
      <c r="F38" s="26" t="s">
        <v>21</v>
      </c>
      <c r="G38" s="13">
        <v>6044863.8250000002</v>
      </c>
      <c r="H38" s="2">
        <v>6044863.8250000002</v>
      </c>
      <c r="I38" s="13">
        <v>6044863.8250000002</v>
      </c>
      <c r="J38" s="10">
        <f t="shared" si="0"/>
        <v>6044863.8250000002</v>
      </c>
      <c r="K38" s="15">
        <v>6153671.3738500001</v>
      </c>
      <c r="L38" s="3">
        <v>6153671.3738500001</v>
      </c>
      <c r="M38" s="15">
        <v>5930011</v>
      </c>
      <c r="N38" s="3">
        <v>5930011</v>
      </c>
      <c r="O38" s="39">
        <f t="shared" si="1"/>
        <v>5930011</v>
      </c>
      <c r="P38" s="39">
        <f t="shared" si="2"/>
        <v>6043352.5059624994</v>
      </c>
      <c r="Q38" s="39">
        <f t="shared" si="3"/>
        <v>79090.324560424808</v>
      </c>
      <c r="R38" s="40">
        <f t="shared" si="4"/>
        <v>1.3087160559042786E-2</v>
      </c>
      <c r="S38" s="39">
        <f t="shared" si="5"/>
        <v>6043352.5059624994</v>
      </c>
    </row>
    <row r="39" spans="1:58" ht="27" customHeight="1" x14ac:dyDescent="0.3">
      <c r="A39" s="21">
        <v>37</v>
      </c>
      <c r="B39" s="24" t="s">
        <v>60</v>
      </c>
      <c r="C39" s="25" t="s">
        <v>91</v>
      </c>
      <c r="D39" s="25" t="s">
        <v>92</v>
      </c>
      <c r="E39" s="26">
        <v>1</v>
      </c>
      <c r="F39" s="26" t="s">
        <v>21</v>
      </c>
      <c r="G39" s="13">
        <v>1547146.9650000001</v>
      </c>
      <c r="H39" s="2">
        <v>1547146.9650000001</v>
      </c>
      <c r="I39" s="13">
        <v>1547146.9650000001</v>
      </c>
      <c r="J39" s="10">
        <f t="shared" si="0"/>
        <v>1547146.9650000001</v>
      </c>
      <c r="K39" s="15">
        <v>1574995.6103700001</v>
      </c>
      <c r="L39" s="3">
        <v>1574995.6103700001</v>
      </c>
      <c r="M39" s="15">
        <v>1517751</v>
      </c>
      <c r="N39" s="3">
        <v>1517751</v>
      </c>
      <c r="O39" s="39">
        <f t="shared" si="1"/>
        <v>1517751</v>
      </c>
      <c r="P39" s="39">
        <f t="shared" si="2"/>
        <v>1546760.1350925001</v>
      </c>
      <c r="Q39" s="39">
        <f t="shared" si="3"/>
        <v>20242.722505359234</v>
      </c>
      <c r="R39" s="40">
        <f t="shared" si="4"/>
        <v>1.3087176250601176E-2</v>
      </c>
      <c r="S39" s="39">
        <f t="shared" si="5"/>
        <v>1546760.1350925001</v>
      </c>
    </row>
    <row r="40" spans="1:58" ht="27" customHeight="1" x14ac:dyDescent="0.3">
      <c r="A40" s="24">
        <v>38</v>
      </c>
      <c r="B40" s="24" t="s">
        <v>60</v>
      </c>
      <c r="C40" s="25" t="s">
        <v>93</v>
      </c>
      <c r="D40" s="25" t="s">
        <v>94</v>
      </c>
      <c r="E40" s="26">
        <v>1</v>
      </c>
      <c r="F40" s="26" t="s">
        <v>21</v>
      </c>
      <c r="G40" s="13">
        <v>342401.3775</v>
      </c>
      <c r="H40" s="2">
        <v>342401.3775</v>
      </c>
      <c r="I40" s="13">
        <v>342401.3775</v>
      </c>
      <c r="J40" s="10">
        <f t="shared" si="0"/>
        <v>342401.3775</v>
      </c>
      <c r="K40" s="15">
        <v>348564.60229499999</v>
      </c>
      <c r="L40" s="3">
        <v>348564.60229499999</v>
      </c>
      <c r="M40" s="15">
        <v>335896</v>
      </c>
      <c r="N40" s="3">
        <v>335896</v>
      </c>
      <c r="O40" s="39">
        <f t="shared" si="1"/>
        <v>335896</v>
      </c>
      <c r="P40" s="39">
        <f t="shared" si="2"/>
        <v>342315.83932375</v>
      </c>
      <c r="Q40" s="39">
        <f t="shared" si="3"/>
        <v>4479.8440032222161</v>
      </c>
      <c r="R40" s="40">
        <f t="shared" si="4"/>
        <v>1.3086873257376036E-2</v>
      </c>
      <c r="S40" s="39">
        <f t="shared" si="5"/>
        <v>342315.83932375</v>
      </c>
    </row>
    <row r="41" spans="1:58" ht="27" customHeight="1" x14ac:dyDescent="0.3">
      <c r="A41" s="24">
        <v>39</v>
      </c>
      <c r="B41" s="24" t="s">
        <v>60</v>
      </c>
      <c r="C41" s="25" t="s">
        <v>95</v>
      </c>
      <c r="D41" s="25" t="s">
        <v>96</v>
      </c>
      <c r="E41" s="26">
        <v>1</v>
      </c>
      <c r="F41" s="26" t="s">
        <v>21</v>
      </c>
      <c r="G41" s="13">
        <v>782027.83750000002</v>
      </c>
      <c r="H41" s="2">
        <v>782027.83750000002</v>
      </c>
      <c r="I41" s="13">
        <v>782027.83750000002</v>
      </c>
      <c r="J41" s="10">
        <f t="shared" si="0"/>
        <v>782027.83750000002</v>
      </c>
      <c r="K41" s="15">
        <v>796104.33857500006</v>
      </c>
      <c r="L41" s="3">
        <v>796104.33857500006</v>
      </c>
      <c r="M41" s="15">
        <v>767169</v>
      </c>
      <c r="N41" s="3">
        <v>767169</v>
      </c>
      <c r="O41" s="39">
        <f t="shared" si="1"/>
        <v>767169</v>
      </c>
      <c r="P41" s="39">
        <f t="shared" si="2"/>
        <v>781832.25339375006</v>
      </c>
      <c r="Q41" s="39">
        <f t="shared" si="3"/>
        <v>10232.05651122263</v>
      </c>
      <c r="R41" s="40">
        <f t="shared" si="4"/>
        <v>1.3087278590525881E-2</v>
      </c>
      <c r="S41" s="39">
        <f t="shared" si="5"/>
        <v>781832.25339375006</v>
      </c>
    </row>
    <row r="42" spans="1:58" ht="27" customHeight="1" x14ac:dyDescent="0.3">
      <c r="A42" s="21">
        <v>40</v>
      </c>
      <c r="B42" s="24" t="s">
        <v>60</v>
      </c>
      <c r="C42" s="25" t="s">
        <v>97</v>
      </c>
      <c r="D42" s="25" t="s">
        <v>98</v>
      </c>
      <c r="E42" s="26">
        <v>1</v>
      </c>
      <c r="F42" s="26" t="s">
        <v>21</v>
      </c>
      <c r="G42" s="13">
        <v>824299.61250000005</v>
      </c>
      <c r="H42" s="2">
        <v>824299.61250000005</v>
      </c>
      <c r="I42" s="13">
        <v>824299.61250000005</v>
      </c>
      <c r="J42" s="10">
        <f t="shared" si="0"/>
        <v>824299.61250000005</v>
      </c>
      <c r="K42" s="15">
        <v>839137.00552500004</v>
      </c>
      <c r="L42" s="3">
        <v>839137.00552500004</v>
      </c>
      <c r="M42" s="15">
        <v>808638</v>
      </c>
      <c r="N42" s="3">
        <v>808638</v>
      </c>
      <c r="O42" s="39">
        <f t="shared" si="1"/>
        <v>808638</v>
      </c>
      <c r="P42" s="39">
        <f t="shared" si="2"/>
        <v>824093.55763125001</v>
      </c>
      <c r="Q42" s="39">
        <f t="shared" si="3"/>
        <v>10784.995403832283</v>
      </c>
      <c r="R42" s="40">
        <f t="shared" si="4"/>
        <v>1.3087100735057743E-2</v>
      </c>
      <c r="S42" s="39">
        <f t="shared" si="5"/>
        <v>824093.55763125001</v>
      </c>
    </row>
    <row r="43" spans="1:58" ht="27" customHeight="1" x14ac:dyDescent="0.3">
      <c r="A43" s="24">
        <v>41</v>
      </c>
      <c r="B43" s="24" t="s">
        <v>99</v>
      </c>
      <c r="C43" s="25" t="s">
        <v>100</v>
      </c>
      <c r="D43" s="25" t="s">
        <v>101</v>
      </c>
      <c r="E43" s="26">
        <v>1</v>
      </c>
      <c r="F43" s="26" t="s">
        <v>21</v>
      </c>
      <c r="G43" s="13">
        <v>2113.5887499999999</v>
      </c>
      <c r="H43" s="2">
        <v>2113.5887499999999</v>
      </c>
      <c r="I43" s="13">
        <v>2113.5887499999999</v>
      </c>
      <c r="J43" s="10">
        <f t="shared" si="0"/>
        <v>2113.5887499999999</v>
      </c>
      <c r="K43" s="15">
        <v>2151.6333474999997</v>
      </c>
      <c r="L43" s="3">
        <v>2151.6333474999997</v>
      </c>
      <c r="M43" s="15">
        <v>2073</v>
      </c>
      <c r="N43" s="3">
        <v>2073</v>
      </c>
      <c r="O43" s="39">
        <f t="shared" si="1"/>
        <v>2073</v>
      </c>
      <c r="P43" s="39">
        <f t="shared" si="2"/>
        <v>2112.9527118750002</v>
      </c>
      <c r="Q43" s="39">
        <f t="shared" si="3"/>
        <v>27.808361366294431</v>
      </c>
      <c r="R43" s="40">
        <f t="shared" si="4"/>
        <v>1.3160900956282045E-2</v>
      </c>
      <c r="S43" s="39">
        <f t="shared" si="5"/>
        <v>2112.9527118750002</v>
      </c>
    </row>
    <row r="44" spans="1:58" ht="27" customHeight="1" x14ac:dyDescent="0.3">
      <c r="A44" s="24">
        <v>42</v>
      </c>
      <c r="B44" s="24" t="s">
        <v>102</v>
      </c>
      <c r="C44" s="25" t="s">
        <v>103</v>
      </c>
      <c r="D44" s="25" t="s">
        <v>104</v>
      </c>
      <c r="E44" s="26">
        <v>100</v>
      </c>
      <c r="F44" s="26" t="s">
        <v>21</v>
      </c>
      <c r="G44" s="13">
        <v>63407.662499999999</v>
      </c>
      <c r="H44" s="2">
        <v>6340766.25</v>
      </c>
      <c r="I44" s="13">
        <v>63407.662499999999</v>
      </c>
      <c r="J44" s="10">
        <f t="shared" si="0"/>
        <v>6340766.25</v>
      </c>
      <c r="K44" s="15">
        <v>64549.000424999998</v>
      </c>
      <c r="L44" s="3">
        <v>64549.000424999998</v>
      </c>
      <c r="M44" s="15">
        <v>62203</v>
      </c>
      <c r="N44" s="3">
        <v>62203</v>
      </c>
      <c r="O44" s="39">
        <f t="shared" si="1"/>
        <v>62203</v>
      </c>
      <c r="P44" s="39">
        <f t="shared" si="2"/>
        <v>63391.831356250004</v>
      </c>
      <c r="Q44" s="39">
        <f t="shared" si="3"/>
        <v>829.58747240719276</v>
      </c>
      <c r="R44" s="40">
        <f t="shared" si="4"/>
        <v>1.3086662029766412E-2</v>
      </c>
      <c r="S44" s="39">
        <f t="shared" si="5"/>
        <v>63391.831356250004</v>
      </c>
    </row>
    <row r="45" spans="1:58" ht="27" customHeight="1" x14ac:dyDescent="0.3">
      <c r="A45" s="21">
        <v>43</v>
      </c>
      <c r="B45" s="24" t="s">
        <v>102</v>
      </c>
      <c r="C45" s="25" t="s">
        <v>105</v>
      </c>
      <c r="D45" s="25" t="s">
        <v>106</v>
      </c>
      <c r="E45" s="26">
        <v>1</v>
      </c>
      <c r="F45" s="26" t="s">
        <v>21</v>
      </c>
      <c r="G45" s="13">
        <v>207131.69750000001</v>
      </c>
      <c r="H45" s="2">
        <v>207131.69750000001</v>
      </c>
      <c r="I45" s="13">
        <v>207131.69750000001</v>
      </c>
      <c r="J45" s="10">
        <f t="shared" si="0"/>
        <v>207131.69750000001</v>
      </c>
      <c r="K45" s="15">
        <v>210860.06805500001</v>
      </c>
      <c r="L45" s="3">
        <v>210860.06805500001</v>
      </c>
      <c r="M45" s="15">
        <v>203196</v>
      </c>
      <c r="N45" s="3">
        <v>203196</v>
      </c>
      <c r="O45" s="39">
        <f t="shared" si="1"/>
        <v>203196</v>
      </c>
      <c r="P45" s="39">
        <f t="shared" si="2"/>
        <v>207079.86576375001</v>
      </c>
      <c r="Q45" s="39">
        <f t="shared" si="3"/>
        <v>2710.1529334784127</v>
      </c>
      <c r="R45" s="40">
        <f t="shared" si="4"/>
        <v>1.3087476773673057E-2</v>
      </c>
      <c r="S45" s="39">
        <f t="shared" si="5"/>
        <v>207079.86576375001</v>
      </c>
    </row>
    <row r="46" spans="1:58" ht="27" customHeight="1" x14ac:dyDescent="0.3">
      <c r="A46" s="24">
        <v>44</v>
      </c>
      <c r="B46" s="24" t="s">
        <v>102</v>
      </c>
      <c r="C46" s="25" t="s">
        <v>107</v>
      </c>
      <c r="D46" s="25" t="s">
        <v>108</v>
      </c>
      <c r="E46" s="26">
        <v>100</v>
      </c>
      <c r="F46" s="26" t="s">
        <v>21</v>
      </c>
      <c r="G46" s="13">
        <v>17754.145500000002</v>
      </c>
      <c r="H46" s="2">
        <v>1775414.5500000003</v>
      </c>
      <c r="I46" s="13">
        <v>17754.145500000002</v>
      </c>
      <c r="J46" s="10">
        <f t="shared" si="0"/>
        <v>1775414.5500000003</v>
      </c>
      <c r="K46" s="15">
        <v>18073.720119000001</v>
      </c>
      <c r="L46" s="3">
        <v>1807372.0119</v>
      </c>
      <c r="M46" s="15">
        <v>17417</v>
      </c>
      <c r="N46" s="3">
        <v>1741682</v>
      </c>
      <c r="O46" s="39">
        <f t="shared" si="1"/>
        <v>17417</v>
      </c>
      <c r="P46" s="39">
        <f t="shared" si="2"/>
        <v>17749.752779750001</v>
      </c>
      <c r="Q46" s="39">
        <f t="shared" si="3"/>
        <v>232.22717396682233</v>
      </c>
      <c r="R46" s="40">
        <f t="shared" si="4"/>
        <v>1.308340329290452E-2</v>
      </c>
      <c r="S46" s="39">
        <f t="shared" si="5"/>
        <v>17749.752779750001</v>
      </c>
    </row>
    <row r="47" spans="1:58" s="18" customFormat="1" ht="27" customHeight="1" x14ac:dyDescent="0.3">
      <c r="A47" s="24">
        <v>45</v>
      </c>
      <c r="B47" s="24" t="s">
        <v>102</v>
      </c>
      <c r="C47" s="25" t="s">
        <v>109</v>
      </c>
      <c r="D47" s="25" t="s">
        <v>110</v>
      </c>
      <c r="E47" s="26">
        <v>1</v>
      </c>
      <c r="F47" s="26" t="s">
        <v>21</v>
      </c>
      <c r="G47" s="13">
        <v>108370.92</v>
      </c>
      <c r="H47" s="2">
        <v>108370.92</v>
      </c>
      <c r="I47" s="38">
        <v>162323.61599999998</v>
      </c>
      <c r="J47" s="10">
        <f t="shared" si="0"/>
        <v>162323.61599999998</v>
      </c>
      <c r="K47" s="15">
        <v>110321.59656000001</v>
      </c>
      <c r="L47" s="3">
        <v>110321.59656000001</v>
      </c>
      <c r="M47" s="15">
        <v>106312</v>
      </c>
      <c r="N47" s="3">
        <v>106312</v>
      </c>
      <c r="O47" s="39">
        <f t="shared" si="1"/>
        <v>106312</v>
      </c>
      <c r="P47" s="39">
        <f t="shared" si="2"/>
        <v>121832.03314</v>
      </c>
      <c r="Q47" s="39">
        <f t="shared" si="3"/>
        <v>23420.778319715457</v>
      </c>
      <c r="R47" s="40">
        <f t="shared" si="4"/>
        <v>0.19223826210633865</v>
      </c>
      <c r="S47" s="39">
        <f t="shared" si="5"/>
        <v>121832.03314</v>
      </c>
      <c r="T47" s="41"/>
      <c r="U47" s="41"/>
      <c r="V47" s="41"/>
      <c r="W47" s="41"/>
      <c r="X47" s="41"/>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41"/>
      <c r="BD47" s="41"/>
      <c r="BE47" s="41"/>
      <c r="BF47" s="41"/>
    </row>
    <row r="48" spans="1:58" ht="27" customHeight="1" x14ac:dyDescent="0.3">
      <c r="A48" s="21">
        <v>46</v>
      </c>
      <c r="B48" s="24" t="s">
        <v>102</v>
      </c>
      <c r="C48" s="25" t="s">
        <v>111</v>
      </c>
      <c r="D48" s="25" t="s">
        <v>112</v>
      </c>
      <c r="E48" s="26">
        <v>1</v>
      </c>
      <c r="F48" s="26" t="s">
        <v>21</v>
      </c>
      <c r="G48" s="13">
        <v>61058.9</v>
      </c>
      <c r="H48" s="2">
        <v>61058.9</v>
      </c>
      <c r="I48" s="13">
        <v>79470.937000000005</v>
      </c>
      <c r="J48" s="10">
        <f t="shared" si="0"/>
        <v>79470.937000000005</v>
      </c>
      <c r="K48" s="15">
        <v>62157.960200000001</v>
      </c>
      <c r="L48" s="3">
        <v>62157.960200000001</v>
      </c>
      <c r="M48" s="15">
        <v>59899</v>
      </c>
      <c r="N48" s="3">
        <v>59899</v>
      </c>
      <c r="O48" s="39">
        <f t="shared" si="1"/>
        <v>59899</v>
      </c>
      <c r="P48" s="39">
        <f t="shared" si="2"/>
        <v>65646.699300000007</v>
      </c>
      <c r="Q48" s="39">
        <f t="shared" si="3"/>
        <v>8021.2966245219695</v>
      </c>
      <c r="R48" s="40">
        <f t="shared" si="4"/>
        <v>0.12218887941136697</v>
      </c>
      <c r="S48" s="39">
        <f t="shared" si="5"/>
        <v>65646.699300000007</v>
      </c>
    </row>
    <row r="49" spans="1:19" ht="27" customHeight="1" x14ac:dyDescent="0.3">
      <c r="A49" s="24">
        <v>47</v>
      </c>
      <c r="B49" s="24" t="s">
        <v>102</v>
      </c>
      <c r="C49" s="25" t="s">
        <v>113</v>
      </c>
      <c r="D49" s="25" t="s">
        <v>114</v>
      </c>
      <c r="E49" s="31">
        <v>100</v>
      </c>
      <c r="F49" s="31" t="s">
        <v>21</v>
      </c>
      <c r="G49" s="13">
        <v>24517.629499999999</v>
      </c>
      <c r="H49" s="2">
        <v>2451762.9499999997</v>
      </c>
      <c r="I49" s="13">
        <v>24517.629499999999</v>
      </c>
      <c r="J49" s="10">
        <f t="shared" si="0"/>
        <v>2451762.9499999997</v>
      </c>
      <c r="K49" s="15">
        <v>24958.946830999997</v>
      </c>
      <c r="L49" s="3">
        <v>2495894.6830999996</v>
      </c>
      <c r="M49" s="15">
        <v>24052</v>
      </c>
      <c r="N49" s="3">
        <v>2405179</v>
      </c>
      <c r="O49" s="7">
        <f t="shared" si="1"/>
        <v>24052</v>
      </c>
      <c r="P49" s="7">
        <f t="shared" si="2"/>
        <v>24511.551457749996</v>
      </c>
      <c r="Q49" s="7">
        <f t="shared" si="3"/>
        <v>320.71172706998112</v>
      </c>
      <c r="R49" s="17">
        <f t="shared" si="4"/>
        <v>1.3084105574581218E-2</v>
      </c>
      <c r="S49" s="7">
        <f t="shared" si="5"/>
        <v>24511.551457749996</v>
      </c>
    </row>
    <row r="50" spans="1:19" ht="27" customHeight="1" x14ac:dyDescent="0.3">
      <c r="A50" s="24">
        <v>48</v>
      </c>
      <c r="B50" s="24" t="s">
        <v>102</v>
      </c>
      <c r="C50" s="25" t="s">
        <v>115</v>
      </c>
      <c r="D50" s="25" t="s">
        <v>116</v>
      </c>
      <c r="E50" s="26">
        <v>100</v>
      </c>
      <c r="F50" s="26" t="s">
        <v>21</v>
      </c>
      <c r="G50" s="13">
        <v>15217.839</v>
      </c>
      <c r="H50" s="2">
        <v>1521783.9</v>
      </c>
      <c r="I50" s="13">
        <v>15217.839</v>
      </c>
      <c r="J50" s="10">
        <f t="shared" si="0"/>
        <v>1521783.9</v>
      </c>
      <c r="K50" s="15">
        <v>15491.760102</v>
      </c>
      <c r="L50" s="3">
        <v>1549176.0101999999</v>
      </c>
      <c r="M50" s="15">
        <v>14929</v>
      </c>
      <c r="N50" s="3">
        <v>1492870</v>
      </c>
      <c r="O50" s="7">
        <f t="shared" si="1"/>
        <v>14929</v>
      </c>
      <c r="P50" s="7">
        <f t="shared" si="2"/>
        <v>15214.1095255</v>
      </c>
      <c r="Q50" s="7">
        <f t="shared" si="3"/>
        <v>199.00069228630204</v>
      </c>
      <c r="R50" s="17">
        <f t="shared" si="4"/>
        <v>1.308000918179022E-2</v>
      </c>
      <c r="S50" s="7">
        <f t="shared" si="5"/>
        <v>15214.1095255</v>
      </c>
    </row>
    <row r="51" spans="1:19" ht="27" customHeight="1" x14ac:dyDescent="0.3">
      <c r="A51" s="21">
        <v>49</v>
      </c>
      <c r="B51" s="24" t="s">
        <v>102</v>
      </c>
      <c r="C51" s="25" t="s">
        <v>117</v>
      </c>
      <c r="D51" s="25" t="s">
        <v>118</v>
      </c>
      <c r="E51" s="26">
        <v>100</v>
      </c>
      <c r="F51" s="26" t="s">
        <v>21</v>
      </c>
      <c r="G51" s="13">
        <v>7608.9195</v>
      </c>
      <c r="H51" s="2">
        <v>760891.95</v>
      </c>
      <c r="I51" s="13">
        <v>7608.9195</v>
      </c>
      <c r="J51" s="10">
        <f t="shared" si="0"/>
        <v>760891.95</v>
      </c>
      <c r="K51" s="15">
        <v>7745.8800510000001</v>
      </c>
      <c r="L51" s="3">
        <v>7745.8800510000001</v>
      </c>
      <c r="M51" s="15">
        <v>7464</v>
      </c>
      <c r="N51" s="3">
        <v>746435</v>
      </c>
      <c r="O51" s="7">
        <f t="shared" si="1"/>
        <v>7464</v>
      </c>
      <c r="P51" s="7">
        <f t="shared" si="2"/>
        <v>7606.92976275</v>
      </c>
      <c r="Q51" s="7">
        <f t="shared" si="3"/>
        <v>99.679508668002413</v>
      </c>
      <c r="R51" s="17">
        <f t="shared" si="4"/>
        <v>1.3103776658503947E-2</v>
      </c>
      <c r="S51" s="7">
        <f t="shared" si="5"/>
        <v>7606.92976275</v>
      </c>
    </row>
    <row r="52" spans="1:19" ht="27" customHeight="1" x14ac:dyDescent="0.3">
      <c r="A52" s="24">
        <v>50</v>
      </c>
      <c r="B52" s="24" t="s">
        <v>102</v>
      </c>
      <c r="C52" s="25" t="s">
        <v>119</v>
      </c>
      <c r="D52" s="25" t="s">
        <v>120</v>
      </c>
      <c r="E52" s="26">
        <v>1</v>
      </c>
      <c r="F52" s="26" t="s">
        <v>21</v>
      </c>
      <c r="G52" s="13">
        <v>33817.42</v>
      </c>
      <c r="H52" s="2">
        <v>33817.42</v>
      </c>
      <c r="I52" s="13">
        <v>33817.42</v>
      </c>
      <c r="J52" s="10">
        <f t="shared" si="0"/>
        <v>33817.42</v>
      </c>
      <c r="K52" s="15">
        <v>34426.133559999995</v>
      </c>
      <c r="L52" s="3">
        <v>34426.133559999995</v>
      </c>
      <c r="M52" s="15">
        <v>33175</v>
      </c>
      <c r="N52" s="3">
        <v>33175</v>
      </c>
      <c r="O52" s="7">
        <f t="shared" si="1"/>
        <v>33175</v>
      </c>
      <c r="P52" s="7">
        <f t="shared" si="2"/>
        <v>33808.993390000003</v>
      </c>
      <c r="Q52" s="7">
        <f t="shared" si="3"/>
        <v>442.42276826116745</v>
      </c>
      <c r="R52" s="17">
        <f t="shared" si="4"/>
        <v>1.3085949148430634E-2</v>
      </c>
      <c r="S52" s="7">
        <f t="shared" si="5"/>
        <v>33808.993390000003</v>
      </c>
    </row>
    <row r="53" spans="1:19" ht="27" customHeight="1" x14ac:dyDescent="0.3">
      <c r="A53" s="24">
        <v>51</v>
      </c>
      <c r="B53" s="24" t="s">
        <v>102</v>
      </c>
      <c r="C53" s="25" t="s">
        <v>121</v>
      </c>
      <c r="D53" s="25" t="s">
        <v>122</v>
      </c>
      <c r="E53" s="26">
        <v>1</v>
      </c>
      <c r="F53" s="26" t="s">
        <v>21</v>
      </c>
      <c r="G53" s="13">
        <v>48189.823499999999</v>
      </c>
      <c r="H53" s="2">
        <v>48189.823499999999</v>
      </c>
      <c r="I53" s="13">
        <v>48189.823499999999</v>
      </c>
      <c r="J53" s="10">
        <f t="shared" si="0"/>
        <v>48189.823499999999</v>
      </c>
      <c r="K53" s="15">
        <v>49057.240322999998</v>
      </c>
      <c r="L53" s="3">
        <v>49057.240322999998</v>
      </c>
      <c r="M53" s="15">
        <v>47274</v>
      </c>
      <c r="N53" s="3">
        <v>47274</v>
      </c>
      <c r="O53" s="7">
        <f t="shared" si="1"/>
        <v>47274</v>
      </c>
      <c r="P53" s="7">
        <f t="shared" si="2"/>
        <v>48177.721830750001</v>
      </c>
      <c r="Q53" s="7">
        <f t="shared" si="3"/>
        <v>630.58679544950724</v>
      </c>
      <c r="R53" s="17">
        <f t="shared" si="4"/>
        <v>1.3088763260014253E-2</v>
      </c>
      <c r="S53" s="7">
        <f t="shared" si="5"/>
        <v>48177.721830750001</v>
      </c>
    </row>
    <row r="54" spans="1:19" ht="27" customHeight="1" x14ac:dyDescent="0.3">
      <c r="A54" s="21">
        <v>52</v>
      </c>
      <c r="B54" s="24" t="s">
        <v>102</v>
      </c>
      <c r="C54" s="25" t="s">
        <v>123</v>
      </c>
      <c r="D54" s="25" t="s">
        <v>124</v>
      </c>
      <c r="E54" s="26">
        <v>1000</v>
      </c>
      <c r="F54" s="26" t="s">
        <v>21</v>
      </c>
      <c r="G54" s="13">
        <v>187686.68099999998</v>
      </c>
      <c r="H54" s="2">
        <v>187686.68099999998</v>
      </c>
      <c r="I54" s="13">
        <v>187686.68099999998</v>
      </c>
      <c r="J54" s="10">
        <f t="shared" si="0"/>
        <v>187686680.99999997</v>
      </c>
      <c r="K54" s="15">
        <v>191065.04125799998</v>
      </c>
      <c r="L54" s="3">
        <v>191065.04125799998</v>
      </c>
      <c r="M54" s="15">
        <v>184121</v>
      </c>
      <c r="N54" s="3">
        <v>184121</v>
      </c>
      <c r="O54" s="7">
        <f t="shared" si="1"/>
        <v>184121</v>
      </c>
      <c r="P54" s="7">
        <f t="shared" si="2"/>
        <v>187639.85081449998</v>
      </c>
      <c r="Q54" s="7">
        <f t="shared" si="3"/>
        <v>2455.5359273231397</v>
      </c>
      <c r="R54" s="17">
        <f t="shared" si="4"/>
        <v>1.3086430823006106E-2</v>
      </c>
      <c r="S54" s="7">
        <f t="shared" si="5"/>
        <v>187639.85081449998</v>
      </c>
    </row>
    <row r="55" spans="1:19" ht="27" customHeight="1" x14ac:dyDescent="0.3">
      <c r="A55" s="24">
        <v>53</v>
      </c>
      <c r="B55" s="24" t="s">
        <v>102</v>
      </c>
      <c r="C55" s="25" t="s">
        <v>125</v>
      </c>
      <c r="D55" s="25" t="s">
        <v>126</v>
      </c>
      <c r="E55" s="26">
        <v>100</v>
      </c>
      <c r="F55" s="26" t="s">
        <v>21</v>
      </c>
      <c r="G55" s="13">
        <v>328028.97399999999</v>
      </c>
      <c r="H55" s="2">
        <v>328028.97399999999</v>
      </c>
      <c r="I55" s="13">
        <v>328028.97399999999</v>
      </c>
      <c r="J55" s="10">
        <f t="shared" si="0"/>
        <v>32802897.399999999</v>
      </c>
      <c r="K55" s="15">
        <v>333933.49553199997</v>
      </c>
      <c r="L55" s="3">
        <v>333933.49553199997</v>
      </c>
      <c r="M55" s="15">
        <v>321796</v>
      </c>
      <c r="N55" s="3">
        <v>321796</v>
      </c>
      <c r="O55" s="7">
        <f t="shared" si="1"/>
        <v>321796</v>
      </c>
      <c r="P55" s="7">
        <f t="shared" si="2"/>
        <v>327946.86088299996</v>
      </c>
      <c r="Q55" s="7">
        <f t="shared" si="3"/>
        <v>4292.0382439638588</v>
      </c>
      <c r="R55" s="17">
        <f t="shared" si="4"/>
        <v>1.308760276712973E-2</v>
      </c>
      <c r="S55" s="7">
        <f t="shared" si="5"/>
        <v>327946.86088299996</v>
      </c>
    </row>
    <row r="56" spans="1:19" ht="27" customHeight="1" x14ac:dyDescent="0.3">
      <c r="A56" s="24">
        <v>54</v>
      </c>
      <c r="B56" s="24" t="s">
        <v>127</v>
      </c>
      <c r="C56" s="25" t="s">
        <v>128</v>
      </c>
      <c r="D56" s="25" t="s">
        <v>129</v>
      </c>
      <c r="E56" s="26">
        <v>1</v>
      </c>
      <c r="F56" s="26" t="s">
        <v>21</v>
      </c>
      <c r="G56" s="13">
        <v>524170.01</v>
      </c>
      <c r="H56" s="2">
        <v>524170.01</v>
      </c>
      <c r="I56" s="13">
        <v>524170.01</v>
      </c>
      <c r="J56" s="10">
        <f t="shared" si="0"/>
        <v>524170.01</v>
      </c>
      <c r="K56" s="15">
        <v>533605.07018000004</v>
      </c>
      <c r="L56" s="3">
        <v>533605.07018000004</v>
      </c>
      <c r="M56" s="15">
        <v>514211</v>
      </c>
      <c r="N56" s="3">
        <v>514211</v>
      </c>
      <c r="O56" s="7">
        <f t="shared" si="1"/>
        <v>514211</v>
      </c>
      <c r="P56" s="7">
        <f t="shared" si="2"/>
        <v>524039.02254500001</v>
      </c>
      <c r="Q56" s="7">
        <f t="shared" si="3"/>
        <v>6858.0902940770047</v>
      </c>
      <c r="R56" s="17">
        <f t="shared" si="4"/>
        <v>1.3086983982167264E-2</v>
      </c>
      <c r="S56" s="7">
        <f t="shared" si="5"/>
        <v>524039.02254500001</v>
      </c>
    </row>
    <row r="57" spans="1:19" ht="27" customHeight="1" x14ac:dyDescent="0.3">
      <c r="A57" s="21">
        <v>55</v>
      </c>
      <c r="B57" s="24" t="s">
        <v>127</v>
      </c>
      <c r="C57" s="25" t="s">
        <v>130</v>
      </c>
      <c r="D57" s="25" t="s">
        <v>131</v>
      </c>
      <c r="E57" s="26">
        <v>1</v>
      </c>
      <c r="F57" s="26" t="s">
        <v>21</v>
      </c>
      <c r="G57" s="13">
        <v>590959.41449999996</v>
      </c>
      <c r="H57" s="2">
        <v>590959.41449999996</v>
      </c>
      <c r="I57" s="13">
        <v>590959.41449999996</v>
      </c>
      <c r="J57" s="10">
        <f t="shared" si="0"/>
        <v>590959.41449999996</v>
      </c>
      <c r="K57" s="15">
        <v>601596.68396099994</v>
      </c>
      <c r="L57" s="3">
        <v>601596.68396099994</v>
      </c>
      <c r="M57" s="15">
        <v>579731</v>
      </c>
      <c r="N57" s="3">
        <v>579731</v>
      </c>
      <c r="O57" s="7">
        <f t="shared" si="1"/>
        <v>579731</v>
      </c>
      <c r="P57" s="7">
        <f t="shared" si="2"/>
        <v>590811.62824024993</v>
      </c>
      <c r="Q57" s="7">
        <f t="shared" si="3"/>
        <v>7732.0991757647653</v>
      </c>
      <c r="R57" s="17">
        <f t="shared" si="4"/>
        <v>1.3087249482199687E-2</v>
      </c>
      <c r="S57" s="7">
        <f t="shared" si="5"/>
        <v>590811.62824024993</v>
      </c>
    </row>
    <row r="58" spans="1:19" ht="27" customHeight="1" x14ac:dyDescent="0.3">
      <c r="A58" s="24">
        <v>56</v>
      </c>
      <c r="B58" s="24" t="s">
        <v>127</v>
      </c>
      <c r="C58" s="25" t="s">
        <v>132</v>
      </c>
      <c r="D58" s="25" t="s">
        <v>133</v>
      </c>
      <c r="E58" s="26">
        <v>1</v>
      </c>
      <c r="F58" s="26" t="s">
        <v>21</v>
      </c>
      <c r="G58" s="13">
        <v>335637.89350000001</v>
      </c>
      <c r="H58" s="2">
        <v>335637.89350000001</v>
      </c>
      <c r="I58" s="13">
        <v>335637.89350000001</v>
      </c>
      <c r="J58" s="10">
        <f t="shared" si="0"/>
        <v>335637.89350000001</v>
      </c>
      <c r="K58" s="15">
        <v>341679.37558300002</v>
      </c>
      <c r="L58" s="3">
        <v>341679.37558300002</v>
      </c>
      <c r="M58" s="15">
        <v>329261</v>
      </c>
      <c r="N58" s="3">
        <v>329261</v>
      </c>
      <c r="O58" s="7">
        <f t="shared" si="1"/>
        <v>329261</v>
      </c>
      <c r="P58" s="7">
        <f t="shared" si="2"/>
        <v>335554.04064575001</v>
      </c>
      <c r="Q58" s="7">
        <f t="shared" si="3"/>
        <v>4391.3594496718488</v>
      </c>
      <c r="R58" s="17">
        <f t="shared" si="4"/>
        <v>1.308689187953448E-2</v>
      </c>
      <c r="S58" s="7">
        <f t="shared" si="5"/>
        <v>335554.04064575001</v>
      </c>
    </row>
    <row r="59" spans="1:19" ht="27" customHeight="1" x14ac:dyDescent="0.3">
      <c r="A59" s="24">
        <v>57</v>
      </c>
      <c r="B59" s="24" t="s">
        <v>127</v>
      </c>
      <c r="C59" s="25" t="s">
        <v>134</v>
      </c>
      <c r="D59" s="25" t="s">
        <v>135</v>
      </c>
      <c r="E59" s="26">
        <v>1</v>
      </c>
      <c r="F59" s="26" t="s">
        <v>21</v>
      </c>
      <c r="G59" s="13">
        <v>612940.73750000005</v>
      </c>
      <c r="H59" s="2">
        <v>612940.73750000005</v>
      </c>
      <c r="I59" s="13">
        <v>612940.73750000005</v>
      </c>
      <c r="J59" s="10">
        <f t="shared" si="0"/>
        <v>612940.73750000005</v>
      </c>
      <c r="K59" s="15">
        <v>623973.67077500001</v>
      </c>
      <c r="L59" s="3">
        <v>623973.67077500001</v>
      </c>
      <c r="M59" s="15">
        <v>601295</v>
      </c>
      <c r="N59" s="3">
        <v>601295</v>
      </c>
      <c r="O59" s="7">
        <f t="shared" si="1"/>
        <v>601295</v>
      </c>
      <c r="P59" s="7">
        <f t="shared" si="2"/>
        <v>612787.53644375002</v>
      </c>
      <c r="Q59" s="7">
        <f t="shared" si="3"/>
        <v>8019.5844081062605</v>
      </c>
      <c r="R59" s="17">
        <f t="shared" si="4"/>
        <v>1.3087055351430775E-2</v>
      </c>
      <c r="S59" s="7">
        <f t="shared" si="5"/>
        <v>612787.53644375002</v>
      </c>
    </row>
    <row r="60" spans="1:19" ht="27" customHeight="1" x14ac:dyDescent="0.3">
      <c r="A60" s="21">
        <v>58</v>
      </c>
      <c r="B60" s="24" t="s">
        <v>127</v>
      </c>
      <c r="C60" s="25" t="s">
        <v>136</v>
      </c>
      <c r="D60" s="25" t="s">
        <v>137</v>
      </c>
      <c r="E60" s="26">
        <v>1</v>
      </c>
      <c r="F60" s="26" t="s">
        <v>21</v>
      </c>
      <c r="G60" s="13">
        <v>612940.73750000005</v>
      </c>
      <c r="H60" s="2">
        <v>612940.73750000005</v>
      </c>
      <c r="I60" s="13">
        <v>612940.73750000005</v>
      </c>
      <c r="J60" s="10">
        <f t="shared" si="0"/>
        <v>612940.73750000005</v>
      </c>
      <c r="K60" s="15">
        <v>623973.67077500001</v>
      </c>
      <c r="L60" s="3">
        <v>623973.67077500001</v>
      </c>
      <c r="M60" s="15">
        <v>601295</v>
      </c>
      <c r="N60" s="3">
        <v>601295</v>
      </c>
      <c r="O60" s="7">
        <f t="shared" si="1"/>
        <v>601295</v>
      </c>
      <c r="P60" s="7">
        <f t="shared" si="2"/>
        <v>612787.53644375002</v>
      </c>
      <c r="Q60" s="7">
        <f t="shared" si="3"/>
        <v>8019.5844081062605</v>
      </c>
      <c r="R60" s="17">
        <f t="shared" si="4"/>
        <v>1.3087055351430775E-2</v>
      </c>
      <c r="S60" s="7">
        <f t="shared" si="5"/>
        <v>612787.53644375002</v>
      </c>
    </row>
    <row r="61" spans="1:19" ht="27" customHeight="1" x14ac:dyDescent="0.3">
      <c r="A61" s="24">
        <v>59</v>
      </c>
      <c r="B61" s="24" t="s">
        <v>127</v>
      </c>
      <c r="C61" s="25" t="s">
        <v>138</v>
      </c>
      <c r="D61" s="25" t="s">
        <v>139</v>
      </c>
      <c r="E61" s="26">
        <v>1</v>
      </c>
      <c r="F61" s="26" t="s">
        <v>21</v>
      </c>
      <c r="G61" s="13">
        <v>1766960.1950000001</v>
      </c>
      <c r="H61" s="2">
        <v>1766960.1950000001</v>
      </c>
      <c r="I61" s="13">
        <v>1766960.1950000001</v>
      </c>
      <c r="J61" s="10">
        <f t="shared" si="0"/>
        <v>1766960.1950000001</v>
      </c>
      <c r="K61" s="15">
        <v>1798765.47851</v>
      </c>
      <c r="L61" s="3">
        <v>1798765.47851</v>
      </c>
      <c r="M61" s="15">
        <v>1733388</v>
      </c>
      <c r="N61" s="3">
        <v>1733388</v>
      </c>
      <c r="O61" s="7">
        <f t="shared" si="1"/>
        <v>1733388</v>
      </c>
      <c r="P61" s="7">
        <f t="shared" si="2"/>
        <v>1766518.4671275001</v>
      </c>
      <c r="Q61" s="7">
        <f t="shared" si="3"/>
        <v>23118.649626525184</v>
      </c>
      <c r="R61" s="17">
        <f t="shared" si="4"/>
        <v>1.3087125924088385E-2</v>
      </c>
      <c r="S61" s="7">
        <f t="shared" si="5"/>
        <v>1766518.4671275001</v>
      </c>
    </row>
    <row r="62" spans="1:19" ht="27" customHeight="1" x14ac:dyDescent="0.3">
      <c r="A62" s="24">
        <v>60</v>
      </c>
      <c r="B62" s="32" t="s">
        <v>127</v>
      </c>
      <c r="C62" s="33" t="s">
        <v>140</v>
      </c>
      <c r="D62" s="34" t="s">
        <v>141</v>
      </c>
      <c r="E62" s="35">
        <v>1</v>
      </c>
      <c r="F62" s="35" t="s">
        <v>21</v>
      </c>
      <c r="G62" s="13">
        <v>1868412.4550000001</v>
      </c>
      <c r="H62" s="2">
        <v>1868412.4550000001</v>
      </c>
      <c r="I62" s="13">
        <v>1868412.4550000001</v>
      </c>
      <c r="J62" s="10">
        <f t="shared" si="0"/>
        <v>1868412.4550000001</v>
      </c>
      <c r="K62" s="15">
        <v>1902043.87919</v>
      </c>
      <c r="L62" s="3">
        <v>1902043.87919</v>
      </c>
      <c r="M62" s="15">
        <v>1832913</v>
      </c>
      <c r="N62" s="3">
        <v>1832913</v>
      </c>
      <c r="O62" s="7">
        <f t="shared" si="1"/>
        <v>1832913</v>
      </c>
      <c r="P62" s="7">
        <f t="shared" si="2"/>
        <v>1867945.4472975</v>
      </c>
      <c r="Q62" s="7">
        <f t="shared" si="3"/>
        <v>24445.917929012019</v>
      </c>
      <c r="R62" s="17">
        <f t="shared" si="4"/>
        <v>1.3087062025488917E-2</v>
      </c>
      <c r="S62" s="7">
        <f t="shared" si="5"/>
        <v>1867945.4472975</v>
      </c>
    </row>
    <row r="63" spans="1:19" ht="27" customHeight="1" x14ac:dyDescent="0.3">
      <c r="A63" s="21">
        <v>61</v>
      </c>
      <c r="B63" s="24" t="s">
        <v>127</v>
      </c>
      <c r="C63" s="25" t="s">
        <v>142</v>
      </c>
      <c r="D63" s="25" t="s">
        <v>143</v>
      </c>
      <c r="E63" s="26">
        <v>1</v>
      </c>
      <c r="F63" s="26" t="s">
        <v>21</v>
      </c>
      <c r="G63" s="13">
        <v>2324947.625</v>
      </c>
      <c r="H63" s="2">
        <v>2324947.625</v>
      </c>
      <c r="I63" s="13">
        <v>2324947.625</v>
      </c>
      <c r="J63" s="10">
        <f t="shared" si="0"/>
        <v>2324947.625</v>
      </c>
      <c r="K63" s="15">
        <v>2366796.6822500001</v>
      </c>
      <c r="L63" s="3">
        <v>2366796.6822500001</v>
      </c>
      <c r="M63" s="15">
        <v>2280774</v>
      </c>
      <c r="N63" s="3">
        <v>2280774</v>
      </c>
      <c r="O63" s="7">
        <f t="shared" si="1"/>
        <v>2280774</v>
      </c>
      <c r="P63" s="7">
        <f t="shared" si="2"/>
        <v>2324366.4830625001</v>
      </c>
      <c r="Q63" s="7">
        <f t="shared" si="3"/>
        <v>30419.16268796827</v>
      </c>
      <c r="R63" s="17">
        <f t="shared" si="4"/>
        <v>1.3087076805499748E-2</v>
      </c>
      <c r="S63" s="7">
        <f t="shared" si="5"/>
        <v>2324366.4830625001</v>
      </c>
    </row>
    <row r="64" spans="1:19" ht="27" customHeight="1" x14ac:dyDescent="0.3">
      <c r="A64" s="24">
        <v>62</v>
      </c>
      <c r="B64" s="24" t="s">
        <v>127</v>
      </c>
      <c r="C64" s="25" t="s">
        <v>144</v>
      </c>
      <c r="D64" s="25" t="s">
        <v>145</v>
      </c>
      <c r="E64" s="26">
        <v>1</v>
      </c>
      <c r="F64" s="26" t="s">
        <v>21</v>
      </c>
      <c r="G64" s="13">
        <v>1902229.875</v>
      </c>
      <c r="H64" s="2">
        <v>1902229.875</v>
      </c>
      <c r="I64" s="13">
        <v>1902229.875</v>
      </c>
      <c r="J64" s="10">
        <f t="shared" si="0"/>
        <v>1902229.875</v>
      </c>
      <c r="K64" s="15">
        <v>1936470.01275</v>
      </c>
      <c r="L64" s="3">
        <v>1936470.01275</v>
      </c>
      <c r="M64" s="15">
        <v>1866088</v>
      </c>
      <c r="N64" s="3">
        <v>1866088</v>
      </c>
      <c r="O64" s="7">
        <f t="shared" si="1"/>
        <v>1866088</v>
      </c>
      <c r="P64" s="7">
        <f t="shared" si="2"/>
        <v>1901754.4406874999</v>
      </c>
      <c r="Q64" s="7">
        <f t="shared" si="3"/>
        <v>24888.340696562067</v>
      </c>
      <c r="R64" s="17">
        <f t="shared" si="4"/>
        <v>1.3087042240618997E-2</v>
      </c>
      <c r="S64" s="7">
        <f t="shared" si="5"/>
        <v>1901754.4406874999</v>
      </c>
    </row>
    <row r="65" spans="1:19" ht="27" customHeight="1" x14ac:dyDescent="0.3">
      <c r="A65" s="24">
        <v>63</v>
      </c>
      <c r="B65" s="24" t="s">
        <v>127</v>
      </c>
      <c r="C65" s="25" t="s">
        <v>146</v>
      </c>
      <c r="D65" s="25" t="s">
        <v>147</v>
      </c>
      <c r="E65" s="26">
        <v>1</v>
      </c>
      <c r="F65" s="26" t="s">
        <v>21</v>
      </c>
      <c r="G65" s="13">
        <v>1517556.7224999999</v>
      </c>
      <c r="H65" s="2">
        <v>1517556.7224999999</v>
      </c>
      <c r="I65" s="13">
        <v>1517556.7224999999</v>
      </c>
      <c r="J65" s="10">
        <f t="shared" si="0"/>
        <v>1517556.7224999999</v>
      </c>
      <c r="K65" s="15">
        <v>1544872.7435049999</v>
      </c>
      <c r="L65" s="3">
        <v>1544872.7435049999</v>
      </c>
      <c r="M65" s="15">
        <v>1488723</v>
      </c>
      <c r="N65" s="3">
        <v>1488723</v>
      </c>
      <c r="O65" s="7">
        <f t="shared" si="1"/>
        <v>1488723</v>
      </c>
      <c r="P65" s="7">
        <f t="shared" si="2"/>
        <v>1517177.2971262499</v>
      </c>
      <c r="Q65" s="7">
        <f t="shared" si="3"/>
        <v>19855.557800623614</v>
      </c>
      <c r="R65" s="17">
        <f t="shared" si="4"/>
        <v>1.3087170390852059E-2</v>
      </c>
      <c r="S65" s="7">
        <f t="shared" si="5"/>
        <v>1517177.2971262499</v>
      </c>
    </row>
    <row r="66" spans="1:19" ht="27" customHeight="1" x14ac:dyDescent="0.3">
      <c r="A66" s="21">
        <v>64</v>
      </c>
      <c r="B66" s="24" t="s">
        <v>127</v>
      </c>
      <c r="C66" s="25" t="s">
        <v>148</v>
      </c>
      <c r="D66" s="25" t="s">
        <v>149</v>
      </c>
      <c r="E66" s="26">
        <v>1</v>
      </c>
      <c r="F66" s="26" t="s">
        <v>21</v>
      </c>
      <c r="G66" s="13">
        <v>287448.07</v>
      </c>
      <c r="H66" s="2">
        <v>287448.07</v>
      </c>
      <c r="I66" s="13">
        <v>287448.07</v>
      </c>
      <c r="J66" s="10">
        <f t="shared" si="0"/>
        <v>287448.07</v>
      </c>
      <c r="K66" s="15">
        <v>292622.13526000001</v>
      </c>
      <c r="L66" s="3">
        <v>292622.13526000001</v>
      </c>
      <c r="M66" s="15">
        <v>281987</v>
      </c>
      <c r="N66" s="3">
        <v>281987</v>
      </c>
      <c r="O66" s="7">
        <f t="shared" si="1"/>
        <v>281987</v>
      </c>
      <c r="P66" s="7">
        <f t="shared" si="2"/>
        <v>287376.31881500001</v>
      </c>
      <c r="Q66" s="7">
        <f t="shared" si="3"/>
        <v>3760.7726576277964</v>
      </c>
      <c r="R66" s="17">
        <f t="shared" si="4"/>
        <v>1.3086578160425298E-2</v>
      </c>
      <c r="S66" s="7">
        <f t="shared" si="5"/>
        <v>287376.31881500001</v>
      </c>
    </row>
    <row r="67" spans="1:19" ht="27" customHeight="1" x14ac:dyDescent="0.3">
      <c r="A67" s="24">
        <v>65</v>
      </c>
      <c r="B67" s="24" t="s">
        <v>127</v>
      </c>
      <c r="C67" s="25" t="s">
        <v>150</v>
      </c>
      <c r="D67" s="25" t="s">
        <v>149</v>
      </c>
      <c r="E67" s="26">
        <v>1</v>
      </c>
      <c r="F67" s="26" t="s">
        <v>21</v>
      </c>
      <c r="G67" s="13">
        <v>1297743.4924999999</v>
      </c>
      <c r="H67" s="2">
        <v>1297743.4924999999</v>
      </c>
      <c r="I67" s="13">
        <v>1297743.4924999999</v>
      </c>
      <c r="J67" s="10">
        <f t="shared" ref="J67:J121" si="6">I67*E67</f>
        <v>1297743.4924999999</v>
      </c>
      <c r="K67" s="15">
        <v>1321102.875365</v>
      </c>
      <c r="L67" s="3">
        <v>1321102.875365</v>
      </c>
      <c r="M67" s="15">
        <v>1273086</v>
      </c>
      <c r="N67" s="3">
        <v>1273086</v>
      </c>
      <c r="O67" s="7">
        <f t="shared" ref="O67:O121" si="7">+MIN(G67,K67,M67,I67)</f>
        <v>1273086</v>
      </c>
      <c r="P67" s="7">
        <f t="shared" ref="P67:P121" si="8">+AVERAGE(G67,K67,M67,I67)</f>
        <v>1297418.9650912499</v>
      </c>
      <c r="Q67" s="7">
        <f t="shared" ref="Q67:Q121" si="9">+_xlfn.STDEV.P(G67,K67,M67,I67)</f>
        <v>16979.630679619411</v>
      </c>
      <c r="R67" s="17">
        <f t="shared" ref="R67:R121" si="10">+Q67/P67</f>
        <v>1.3087237921194718E-2</v>
      </c>
      <c r="S67" s="7">
        <f t="shared" si="5"/>
        <v>1297418.9650912499</v>
      </c>
    </row>
    <row r="68" spans="1:19" ht="27" customHeight="1" x14ac:dyDescent="0.3">
      <c r="A68" s="24">
        <v>66</v>
      </c>
      <c r="B68" s="24" t="s">
        <v>151</v>
      </c>
      <c r="C68" s="25" t="s">
        <v>152</v>
      </c>
      <c r="D68" s="25" t="s">
        <v>153</v>
      </c>
      <c r="E68" s="26">
        <v>1</v>
      </c>
      <c r="F68" s="26" t="s">
        <v>21</v>
      </c>
      <c r="G68" s="13">
        <v>105679.4375</v>
      </c>
      <c r="H68" s="2">
        <v>105679.4375</v>
      </c>
      <c r="I68" s="13">
        <v>105679.4375</v>
      </c>
      <c r="J68" s="10">
        <f t="shared" si="6"/>
        <v>105679.4375</v>
      </c>
      <c r="K68" s="15">
        <v>107581.667375</v>
      </c>
      <c r="L68" s="3">
        <v>107581.667375</v>
      </c>
      <c r="M68" s="15">
        <v>103672</v>
      </c>
      <c r="N68" s="3">
        <v>103672</v>
      </c>
      <c r="O68" s="7">
        <f t="shared" si="7"/>
        <v>103672</v>
      </c>
      <c r="P68" s="7">
        <f t="shared" si="8"/>
        <v>105653.13559375</v>
      </c>
      <c r="Q68" s="7">
        <f t="shared" si="9"/>
        <v>1382.5263697900348</v>
      </c>
      <c r="R68" s="17">
        <f t="shared" si="10"/>
        <v>1.3085521428403486E-2</v>
      </c>
      <c r="S68" s="7">
        <f t="shared" ref="S68:S122" si="11">P68</f>
        <v>105653.13559375</v>
      </c>
    </row>
    <row r="69" spans="1:19" ht="27" customHeight="1" x14ac:dyDescent="0.3">
      <c r="A69" s="21">
        <v>67</v>
      </c>
      <c r="B69" s="24" t="s">
        <v>151</v>
      </c>
      <c r="C69" s="25" t="s">
        <v>154</v>
      </c>
      <c r="D69" s="25" t="s">
        <v>153</v>
      </c>
      <c r="E69" s="26">
        <v>1</v>
      </c>
      <c r="F69" s="26" t="s">
        <v>21</v>
      </c>
      <c r="G69" s="13">
        <v>33817.42</v>
      </c>
      <c r="H69" s="2">
        <v>33817.42</v>
      </c>
      <c r="I69" s="13">
        <v>33817.42</v>
      </c>
      <c r="J69" s="10">
        <f t="shared" si="6"/>
        <v>33817.42</v>
      </c>
      <c r="K69" s="15">
        <v>34426.133559999995</v>
      </c>
      <c r="L69" s="3">
        <v>34426.133559999995</v>
      </c>
      <c r="M69" s="15">
        <v>33175</v>
      </c>
      <c r="N69" s="3">
        <v>33175</v>
      </c>
      <c r="O69" s="7">
        <f t="shared" si="7"/>
        <v>33175</v>
      </c>
      <c r="P69" s="7">
        <f t="shared" si="8"/>
        <v>33808.993390000003</v>
      </c>
      <c r="Q69" s="7">
        <f t="shared" si="9"/>
        <v>442.42276826116745</v>
      </c>
      <c r="R69" s="17">
        <f t="shared" si="10"/>
        <v>1.3085949148430634E-2</v>
      </c>
      <c r="S69" s="7">
        <f t="shared" si="11"/>
        <v>33808.993390000003</v>
      </c>
    </row>
    <row r="70" spans="1:19" ht="27" customHeight="1" x14ac:dyDescent="0.3">
      <c r="A70" s="24">
        <v>68</v>
      </c>
      <c r="B70" s="24" t="s">
        <v>151</v>
      </c>
      <c r="C70" s="25" t="s">
        <v>155</v>
      </c>
      <c r="D70" s="25" t="s">
        <v>156</v>
      </c>
      <c r="E70" s="26">
        <v>1</v>
      </c>
      <c r="F70" s="26" t="s">
        <v>21</v>
      </c>
      <c r="G70" s="13">
        <v>14372.4035</v>
      </c>
      <c r="H70" s="2">
        <v>14372.4035</v>
      </c>
      <c r="I70" s="13">
        <v>14372.4035</v>
      </c>
      <c r="J70" s="10">
        <f t="shared" si="6"/>
        <v>14372.4035</v>
      </c>
      <c r="K70" s="15">
        <v>14631.106763</v>
      </c>
      <c r="L70" s="3">
        <v>14631.106763</v>
      </c>
      <c r="M70" s="15">
        <v>14099</v>
      </c>
      <c r="N70" s="3">
        <v>14099</v>
      </c>
      <c r="O70" s="7">
        <f t="shared" si="7"/>
        <v>14099</v>
      </c>
      <c r="P70" s="7">
        <f t="shared" si="8"/>
        <v>14368.728440750001</v>
      </c>
      <c r="Q70" s="7">
        <f t="shared" si="9"/>
        <v>188.16404269754426</v>
      </c>
      <c r="R70" s="17">
        <f t="shared" si="10"/>
        <v>1.309538582160877E-2</v>
      </c>
      <c r="S70" s="7">
        <f t="shared" si="11"/>
        <v>14368.728440750001</v>
      </c>
    </row>
    <row r="71" spans="1:19" ht="27" customHeight="1" x14ac:dyDescent="0.3">
      <c r="A71" s="24">
        <v>69</v>
      </c>
      <c r="B71" s="24" t="s">
        <v>151</v>
      </c>
      <c r="C71" s="25" t="s">
        <v>157</v>
      </c>
      <c r="D71" s="25" t="s">
        <v>158</v>
      </c>
      <c r="E71" s="26">
        <v>1</v>
      </c>
      <c r="F71" s="26" t="s">
        <v>21</v>
      </c>
      <c r="G71" s="13">
        <v>17754.145500000002</v>
      </c>
      <c r="H71" s="2">
        <v>17754.145500000002</v>
      </c>
      <c r="I71" s="13">
        <v>17754.145500000002</v>
      </c>
      <c r="J71" s="10">
        <f t="shared" si="6"/>
        <v>17754.145500000002</v>
      </c>
      <c r="K71" s="15">
        <v>18073.720119000001</v>
      </c>
      <c r="L71" s="3">
        <v>18073.720119000001</v>
      </c>
      <c r="M71" s="15">
        <v>17417</v>
      </c>
      <c r="N71" s="3">
        <v>17417</v>
      </c>
      <c r="O71" s="7">
        <f t="shared" si="7"/>
        <v>17417</v>
      </c>
      <c r="P71" s="7">
        <f t="shared" si="8"/>
        <v>17749.752779750001</v>
      </c>
      <c r="Q71" s="7">
        <f t="shared" si="9"/>
        <v>232.22717396682233</v>
      </c>
      <c r="R71" s="17">
        <f t="shared" si="10"/>
        <v>1.308340329290452E-2</v>
      </c>
      <c r="S71" s="7">
        <f t="shared" si="11"/>
        <v>17749.752779750001</v>
      </c>
    </row>
    <row r="72" spans="1:19" ht="27" customHeight="1" x14ac:dyDescent="0.3">
      <c r="A72" s="21">
        <v>70</v>
      </c>
      <c r="B72" s="24" t="s">
        <v>151</v>
      </c>
      <c r="C72" s="25" t="s">
        <v>159</v>
      </c>
      <c r="D72" s="25" t="s">
        <v>160</v>
      </c>
      <c r="E72" s="26">
        <v>1</v>
      </c>
      <c r="F72" s="26" t="s">
        <v>21</v>
      </c>
      <c r="G72" s="13">
        <v>17754.145500000002</v>
      </c>
      <c r="H72" s="2">
        <v>17754.145500000002</v>
      </c>
      <c r="I72" s="13">
        <v>17754.145500000002</v>
      </c>
      <c r="J72" s="10">
        <f t="shared" si="6"/>
        <v>17754.145500000002</v>
      </c>
      <c r="K72" s="15">
        <v>18073.720119000001</v>
      </c>
      <c r="L72" s="3">
        <v>18073.720119000001</v>
      </c>
      <c r="M72" s="15">
        <v>17417</v>
      </c>
      <c r="N72" s="3">
        <v>17417</v>
      </c>
      <c r="O72" s="7">
        <f t="shared" si="7"/>
        <v>17417</v>
      </c>
      <c r="P72" s="7">
        <f t="shared" si="8"/>
        <v>17749.752779750001</v>
      </c>
      <c r="Q72" s="7">
        <f t="shared" si="9"/>
        <v>232.22717396682233</v>
      </c>
      <c r="R72" s="17">
        <f t="shared" si="10"/>
        <v>1.308340329290452E-2</v>
      </c>
      <c r="S72" s="7">
        <f t="shared" si="11"/>
        <v>17749.752779750001</v>
      </c>
    </row>
    <row r="73" spans="1:19" ht="27" customHeight="1" x14ac:dyDescent="0.3">
      <c r="A73" s="24">
        <v>71</v>
      </c>
      <c r="B73" s="24" t="s">
        <v>151</v>
      </c>
      <c r="C73" s="25" t="s">
        <v>161</v>
      </c>
      <c r="D73" s="25" t="s">
        <v>156</v>
      </c>
      <c r="E73" s="26">
        <v>1</v>
      </c>
      <c r="F73" s="26" t="s">
        <v>21</v>
      </c>
      <c r="G73" s="13">
        <v>84543.55</v>
      </c>
      <c r="H73" s="2">
        <v>84543.55</v>
      </c>
      <c r="I73" s="13">
        <v>84543.55</v>
      </c>
      <c r="J73" s="10">
        <f t="shared" si="6"/>
        <v>84543.55</v>
      </c>
      <c r="K73" s="15">
        <v>86065.333899999998</v>
      </c>
      <c r="L73" s="3">
        <v>86065.333899999998</v>
      </c>
      <c r="M73" s="15">
        <v>82937</v>
      </c>
      <c r="N73" s="3">
        <v>82937</v>
      </c>
      <c r="O73" s="7">
        <f t="shared" si="7"/>
        <v>82937</v>
      </c>
      <c r="P73" s="7">
        <f t="shared" si="8"/>
        <v>84522.358475000001</v>
      </c>
      <c r="Q73" s="7">
        <f t="shared" si="9"/>
        <v>1106.2360527789606</v>
      </c>
      <c r="R73" s="17">
        <f t="shared" si="10"/>
        <v>1.3088087847266623E-2</v>
      </c>
      <c r="S73" s="7">
        <f t="shared" si="11"/>
        <v>84522.358475000001</v>
      </c>
    </row>
    <row r="74" spans="1:19" ht="27" customHeight="1" x14ac:dyDescent="0.3">
      <c r="A74" s="24">
        <v>72</v>
      </c>
      <c r="B74" s="24" t="s">
        <v>151</v>
      </c>
      <c r="C74" s="25" t="s">
        <v>162</v>
      </c>
      <c r="D74" s="25" t="s">
        <v>163</v>
      </c>
      <c r="E74" s="26">
        <v>1</v>
      </c>
      <c r="F74" s="26" t="s">
        <v>21</v>
      </c>
      <c r="G74" s="13">
        <v>542769.59100000001</v>
      </c>
      <c r="H74" s="2">
        <v>542769.59100000001</v>
      </c>
      <c r="I74" s="13">
        <v>542769.59100000001</v>
      </c>
      <c r="J74" s="10">
        <f t="shared" si="6"/>
        <v>542769.59100000001</v>
      </c>
      <c r="K74" s="15">
        <v>552539.44363800006</v>
      </c>
      <c r="L74" s="3">
        <v>552539.44363800006</v>
      </c>
      <c r="M74" s="15">
        <v>532457</v>
      </c>
      <c r="N74" s="3">
        <v>532457</v>
      </c>
      <c r="O74" s="7">
        <f t="shared" si="7"/>
        <v>532457</v>
      </c>
      <c r="P74" s="7">
        <f t="shared" si="8"/>
        <v>542633.90640950005</v>
      </c>
      <c r="Q74" s="7">
        <f t="shared" si="9"/>
        <v>7101.5123823929407</v>
      </c>
      <c r="R74" s="17">
        <f t="shared" si="10"/>
        <v>1.3087115085347737E-2</v>
      </c>
      <c r="S74" s="7">
        <f t="shared" si="11"/>
        <v>542633.90640950005</v>
      </c>
    </row>
    <row r="75" spans="1:19" ht="27" customHeight="1" x14ac:dyDescent="0.3">
      <c r="A75" s="21">
        <v>73</v>
      </c>
      <c r="B75" s="24" t="s">
        <v>151</v>
      </c>
      <c r="C75" s="25" t="s">
        <v>164</v>
      </c>
      <c r="D75" s="25" t="s">
        <v>158</v>
      </c>
      <c r="E75" s="26">
        <v>1</v>
      </c>
      <c r="F75" s="26" t="s">
        <v>21</v>
      </c>
      <c r="G75" s="13">
        <v>57489.614000000001</v>
      </c>
      <c r="H75" s="2">
        <v>57489.614000000001</v>
      </c>
      <c r="I75" s="13">
        <v>57489.614000000001</v>
      </c>
      <c r="J75" s="10">
        <f t="shared" si="6"/>
        <v>57489.614000000001</v>
      </c>
      <c r="K75" s="15">
        <v>58524.427051999999</v>
      </c>
      <c r="L75" s="3">
        <v>58524.427051999999</v>
      </c>
      <c r="M75" s="15">
        <v>56397</v>
      </c>
      <c r="N75" s="3">
        <v>56397</v>
      </c>
      <c r="O75" s="7">
        <f t="shared" si="7"/>
        <v>56397</v>
      </c>
      <c r="P75" s="7">
        <f t="shared" si="8"/>
        <v>57475.163763000004</v>
      </c>
      <c r="Q75" s="7">
        <f t="shared" si="9"/>
        <v>752.29784131488248</v>
      </c>
      <c r="R75" s="17">
        <f t="shared" si="10"/>
        <v>1.3089094350683329E-2</v>
      </c>
      <c r="S75" s="7">
        <f t="shared" si="11"/>
        <v>57475.163763000004</v>
      </c>
    </row>
    <row r="76" spans="1:19" ht="27" customHeight="1" x14ac:dyDescent="0.3">
      <c r="A76" s="24">
        <v>74</v>
      </c>
      <c r="B76" s="24" t="s">
        <v>151</v>
      </c>
      <c r="C76" s="25" t="s">
        <v>165</v>
      </c>
      <c r="D76" s="25" t="s">
        <v>158</v>
      </c>
      <c r="E76" s="26">
        <v>1</v>
      </c>
      <c r="F76" s="26" t="s">
        <v>21</v>
      </c>
      <c r="G76" s="13">
        <v>56644.178500000002</v>
      </c>
      <c r="H76" s="2">
        <v>56644.178500000002</v>
      </c>
      <c r="I76" s="13">
        <v>56644.178500000002</v>
      </c>
      <c r="J76" s="10">
        <f t="shared" si="6"/>
        <v>56644.178500000002</v>
      </c>
      <c r="K76" s="15">
        <v>57663.773713000002</v>
      </c>
      <c r="L76" s="3">
        <v>57663.773713000002</v>
      </c>
      <c r="M76" s="15">
        <v>55568</v>
      </c>
      <c r="N76" s="3">
        <v>55568</v>
      </c>
      <c r="O76" s="7">
        <f t="shared" si="7"/>
        <v>55568</v>
      </c>
      <c r="P76" s="7">
        <f t="shared" si="8"/>
        <v>56630.032678250005</v>
      </c>
      <c r="Q76" s="7">
        <f t="shared" si="9"/>
        <v>741.10291882147499</v>
      </c>
      <c r="R76" s="17">
        <f t="shared" si="10"/>
        <v>1.3086747151147445E-2</v>
      </c>
      <c r="S76" s="7">
        <f t="shared" si="11"/>
        <v>56630.032678250005</v>
      </c>
    </row>
    <row r="77" spans="1:19" ht="27" customHeight="1" x14ac:dyDescent="0.3">
      <c r="A77" s="24">
        <v>75</v>
      </c>
      <c r="B77" s="24" t="s">
        <v>166</v>
      </c>
      <c r="C77" s="25" t="s">
        <v>167</v>
      </c>
      <c r="D77" s="25" t="s">
        <v>168</v>
      </c>
      <c r="E77" s="26">
        <v>1</v>
      </c>
      <c r="F77" s="26" t="s">
        <v>21</v>
      </c>
      <c r="G77" s="13">
        <v>57489.614000000001</v>
      </c>
      <c r="H77" s="2">
        <v>57489.614000000001</v>
      </c>
      <c r="I77" s="13">
        <v>57489.614000000001</v>
      </c>
      <c r="J77" s="10">
        <f t="shared" si="6"/>
        <v>57489.614000000001</v>
      </c>
      <c r="K77" s="15">
        <v>58524.427051999999</v>
      </c>
      <c r="L77" s="3">
        <v>58524.427051999999</v>
      </c>
      <c r="M77" s="15">
        <v>56397</v>
      </c>
      <c r="N77" s="3">
        <v>56397</v>
      </c>
      <c r="O77" s="7">
        <f t="shared" si="7"/>
        <v>56397</v>
      </c>
      <c r="P77" s="7">
        <f t="shared" si="8"/>
        <v>57475.163763000004</v>
      </c>
      <c r="Q77" s="7">
        <f t="shared" si="9"/>
        <v>752.29784131488248</v>
      </c>
      <c r="R77" s="17">
        <f t="shared" si="10"/>
        <v>1.3089094350683329E-2</v>
      </c>
      <c r="S77" s="7">
        <f t="shared" si="11"/>
        <v>57475.163763000004</v>
      </c>
    </row>
    <row r="78" spans="1:19" ht="27" customHeight="1" x14ac:dyDescent="0.3">
      <c r="A78" s="21">
        <v>76</v>
      </c>
      <c r="B78" s="24" t="s">
        <v>166</v>
      </c>
      <c r="C78" s="25" t="s">
        <v>169</v>
      </c>
      <c r="D78" s="25" t="s">
        <v>170</v>
      </c>
      <c r="E78" s="26">
        <v>1</v>
      </c>
      <c r="F78" s="26" t="s">
        <v>21</v>
      </c>
      <c r="G78" s="13">
        <v>56644.178500000002</v>
      </c>
      <c r="H78" s="2">
        <v>56644.178500000002</v>
      </c>
      <c r="I78" s="13">
        <v>56644.178500000002</v>
      </c>
      <c r="J78" s="10">
        <f t="shared" si="6"/>
        <v>56644.178500000002</v>
      </c>
      <c r="K78" s="15">
        <v>57663.773713000002</v>
      </c>
      <c r="L78" s="3">
        <v>57663.773713000002</v>
      </c>
      <c r="M78" s="15">
        <v>55568</v>
      </c>
      <c r="N78" s="3">
        <v>55568</v>
      </c>
      <c r="O78" s="7">
        <f t="shared" si="7"/>
        <v>55568</v>
      </c>
      <c r="P78" s="7">
        <f t="shared" si="8"/>
        <v>56630.032678250005</v>
      </c>
      <c r="Q78" s="7">
        <f t="shared" si="9"/>
        <v>741.10291882147499</v>
      </c>
      <c r="R78" s="17">
        <f t="shared" si="10"/>
        <v>1.3086747151147445E-2</v>
      </c>
      <c r="S78" s="7">
        <f t="shared" si="11"/>
        <v>56630.032678250005</v>
      </c>
    </row>
    <row r="79" spans="1:19" ht="27" customHeight="1" x14ac:dyDescent="0.3">
      <c r="A79" s="24">
        <v>77</v>
      </c>
      <c r="B79" s="24" t="s">
        <v>166</v>
      </c>
      <c r="C79" s="25" t="s">
        <v>171</v>
      </c>
      <c r="D79" s="25" t="s">
        <v>172</v>
      </c>
      <c r="E79" s="26">
        <v>1</v>
      </c>
      <c r="F79" s="26" t="s">
        <v>21</v>
      </c>
      <c r="G79" s="13">
        <v>86234.420999999988</v>
      </c>
      <c r="H79" s="2">
        <v>86234.420999999988</v>
      </c>
      <c r="I79" s="13">
        <v>86234.420999999988</v>
      </c>
      <c r="J79" s="10">
        <f t="shared" si="6"/>
        <v>86234.420999999988</v>
      </c>
      <c r="K79" s="15">
        <v>87786.640577999991</v>
      </c>
      <c r="L79" s="3">
        <v>87786.640577999991</v>
      </c>
      <c r="M79" s="15">
        <v>84596</v>
      </c>
      <c r="N79" s="3">
        <v>84596</v>
      </c>
      <c r="O79" s="7">
        <f t="shared" si="7"/>
        <v>84596</v>
      </c>
      <c r="P79" s="7">
        <f t="shared" si="8"/>
        <v>86212.870644499984</v>
      </c>
      <c r="Q79" s="7">
        <f t="shared" si="9"/>
        <v>1128.2676234252631</v>
      </c>
      <c r="R79" s="17">
        <f t="shared" si="10"/>
        <v>1.3086997509660603E-2</v>
      </c>
      <c r="S79" s="7">
        <f t="shared" si="11"/>
        <v>86212.870644499984</v>
      </c>
    </row>
    <row r="80" spans="1:19" ht="27" customHeight="1" x14ac:dyDescent="0.3">
      <c r="A80" s="24">
        <v>78</v>
      </c>
      <c r="B80" s="24" t="s">
        <v>166</v>
      </c>
      <c r="C80" s="25" t="s">
        <v>173</v>
      </c>
      <c r="D80" s="25" t="s">
        <v>172</v>
      </c>
      <c r="E80" s="26">
        <v>1</v>
      </c>
      <c r="F80" s="26" t="s">
        <v>21</v>
      </c>
      <c r="G80" s="13">
        <v>84543.55</v>
      </c>
      <c r="H80" s="2">
        <v>84543.55</v>
      </c>
      <c r="I80" s="13">
        <v>84543.55</v>
      </c>
      <c r="J80" s="10">
        <f t="shared" si="6"/>
        <v>84543.55</v>
      </c>
      <c r="K80" s="15">
        <v>86065.333899999998</v>
      </c>
      <c r="L80" s="3">
        <v>86065.333899999998</v>
      </c>
      <c r="M80" s="15">
        <v>82937</v>
      </c>
      <c r="N80" s="3">
        <v>82937</v>
      </c>
      <c r="O80" s="7">
        <f t="shared" si="7"/>
        <v>82937</v>
      </c>
      <c r="P80" s="7">
        <f t="shared" si="8"/>
        <v>84522.358475000001</v>
      </c>
      <c r="Q80" s="7">
        <f t="shared" si="9"/>
        <v>1106.2360527789606</v>
      </c>
      <c r="R80" s="17">
        <f t="shared" si="10"/>
        <v>1.3088087847266623E-2</v>
      </c>
      <c r="S80" s="7">
        <f t="shared" si="11"/>
        <v>84522.358475000001</v>
      </c>
    </row>
    <row r="81" spans="1:19" ht="27" customHeight="1" x14ac:dyDescent="0.3">
      <c r="A81" s="21">
        <v>79</v>
      </c>
      <c r="B81" s="24" t="s">
        <v>166</v>
      </c>
      <c r="C81" s="25" t="s">
        <v>174</v>
      </c>
      <c r="D81" s="25" t="s">
        <v>172</v>
      </c>
      <c r="E81" s="26">
        <v>1</v>
      </c>
      <c r="F81" s="26" t="s">
        <v>21</v>
      </c>
      <c r="G81" s="13">
        <v>328028.97399999999</v>
      </c>
      <c r="H81" s="2">
        <v>328028.97399999999</v>
      </c>
      <c r="I81" s="13">
        <v>328028.97399999999</v>
      </c>
      <c r="J81" s="10">
        <f t="shared" si="6"/>
        <v>328028.97399999999</v>
      </c>
      <c r="K81" s="15">
        <v>333933.49553199997</v>
      </c>
      <c r="L81" s="3">
        <v>333933.49553199997</v>
      </c>
      <c r="M81" s="15">
        <v>321796</v>
      </c>
      <c r="N81" s="3">
        <v>321796</v>
      </c>
      <c r="O81" s="7">
        <f t="shared" si="7"/>
        <v>321796</v>
      </c>
      <c r="P81" s="7">
        <f t="shared" si="8"/>
        <v>327946.86088299996</v>
      </c>
      <c r="Q81" s="7">
        <f t="shared" si="9"/>
        <v>4292.0382439638588</v>
      </c>
      <c r="R81" s="17">
        <f t="shared" si="10"/>
        <v>1.308760276712973E-2</v>
      </c>
      <c r="S81" s="7">
        <f t="shared" si="11"/>
        <v>327946.86088299996</v>
      </c>
    </row>
    <row r="82" spans="1:19" ht="27" customHeight="1" x14ac:dyDescent="0.3">
      <c r="A82" s="24">
        <v>80</v>
      </c>
      <c r="B82" s="24" t="s">
        <v>166</v>
      </c>
      <c r="C82" s="25" t="s">
        <v>175</v>
      </c>
      <c r="D82" s="25" t="s">
        <v>172</v>
      </c>
      <c r="E82" s="26">
        <v>1</v>
      </c>
      <c r="F82" s="26" t="s">
        <v>21</v>
      </c>
      <c r="G82" s="13">
        <v>7608.9195</v>
      </c>
      <c r="H82" s="2">
        <v>7608.9195</v>
      </c>
      <c r="I82" s="13">
        <v>7608.9195</v>
      </c>
      <c r="J82" s="10">
        <f t="shared" si="6"/>
        <v>7608.9195</v>
      </c>
      <c r="K82" s="15">
        <v>7745.8800510000001</v>
      </c>
      <c r="L82" s="3">
        <v>7745.8800510000001</v>
      </c>
      <c r="M82" s="15">
        <v>7464</v>
      </c>
      <c r="N82" s="3">
        <v>7464</v>
      </c>
      <c r="O82" s="7">
        <f t="shared" si="7"/>
        <v>7464</v>
      </c>
      <c r="P82" s="7">
        <f t="shared" si="8"/>
        <v>7606.92976275</v>
      </c>
      <c r="Q82" s="7">
        <f t="shared" si="9"/>
        <v>99.679508668002413</v>
      </c>
      <c r="R82" s="17">
        <f t="shared" si="10"/>
        <v>1.3103776658503947E-2</v>
      </c>
      <c r="S82" s="7">
        <f t="shared" si="11"/>
        <v>7606.92976275</v>
      </c>
    </row>
    <row r="83" spans="1:19" ht="27" customHeight="1" x14ac:dyDescent="0.3">
      <c r="A83" s="24">
        <v>81</v>
      </c>
      <c r="B83" s="24" t="s">
        <v>166</v>
      </c>
      <c r="C83" s="25" t="s">
        <v>176</v>
      </c>
      <c r="D83" s="25" t="s">
        <v>172</v>
      </c>
      <c r="E83" s="26">
        <v>1</v>
      </c>
      <c r="F83" s="26" t="s">
        <v>21</v>
      </c>
      <c r="G83" s="13">
        <v>5918.0484999999999</v>
      </c>
      <c r="H83" s="2">
        <v>5918.0484999999999</v>
      </c>
      <c r="I83" s="13">
        <v>5918.0484999999999</v>
      </c>
      <c r="J83" s="10">
        <f t="shared" si="6"/>
        <v>5918.0484999999999</v>
      </c>
      <c r="K83" s="15">
        <v>6024.5733730000002</v>
      </c>
      <c r="L83" s="3">
        <v>6024.5733730000002</v>
      </c>
      <c r="M83" s="15">
        <v>5806</v>
      </c>
      <c r="N83" s="3">
        <v>5806</v>
      </c>
      <c r="O83" s="7">
        <f t="shared" si="7"/>
        <v>5806</v>
      </c>
      <c r="P83" s="7">
        <f t="shared" si="8"/>
        <v>5916.6675932500002</v>
      </c>
      <c r="Q83" s="7">
        <f t="shared" si="9"/>
        <v>77.289694180575239</v>
      </c>
      <c r="R83" s="17">
        <f t="shared" si="10"/>
        <v>1.3063044858012775E-2</v>
      </c>
      <c r="S83" s="7">
        <f t="shared" si="11"/>
        <v>5916.6675932500002</v>
      </c>
    </row>
    <row r="84" spans="1:19" ht="27" customHeight="1" x14ac:dyDescent="0.3">
      <c r="A84" s="21">
        <v>82</v>
      </c>
      <c r="B84" s="24" t="s">
        <v>166</v>
      </c>
      <c r="C84" s="25" t="s">
        <v>177</v>
      </c>
      <c r="D84" s="25" t="s">
        <v>172</v>
      </c>
      <c r="E84" s="26">
        <v>1</v>
      </c>
      <c r="F84" s="26" t="s">
        <v>21</v>
      </c>
      <c r="G84" s="13">
        <v>328028.97399999999</v>
      </c>
      <c r="H84" s="2">
        <v>328028.97399999999</v>
      </c>
      <c r="I84" s="13">
        <v>328028.97399999999</v>
      </c>
      <c r="J84" s="10">
        <f t="shared" si="6"/>
        <v>328028.97399999999</v>
      </c>
      <c r="K84" s="15">
        <v>333933.49553199997</v>
      </c>
      <c r="L84" s="3">
        <v>333933.49553199997</v>
      </c>
      <c r="M84" s="15">
        <v>321796</v>
      </c>
      <c r="N84" s="3">
        <v>321796</v>
      </c>
      <c r="O84" s="7">
        <f t="shared" si="7"/>
        <v>321796</v>
      </c>
      <c r="P84" s="7">
        <f t="shared" si="8"/>
        <v>327946.86088299996</v>
      </c>
      <c r="Q84" s="7">
        <f t="shared" si="9"/>
        <v>4292.0382439638588</v>
      </c>
      <c r="R84" s="17">
        <f t="shared" si="10"/>
        <v>1.308760276712973E-2</v>
      </c>
      <c r="S84" s="7">
        <f t="shared" si="11"/>
        <v>327946.86088299996</v>
      </c>
    </row>
    <row r="85" spans="1:19" ht="27" customHeight="1" x14ac:dyDescent="0.3">
      <c r="A85" s="24">
        <v>83</v>
      </c>
      <c r="B85" s="24" t="s">
        <v>166</v>
      </c>
      <c r="C85" s="25" t="s">
        <v>178</v>
      </c>
      <c r="D85" s="25" t="s">
        <v>179</v>
      </c>
      <c r="E85" s="26">
        <v>1</v>
      </c>
      <c r="F85" s="26" t="s">
        <v>21</v>
      </c>
      <c r="G85" s="13">
        <v>329719.84499999997</v>
      </c>
      <c r="H85" s="2">
        <v>329719.84499999997</v>
      </c>
      <c r="I85" s="13">
        <v>329719.84499999997</v>
      </c>
      <c r="J85" s="10">
        <f t="shared" si="6"/>
        <v>329719.84499999997</v>
      </c>
      <c r="K85" s="15">
        <v>335654.80220999999</v>
      </c>
      <c r="L85" s="3">
        <v>335654.80220999999</v>
      </c>
      <c r="M85" s="15">
        <v>323455</v>
      </c>
      <c r="N85" s="3">
        <v>323455</v>
      </c>
      <c r="O85" s="7">
        <f t="shared" si="7"/>
        <v>323455</v>
      </c>
      <c r="P85" s="7">
        <f t="shared" si="8"/>
        <v>329637.37305249996</v>
      </c>
      <c r="Q85" s="7">
        <f t="shared" si="9"/>
        <v>4314.0698148632846</v>
      </c>
      <c r="R85" s="17">
        <f t="shared" si="10"/>
        <v>1.3087320090298744E-2</v>
      </c>
      <c r="S85" s="7">
        <f t="shared" si="11"/>
        <v>329637.37305249996</v>
      </c>
    </row>
    <row r="86" spans="1:19" ht="27" customHeight="1" x14ac:dyDescent="0.3">
      <c r="A86" s="24">
        <v>84</v>
      </c>
      <c r="B86" s="24" t="s">
        <v>180</v>
      </c>
      <c r="C86" s="25" t="s">
        <v>181</v>
      </c>
      <c r="D86" s="25" t="s">
        <v>182</v>
      </c>
      <c r="E86" s="26">
        <v>1</v>
      </c>
      <c r="F86" s="26" t="s">
        <v>21</v>
      </c>
      <c r="G86" s="13">
        <v>2924361.3944999999</v>
      </c>
      <c r="H86" s="2">
        <v>2924361.3944999999</v>
      </c>
      <c r="I86" s="13">
        <v>2924361.3944999999</v>
      </c>
      <c r="J86" s="10">
        <f t="shared" si="6"/>
        <v>2924361.3944999999</v>
      </c>
      <c r="K86" s="15">
        <v>2976999.8996009999</v>
      </c>
      <c r="L86" s="3">
        <v>2976999.8996009999</v>
      </c>
      <c r="M86" s="15">
        <v>2868799</v>
      </c>
      <c r="N86" s="3">
        <v>2868799</v>
      </c>
      <c r="O86" s="7">
        <f t="shared" si="7"/>
        <v>2868799</v>
      </c>
      <c r="P86" s="7">
        <f t="shared" si="8"/>
        <v>2923630.4221502501</v>
      </c>
      <c r="Q86" s="7">
        <f t="shared" si="9"/>
        <v>38261.777989062488</v>
      </c>
      <c r="R86" s="17">
        <f t="shared" si="10"/>
        <v>1.3087077524977319E-2</v>
      </c>
      <c r="S86" s="7">
        <f t="shared" si="11"/>
        <v>2923630.4221502501</v>
      </c>
    </row>
    <row r="87" spans="1:19" ht="27" customHeight="1" x14ac:dyDescent="0.3">
      <c r="A87" s="21">
        <v>85</v>
      </c>
      <c r="B87" s="24" t="s">
        <v>180</v>
      </c>
      <c r="C87" s="25" t="s">
        <v>183</v>
      </c>
      <c r="D87" s="25" t="s">
        <v>182</v>
      </c>
      <c r="E87" s="26">
        <v>1</v>
      </c>
      <c r="F87" s="26" t="s">
        <v>21</v>
      </c>
      <c r="G87" s="13">
        <v>3128111.35</v>
      </c>
      <c r="H87" s="2">
        <v>3128111.35</v>
      </c>
      <c r="I87" s="13">
        <v>3128111.35</v>
      </c>
      <c r="J87" s="10">
        <f t="shared" si="6"/>
        <v>3128111.35</v>
      </c>
      <c r="K87" s="15">
        <v>3184417.3543000002</v>
      </c>
      <c r="L87" s="3">
        <v>3184417.3543000002</v>
      </c>
      <c r="M87" s="15">
        <v>3068677</v>
      </c>
      <c r="N87" s="3">
        <v>3068677</v>
      </c>
      <c r="O87" s="7">
        <f t="shared" si="7"/>
        <v>3068677</v>
      </c>
      <c r="P87" s="7">
        <f t="shared" si="8"/>
        <v>3127329.2635750002</v>
      </c>
      <c r="Q87" s="7">
        <f t="shared" si="9"/>
        <v>40927.867778108935</v>
      </c>
      <c r="R87" s="17">
        <f t="shared" si="10"/>
        <v>1.3087162984342213E-2</v>
      </c>
      <c r="S87" s="7">
        <f t="shared" si="11"/>
        <v>3127329.2635750002</v>
      </c>
    </row>
    <row r="88" spans="1:19" ht="27" customHeight="1" x14ac:dyDescent="0.3">
      <c r="A88" s="24">
        <v>86</v>
      </c>
      <c r="B88" s="24" t="s">
        <v>180</v>
      </c>
      <c r="C88" s="25" t="s">
        <v>184</v>
      </c>
      <c r="D88" s="25" t="s">
        <v>185</v>
      </c>
      <c r="E88" s="26">
        <v>1</v>
      </c>
      <c r="F88" s="26" t="s">
        <v>21</v>
      </c>
      <c r="G88" s="13">
        <v>3026659.09</v>
      </c>
      <c r="H88" s="2">
        <v>3026659.09</v>
      </c>
      <c r="I88" s="13">
        <v>3026659.09</v>
      </c>
      <c r="J88" s="10">
        <f t="shared" si="6"/>
        <v>3026659.09</v>
      </c>
      <c r="K88" s="15">
        <v>3081138.9536199998</v>
      </c>
      <c r="L88" s="3">
        <v>3081138.9536199998</v>
      </c>
      <c r="M88" s="15">
        <v>2969153</v>
      </c>
      <c r="N88" s="3">
        <v>2969153</v>
      </c>
      <c r="O88" s="7">
        <f t="shared" si="7"/>
        <v>2969153</v>
      </c>
      <c r="P88" s="7">
        <f t="shared" si="8"/>
        <v>3025902.5334049999</v>
      </c>
      <c r="Q88" s="7">
        <f t="shared" si="9"/>
        <v>39600.241210174863</v>
      </c>
      <c r="R88" s="17">
        <f t="shared" si="10"/>
        <v>1.3087084191576172E-2</v>
      </c>
      <c r="S88" s="7">
        <f t="shared" si="11"/>
        <v>3025902.5334049999</v>
      </c>
    </row>
    <row r="89" spans="1:19" ht="27" customHeight="1" x14ac:dyDescent="0.3">
      <c r="A89" s="24">
        <v>87</v>
      </c>
      <c r="B89" s="24" t="s">
        <v>180</v>
      </c>
      <c r="C89" s="25" t="s">
        <v>186</v>
      </c>
      <c r="D89" s="25" t="s">
        <v>187</v>
      </c>
      <c r="E89" s="26">
        <v>1</v>
      </c>
      <c r="F89" s="26" t="s">
        <v>21</v>
      </c>
      <c r="G89" s="13">
        <v>3466285.55</v>
      </c>
      <c r="H89" s="2">
        <v>3466285.55</v>
      </c>
      <c r="I89" s="13">
        <v>3466285.55</v>
      </c>
      <c r="J89" s="10">
        <f t="shared" si="6"/>
        <v>3466285.55</v>
      </c>
      <c r="K89" s="15">
        <v>3528678.6898999996</v>
      </c>
      <c r="L89" s="3">
        <v>3528678.6898999996</v>
      </c>
      <c r="M89" s="15">
        <v>3400426</v>
      </c>
      <c r="N89" s="3">
        <v>3400426</v>
      </c>
      <c r="O89" s="7">
        <f t="shared" si="7"/>
        <v>3400426</v>
      </c>
      <c r="P89" s="7">
        <f t="shared" si="8"/>
        <v>3465418.9474750003</v>
      </c>
      <c r="Q89" s="7">
        <f t="shared" si="9"/>
        <v>45352.453718178469</v>
      </c>
      <c r="R89" s="17">
        <f t="shared" si="10"/>
        <v>1.3087148886059942E-2</v>
      </c>
      <c r="S89" s="7">
        <f t="shared" si="11"/>
        <v>3465418.9474750003</v>
      </c>
    </row>
    <row r="90" spans="1:19" ht="27" customHeight="1" x14ac:dyDescent="0.3">
      <c r="A90" s="21">
        <v>88</v>
      </c>
      <c r="B90" s="24" t="s">
        <v>180</v>
      </c>
      <c r="C90" s="25" t="s">
        <v>188</v>
      </c>
      <c r="D90" s="25" t="s">
        <v>189</v>
      </c>
      <c r="E90" s="26">
        <v>1</v>
      </c>
      <c r="F90" s="26" t="s">
        <v>21</v>
      </c>
      <c r="G90" s="13">
        <v>2925206.83</v>
      </c>
      <c r="H90" s="2">
        <v>2925206.83</v>
      </c>
      <c r="I90" s="13">
        <v>2925206.83</v>
      </c>
      <c r="J90" s="10">
        <f t="shared" si="6"/>
        <v>2925206.83</v>
      </c>
      <c r="K90" s="15">
        <v>2977860.5529399998</v>
      </c>
      <c r="L90" s="3">
        <v>2977860.5529399998</v>
      </c>
      <c r="M90" s="15">
        <v>2869628</v>
      </c>
      <c r="N90" s="3">
        <v>2869628</v>
      </c>
      <c r="O90" s="7">
        <f t="shared" si="7"/>
        <v>2869628</v>
      </c>
      <c r="P90" s="7">
        <f t="shared" si="8"/>
        <v>2924475.553235</v>
      </c>
      <c r="Q90" s="7">
        <f t="shared" si="9"/>
        <v>38272.972907729061</v>
      </c>
      <c r="R90" s="17">
        <f t="shared" si="10"/>
        <v>1.3087123558065725E-2</v>
      </c>
      <c r="S90" s="7">
        <f t="shared" si="11"/>
        <v>2924475.553235</v>
      </c>
    </row>
    <row r="91" spans="1:19" ht="27" customHeight="1" x14ac:dyDescent="0.3">
      <c r="A91" s="24">
        <v>89</v>
      </c>
      <c r="B91" s="24" t="s">
        <v>180</v>
      </c>
      <c r="C91" s="25" t="s">
        <v>190</v>
      </c>
      <c r="D91" s="25" t="s">
        <v>191</v>
      </c>
      <c r="E91" s="26">
        <v>1</v>
      </c>
      <c r="F91" s="26" t="s">
        <v>21</v>
      </c>
      <c r="G91" s="13">
        <v>2950569.895</v>
      </c>
      <c r="H91" s="2">
        <v>2950569.895</v>
      </c>
      <c r="I91" s="13">
        <v>2950569.895</v>
      </c>
      <c r="J91" s="10">
        <f t="shared" si="6"/>
        <v>2950569.895</v>
      </c>
      <c r="K91" s="15">
        <v>3003680.1531099998</v>
      </c>
      <c r="L91" s="3">
        <v>3003680.1531099998</v>
      </c>
      <c r="M91" s="15">
        <v>2894509</v>
      </c>
      <c r="N91" s="3">
        <v>2894509</v>
      </c>
      <c r="O91" s="7">
        <f t="shared" si="7"/>
        <v>2894509</v>
      </c>
      <c r="P91" s="7">
        <f t="shared" si="8"/>
        <v>2949832.2357775001</v>
      </c>
      <c r="Q91" s="7">
        <f t="shared" si="9"/>
        <v>38604.879549733319</v>
      </c>
      <c r="R91" s="17">
        <f t="shared" si="10"/>
        <v>1.3087144103148653E-2</v>
      </c>
      <c r="S91" s="7">
        <f t="shared" si="11"/>
        <v>2949832.2357775001</v>
      </c>
    </row>
    <row r="92" spans="1:19" ht="27" customHeight="1" x14ac:dyDescent="0.3">
      <c r="A92" s="24">
        <v>90</v>
      </c>
      <c r="B92" s="24" t="s">
        <v>180</v>
      </c>
      <c r="C92" s="25" t="s">
        <v>192</v>
      </c>
      <c r="D92" s="25" t="s">
        <v>193</v>
      </c>
      <c r="E92" s="26">
        <v>1</v>
      </c>
      <c r="F92" s="26" t="s">
        <v>21</v>
      </c>
      <c r="G92" s="13">
        <v>1055948.9395000001</v>
      </c>
      <c r="H92" s="2">
        <v>1055948.9395000001</v>
      </c>
      <c r="I92" s="13">
        <v>1055948.9395000001</v>
      </c>
      <c r="J92" s="10">
        <f t="shared" si="6"/>
        <v>1055948.9395000001</v>
      </c>
      <c r="K92" s="15">
        <v>1074956.0204110001</v>
      </c>
      <c r="L92" s="3">
        <v>1074956.0204110001</v>
      </c>
      <c r="M92" s="15">
        <v>1035886</v>
      </c>
      <c r="N92" s="3">
        <v>1035886</v>
      </c>
      <c r="O92" s="7">
        <f t="shared" si="7"/>
        <v>1035886</v>
      </c>
      <c r="P92" s="7">
        <f t="shared" si="8"/>
        <v>1055684.9748527501</v>
      </c>
      <c r="Q92" s="7">
        <f t="shared" si="9"/>
        <v>13815.860060072031</v>
      </c>
      <c r="R92" s="17">
        <f t="shared" si="10"/>
        <v>1.3087104950034081E-2</v>
      </c>
      <c r="S92" s="7">
        <f t="shared" si="11"/>
        <v>1055684.9748527501</v>
      </c>
    </row>
    <row r="93" spans="1:19" ht="27" customHeight="1" x14ac:dyDescent="0.3">
      <c r="A93" s="21">
        <v>91</v>
      </c>
      <c r="B93" s="24" t="s">
        <v>180</v>
      </c>
      <c r="C93" s="25" t="s">
        <v>194</v>
      </c>
      <c r="D93" s="25" t="s">
        <v>195</v>
      </c>
      <c r="E93" s="26">
        <v>1</v>
      </c>
      <c r="F93" s="26" t="s">
        <v>21</v>
      </c>
      <c r="G93" s="13">
        <v>1386514.22</v>
      </c>
      <c r="H93" s="2">
        <v>1386514.22</v>
      </c>
      <c r="I93" s="13">
        <v>1386514.22</v>
      </c>
      <c r="J93" s="10">
        <f t="shared" si="6"/>
        <v>1386514.22</v>
      </c>
      <c r="K93" s="15">
        <v>1411471.47596</v>
      </c>
      <c r="L93" s="3">
        <v>1411471.47596</v>
      </c>
      <c r="M93" s="15">
        <v>1360170</v>
      </c>
      <c r="N93" s="3">
        <v>1360170</v>
      </c>
      <c r="O93" s="7">
        <f t="shared" si="7"/>
        <v>1360170</v>
      </c>
      <c r="P93" s="7">
        <f t="shared" si="8"/>
        <v>1386167.47899</v>
      </c>
      <c r="Q93" s="7">
        <f t="shared" si="9"/>
        <v>18141.12479388537</v>
      </c>
      <c r="R93" s="17">
        <f t="shared" si="10"/>
        <v>1.308725321351753E-2</v>
      </c>
      <c r="S93" s="7">
        <f t="shared" si="11"/>
        <v>1386167.47899</v>
      </c>
    </row>
    <row r="94" spans="1:19" ht="27" customHeight="1" x14ac:dyDescent="0.3">
      <c r="A94" s="24">
        <v>92</v>
      </c>
      <c r="B94" s="24" t="s">
        <v>180</v>
      </c>
      <c r="C94" s="25" t="s">
        <v>196</v>
      </c>
      <c r="D94" s="25" t="s">
        <v>197</v>
      </c>
      <c r="E94" s="26">
        <v>1</v>
      </c>
      <c r="F94" s="26" t="s">
        <v>21</v>
      </c>
      <c r="G94" s="13">
        <v>1268153.25</v>
      </c>
      <c r="H94" s="2">
        <v>1268153.25</v>
      </c>
      <c r="I94" s="13">
        <v>1268153.25</v>
      </c>
      <c r="J94" s="10">
        <f t="shared" si="6"/>
        <v>1268153.25</v>
      </c>
      <c r="K94" s="15">
        <v>1290980.0085</v>
      </c>
      <c r="L94" s="3">
        <v>1290980.0085</v>
      </c>
      <c r="M94" s="15">
        <v>1244058</v>
      </c>
      <c r="N94" s="3">
        <v>1244058</v>
      </c>
      <c r="O94" s="7">
        <f t="shared" si="7"/>
        <v>1244058</v>
      </c>
      <c r="P94" s="7">
        <f t="shared" si="8"/>
        <v>1267836.1271250001</v>
      </c>
      <c r="Q94" s="7">
        <f t="shared" si="9"/>
        <v>16592.465974866642</v>
      </c>
      <c r="R94" s="17">
        <f t="shared" si="10"/>
        <v>1.3087232347994715E-2</v>
      </c>
      <c r="S94" s="7">
        <f t="shared" si="11"/>
        <v>1267836.1271250001</v>
      </c>
    </row>
    <row r="95" spans="1:19" ht="27" customHeight="1" x14ac:dyDescent="0.3">
      <c r="A95" s="24">
        <v>93</v>
      </c>
      <c r="B95" s="24" t="s">
        <v>180</v>
      </c>
      <c r="C95" s="25" t="s">
        <v>198</v>
      </c>
      <c r="D95" s="25" t="s">
        <v>199</v>
      </c>
      <c r="E95" s="26">
        <v>1</v>
      </c>
      <c r="F95" s="26" t="s">
        <v>21</v>
      </c>
      <c r="G95" s="13">
        <v>1690025.5645000001</v>
      </c>
      <c r="H95" s="2">
        <v>1690025.5645000001</v>
      </c>
      <c r="I95" s="13">
        <v>1690025.5645000001</v>
      </c>
      <c r="J95" s="10">
        <f t="shared" si="6"/>
        <v>1690025.5645000001</v>
      </c>
      <c r="K95" s="15">
        <v>1720446.0246610001</v>
      </c>
      <c r="L95" s="3">
        <v>1720446.0246610001</v>
      </c>
      <c r="M95" s="15">
        <v>1657915</v>
      </c>
      <c r="N95" s="3">
        <v>1657915</v>
      </c>
      <c r="O95" s="7">
        <f t="shared" si="7"/>
        <v>1657915</v>
      </c>
      <c r="P95" s="7">
        <f t="shared" si="8"/>
        <v>1689603.0384152501</v>
      </c>
      <c r="Q95" s="7">
        <f t="shared" si="9"/>
        <v>22112.093047394221</v>
      </c>
      <c r="R95" s="17">
        <f t="shared" si="10"/>
        <v>1.3087152748099982E-2</v>
      </c>
      <c r="S95" s="7">
        <f t="shared" si="11"/>
        <v>1689603.0384152501</v>
      </c>
    </row>
    <row r="96" spans="1:19" ht="27" customHeight="1" x14ac:dyDescent="0.3">
      <c r="A96" s="21">
        <v>94</v>
      </c>
      <c r="B96" s="24" t="s">
        <v>180</v>
      </c>
      <c r="C96" s="25" t="s">
        <v>200</v>
      </c>
      <c r="D96" s="25" t="s">
        <v>201</v>
      </c>
      <c r="E96" s="26">
        <v>1</v>
      </c>
      <c r="F96" s="26" t="s">
        <v>21</v>
      </c>
      <c r="G96" s="13">
        <v>1888702.9070000001</v>
      </c>
      <c r="H96" s="2">
        <v>1888702.9070000001</v>
      </c>
      <c r="I96" s="13">
        <v>1888702.9070000001</v>
      </c>
      <c r="J96" s="10">
        <f t="shared" si="6"/>
        <v>1888702.9070000001</v>
      </c>
      <c r="K96" s="15">
        <v>1922699.559326</v>
      </c>
      <c r="L96" s="3">
        <v>1922699.559326</v>
      </c>
      <c r="M96" s="15">
        <v>1852818</v>
      </c>
      <c r="N96" s="3">
        <v>1852818</v>
      </c>
      <c r="O96" s="7">
        <f t="shared" si="7"/>
        <v>1852818</v>
      </c>
      <c r="P96" s="7">
        <f t="shared" si="8"/>
        <v>1888230.8433315</v>
      </c>
      <c r="Q96" s="7">
        <f t="shared" si="9"/>
        <v>24711.371589539005</v>
      </c>
      <c r="R96" s="17">
        <f t="shared" si="10"/>
        <v>1.3087050069545256E-2</v>
      </c>
      <c r="S96" s="7">
        <f t="shared" si="11"/>
        <v>1888230.8433315</v>
      </c>
    </row>
    <row r="97" spans="1:19" ht="27" customHeight="1" x14ac:dyDescent="0.3">
      <c r="A97" s="24">
        <v>95</v>
      </c>
      <c r="B97" s="24" t="s">
        <v>180</v>
      </c>
      <c r="C97" s="25" t="s">
        <v>202</v>
      </c>
      <c r="D97" s="25" t="s">
        <v>203</v>
      </c>
      <c r="E97" s="26">
        <v>1</v>
      </c>
      <c r="F97" s="26" t="s">
        <v>21</v>
      </c>
      <c r="G97" s="13">
        <v>1979164.5055</v>
      </c>
      <c r="H97" s="2">
        <v>1979164.5055</v>
      </c>
      <c r="I97" s="13">
        <v>1979164.5055</v>
      </c>
      <c r="J97" s="10">
        <f t="shared" si="6"/>
        <v>1979164.5055</v>
      </c>
      <c r="K97" s="15">
        <v>2014789.4665989999</v>
      </c>
      <c r="L97" s="3">
        <v>2014789.4665989999</v>
      </c>
      <c r="M97" s="15">
        <v>1941560</v>
      </c>
      <c r="N97" s="3">
        <v>1941560</v>
      </c>
      <c r="O97" s="7">
        <f t="shared" si="7"/>
        <v>1941560</v>
      </c>
      <c r="P97" s="7">
        <f t="shared" si="8"/>
        <v>1978669.6193997499</v>
      </c>
      <c r="Q97" s="7">
        <f t="shared" si="9"/>
        <v>25895.255541295133</v>
      </c>
      <c r="R97" s="17">
        <f t="shared" si="10"/>
        <v>1.3087205305729982E-2</v>
      </c>
      <c r="S97" s="7">
        <f t="shared" si="11"/>
        <v>1978669.6193997499</v>
      </c>
    </row>
    <row r="98" spans="1:19" ht="27" customHeight="1" x14ac:dyDescent="0.3">
      <c r="A98" s="24">
        <v>96</v>
      </c>
      <c r="B98" s="24" t="s">
        <v>180</v>
      </c>
      <c r="C98" s="25" t="s">
        <v>204</v>
      </c>
      <c r="D98" s="25" t="s">
        <v>205</v>
      </c>
      <c r="E98" s="26">
        <v>1</v>
      </c>
      <c r="F98" s="26" t="s">
        <v>21</v>
      </c>
      <c r="G98" s="13">
        <v>2235331.4620000003</v>
      </c>
      <c r="H98" s="2">
        <v>2235331.4620000003</v>
      </c>
      <c r="I98" s="13">
        <v>2235331.4620000003</v>
      </c>
      <c r="J98" s="10">
        <f t="shared" si="6"/>
        <v>2235331.4620000003</v>
      </c>
      <c r="K98" s="15">
        <v>2275567.4283160004</v>
      </c>
      <c r="L98" s="3">
        <v>2275567.4283160004</v>
      </c>
      <c r="M98" s="15">
        <v>2192860</v>
      </c>
      <c r="N98" s="3">
        <v>2192860</v>
      </c>
      <c r="O98" s="7">
        <f t="shared" si="7"/>
        <v>2192860</v>
      </c>
      <c r="P98" s="7">
        <f t="shared" si="8"/>
        <v>2234772.5880789999</v>
      </c>
      <c r="Q98" s="7">
        <f t="shared" si="9"/>
        <v>29246.831920575034</v>
      </c>
      <c r="R98" s="17">
        <f t="shared" si="10"/>
        <v>1.3087162459655671E-2</v>
      </c>
      <c r="S98" s="7">
        <f t="shared" si="11"/>
        <v>2234772.5880789999</v>
      </c>
    </row>
    <row r="99" spans="1:19" ht="27" customHeight="1" x14ac:dyDescent="0.3">
      <c r="A99" s="21">
        <v>97</v>
      </c>
      <c r="B99" s="24" t="s">
        <v>180</v>
      </c>
      <c r="C99" s="25" t="s">
        <v>206</v>
      </c>
      <c r="D99" s="25" t="s">
        <v>207</v>
      </c>
      <c r="E99" s="26">
        <v>1</v>
      </c>
      <c r="F99" s="26" t="s">
        <v>21</v>
      </c>
      <c r="G99" s="13">
        <v>2419636.4010000001</v>
      </c>
      <c r="H99" s="2">
        <v>2419636.4010000001</v>
      </c>
      <c r="I99" s="13">
        <v>2419636.4010000001</v>
      </c>
      <c r="J99" s="10">
        <f t="shared" si="6"/>
        <v>2419636.4010000001</v>
      </c>
      <c r="K99" s="15">
        <v>2463189.8562179999</v>
      </c>
      <c r="L99" s="3">
        <v>2463189.8562179999</v>
      </c>
      <c r="M99" s="15">
        <v>2373663</v>
      </c>
      <c r="N99" s="3">
        <v>2373663</v>
      </c>
      <c r="O99" s="7">
        <f t="shared" si="7"/>
        <v>2373663</v>
      </c>
      <c r="P99" s="7">
        <f t="shared" si="8"/>
        <v>2419031.4145545</v>
      </c>
      <c r="Q99" s="7">
        <f t="shared" si="9"/>
        <v>31658.304702463825</v>
      </c>
      <c r="R99" s="17">
        <f t="shared" si="10"/>
        <v>1.3087182130825764E-2</v>
      </c>
      <c r="S99" s="7">
        <f t="shared" si="11"/>
        <v>2419031.4145545</v>
      </c>
    </row>
    <row r="100" spans="1:19" ht="27" customHeight="1" x14ac:dyDescent="0.3">
      <c r="A100" s="24">
        <v>98</v>
      </c>
      <c r="B100" s="24" t="s">
        <v>180</v>
      </c>
      <c r="C100" s="25" t="s">
        <v>208</v>
      </c>
      <c r="D100" s="25" t="s">
        <v>209</v>
      </c>
      <c r="E100" s="26">
        <v>1</v>
      </c>
      <c r="F100" s="26" t="s">
        <v>21</v>
      </c>
      <c r="G100" s="13">
        <v>2705393.6</v>
      </c>
      <c r="H100" s="2">
        <v>2705393.6</v>
      </c>
      <c r="I100" s="13">
        <v>2705393.6</v>
      </c>
      <c r="J100" s="10">
        <f t="shared" si="6"/>
        <v>2705393.6</v>
      </c>
      <c r="K100" s="15">
        <v>2754090.6847999999</v>
      </c>
      <c r="L100" s="3">
        <v>2754090.6847999999</v>
      </c>
      <c r="M100" s="15">
        <v>2653991</v>
      </c>
      <c r="N100" s="3">
        <v>2653991</v>
      </c>
      <c r="O100" s="7">
        <f t="shared" si="7"/>
        <v>2653991</v>
      </c>
      <c r="P100" s="7">
        <f t="shared" si="8"/>
        <v>2704717.2212</v>
      </c>
      <c r="Q100" s="7">
        <f t="shared" si="9"/>
        <v>35397.045786527247</v>
      </c>
      <c r="R100" s="17">
        <f t="shared" si="10"/>
        <v>1.3087152146287095E-2</v>
      </c>
      <c r="S100" s="7">
        <f t="shared" si="11"/>
        <v>2704717.2212</v>
      </c>
    </row>
    <row r="101" spans="1:19" ht="27" customHeight="1" x14ac:dyDescent="0.3">
      <c r="A101" s="24">
        <v>99</v>
      </c>
      <c r="B101" s="24" t="s">
        <v>180</v>
      </c>
      <c r="C101" s="25" t="s">
        <v>210</v>
      </c>
      <c r="D101" s="25" t="s">
        <v>211</v>
      </c>
      <c r="E101" s="26">
        <v>1</v>
      </c>
      <c r="F101" s="26" t="s">
        <v>21</v>
      </c>
      <c r="G101" s="13">
        <v>2994532.5409999997</v>
      </c>
      <c r="H101" s="2">
        <v>2994532.5409999997</v>
      </c>
      <c r="I101" s="13">
        <v>2994532.5409999997</v>
      </c>
      <c r="J101" s="10">
        <f t="shared" si="6"/>
        <v>2994532.5409999997</v>
      </c>
      <c r="K101" s="15">
        <v>3048434.1267379997</v>
      </c>
      <c r="L101" s="3">
        <v>3048434.1267379997</v>
      </c>
      <c r="M101" s="15">
        <v>2937636</v>
      </c>
      <c r="N101" s="3">
        <v>2937636</v>
      </c>
      <c r="O101" s="7">
        <f t="shared" si="7"/>
        <v>2937636</v>
      </c>
      <c r="P101" s="7">
        <f t="shared" si="8"/>
        <v>2993783.8021844998</v>
      </c>
      <c r="Q101" s="7">
        <f t="shared" si="9"/>
        <v>39180.208280394167</v>
      </c>
      <c r="R101" s="17">
        <f t="shared" si="10"/>
        <v>1.3087186941089469E-2</v>
      </c>
      <c r="S101" s="7">
        <f t="shared" si="11"/>
        <v>2993783.8021844998</v>
      </c>
    </row>
    <row r="102" spans="1:19" ht="27" customHeight="1" x14ac:dyDescent="0.3">
      <c r="A102" s="21">
        <v>100</v>
      </c>
      <c r="B102" s="24" t="s">
        <v>180</v>
      </c>
      <c r="C102" s="25" t="s">
        <v>212</v>
      </c>
      <c r="D102" s="25" t="s">
        <v>213</v>
      </c>
      <c r="E102" s="26">
        <v>1</v>
      </c>
      <c r="F102" s="26" t="s">
        <v>21</v>
      </c>
      <c r="G102" s="13">
        <v>42271.775000000001</v>
      </c>
      <c r="H102" s="2">
        <v>42271.775000000001</v>
      </c>
      <c r="I102" s="13">
        <v>42271.775000000001</v>
      </c>
      <c r="J102" s="10">
        <f t="shared" si="6"/>
        <v>42271.775000000001</v>
      </c>
      <c r="K102" s="15">
        <v>43032.666949999999</v>
      </c>
      <c r="L102" s="3">
        <v>43032.666949999999</v>
      </c>
      <c r="M102" s="15">
        <v>41469</v>
      </c>
      <c r="N102" s="3">
        <v>41469</v>
      </c>
      <c r="O102" s="7">
        <f t="shared" si="7"/>
        <v>41469</v>
      </c>
      <c r="P102" s="7">
        <f t="shared" si="8"/>
        <v>42261.3042375</v>
      </c>
      <c r="Q102" s="7">
        <f t="shared" si="9"/>
        <v>552.93890094893743</v>
      </c>
      <c r="R102" s="17">
        <f t="shared" si="10"/>
        <v>1.3083810614114804E-2</v>
      </c>
      <c r="S102" s="7">
        <f t="shared" si="11"/>
        <v>42261.3042375</v>
      </c>
    </row>
    <row r="103" spans="1:19" ht="27" customHeight="1" x14ac:dyDescent="0.3">
      <c r="A103" s="24">
        <v>101</v>
      </c>
      <c r="B103" s="24" t="s">
        <v>180</v>
      </c>
      <c r="C103" s="25" t="s">
        <v>214</v>
      </c>
      <c r="D103" s="25" t="s">
        <v>215</v>
      </c>
      <c r="E103" s="26">
        <v>1</v>
      </c>
      <c r="F103" s="26" t="s">
        <v>21</v>
      </c>
      <c r="G103" s="13">
        <v>854735.29049999989</v>
      </c>
      <c r="H103" s="2">
        <v>854735.29049999989</v>
      </c>
      <c r="I103" s="13">
        <v>854735.29049999989</v>
      </c>
      <c r="J103" s="10">
        <f t="shared" si="6"/>
        <v>854735.29049999989</v>
      </c>
      <c r="K103" s="15">
        <v>870120.52572899987</v>
      </c>
      <c r="L103" s="3">
        <v>870120.52572899987</v>
      </c>
      <c r="M103" s="15">
        <v>838495</v>
      </c>
      <c r="N103" s="3">
        <v>838495</v>
      </c>
      <c r="O103" s="7">
        <f t="shared" si="7"/>
        <v>838495</v>
      </c>
      <c r="P103" s="7">
        <f t="shared" si="8"/>
        <v>854521.52668224997</v>
      </c>
      <c r="Q103" s="7">
        <f t="shared" si="9"/>
        <v>11183.355027639655</v>
      </c>
      <c r="R103" s="17">
        <f t="shared" si="10"/>
        <v>1.3087271272217038E-2</v>
      </c>
      <c r="S103" s="7">
        <f t="shared" si="11"/>
        <v>854521.52668224997</v>
      </c>
    </row>
    <row r="104" spans="1:19" ht="27" customHeight="1" x14ac:dyDescent="0.3">
      <c r="A104" s="24">
        <v>102</v>
      </c>
      <c r="B104" s="24" t="s">
        <v>180</v>
      </c>
      <c r="C104" s="25" t="s">
        <v>216</v>
      </c>
      <c r="D104" s="25" t="s">
        <v>217</v>
      </c>
      <c r="E104" s="26">
        <v>1</v>
      </c>
      <c r="F104" s="26" t="s">
        <v>21</v>
      </c>
      <c r="G104" s="13">
        <v>1318879.3799999999</v>
      </c>
      <c r="H104" s="2">
        <v>1318879.3799999999</v>
      </c>
      <c r="I104" s="13">
        <v>1318879.3799999999</v>
      </c>
      <c r="J104" s="10">
        <f t="shared" si="6"/>
        <v>1318879.3799999999</v>
      </c>
      <c r="K104" s="15">
        <v>1342619.20884</v>
      </c>
      <c r="L104" s="3">
        <v>1342619.20884</v>
      </c>
      <c r="M104" s="15">
        <v>1293821</v>
      </c>
      <c r="N104" s="3">
        <v>1293821</v>
      </c>
      <c r="O104" s="7">
        <f t="shared" si="7"/>
        <v>1293821</v>
      </c>
      <c r="P104" s="7">
        <f t="shared" si="8"/>
        <v>1318549.7422099998</v>
      </c>
      <c r="Q104" s="7">
        <f t="shared" si="9"/>
        <v>17255.920993143991</v>
      </c>
      <c r="R104" s="17">
        <f t="shared" si="10"/>
        <v>1.3087045896517808E-2</v>
      </c>
      <c r="S104" s="7">
        <f t="shared" si="11"/>
        <v>1318549.7422099998</v>
      </c>
    </row>
    <row r="105" spans="1:19" ht="27" customHeight="1" x14ac:dyDescent="0.3">
      <c r="A105" s="21">
        <v>103</v>
      </c>
      <c r="B105" s="24" t="s">
        <v>180</v>
      </c>
      <c r="C105" s="25" t="s">
        <v>218</v>
      </c>
      <c r="D105" s="25" t="s">
        <v>219</v>
      </c>
      <c r="E105" s="26">
        <v>1</v>
      </c>
      <c r="F105" s="26" t="s">
        <v>21</v>
      </c>
      <c r="G105" s="13">
        <v>655212.51249999995</v>
      </c>
      <c r="H105" s="2">
        <v>655212.51249999995</v>
      </c>
      <c r="I105" s="13">
        <v>655212.51249999995</v>
      </c>
      <c r="J105" s="10">
        <f t="shared" si="6"/>
        <v>655212.51249999995</v>
      </c>
      <c r="K105" s="15">
        <v>667006.33772499999</v>
      </c>
      <c r="L105" s="3">
        <v>667006.33772499999</v>
      </c>
      <c r="M105" s="15">
        <v>642763</v>
      </c>
      <c r="N105" s="3">
        <v>642763</v>
      </c>
      <c r="O105" s="7">
        <f t="shared" si="7"/>
        <v>642763</v>
      </c>
      <c r="P105" s="7">
        <f t="shared" si="8"/>
        <v>655048.59068124997</v>
      </c>
      <c r="Q105" s="7">
        <f t="shared" si="9"/>
        <v>8572.8815674027173</v>
      </c>
      <c r="R105" s="17">
        <f t="shared" si="10"/>
        <v>1.3087397926445315E-2</v>
      </c>
      <c r="S105" s="7">
        <f t="shared" si="11"/>
        <v>655048.59068124997</v>
      </c>
    </row>
    <row r="106" spans="1:19" ht="27" customHeight="1" x14ac:dyDescent="0.3">
      <c r="A106" s="24">
        <v>105</v>
      </c>
      <c r="B106" s="24" t="s">
        <v>220</v>
      </c>
      <c r="C106" s="25" t="s">
        <v>221</v>
      </c>
      <c r="D106" s="25" t="s">
        <v>222</v>
      </c>
      <c r="E106" s="26">
        <v>1</v>
      </c>
      <c r="F106" s="26" t="s">
        <v>21</v>
      </c>
      <c r="G106" s="13">
        <v>56644.178500000002</v>
      </c>
      <c r="H106" s="2">
        <v>56644.178500000002</v>
      </c>
      <c r="I106" s="13">
        <v>56644.178500000002</v>
      </c>
      <c r="J106" s="10">
        <f t="shared" si="6"/>
        <v>56644.178500000002</v>
      </c>
      <c r="K106" s="15">
        <v>57663.773713000002</v>
      </c>
      <c r="L106" s="3">
        <v>57663.773713000002</v>
      </c>
      <c r="M106" s="15">
        <v>55568</v>
      </c>
      <c r="N106" s="3">
        <v>55568</v>
      </c>
      <c r="O106" s="7">
        <f t="shared" si="7"/>
        <v>55568</v>
      </c>
      <c r="P106" s="7">
        <f t="shared" si="8"/>
        <v>56630.032678250005</v>
      </c>
      <c r="Q106" s="7">
        <f t="shared" si="9"/>
        <v>741.10291882147499</v>
      </c>
      <c r="R106" s="17">
        <f t="shared" si="10"/>
        <v>1.3086747151147445E-2</v>
      </c>
      <c r="S106" s="7">
        <f t="shared" si="11"/>
        <v>56630.032678250005</v>
      </c>
    </row>
    <row r="107" spans="1:19" ht="27" customHeight="1" x14ac:dyDescent="0.3">
      <c r="A107" s="21">
        <v>106</v>
      </c>
      <c r="B107" s="24" t="s">
        <v>220</v>
      </c>
      <c r="C107" s="25" t="s">
        <v>223</v>
      </c>
      <c r="D107" s="25" t="s">
        <v>224</v>
      </c>
      <c r="E107" s="26">
        <v>1</v>
      </c>
      <c r="F107" s="26" t="s">
        <v>21</v>
      </c>
      <c r="G107" s="13">
        <v>255321.52100000001</v>
      </c>
      <c r="H107" s="2">
        <v>255321.52100000001</v>
      </c>
      <c r="I107" s="13">
        <v>255321.52100000001</v>
      </c>
      <c r="J107" s="10">
        <f t="shared" si="6"/>
        <v>255321.52100000001</v>
      </c>
      <c r="K107" s="15">
        <v>259917.30837800002</v>
      </c>
      <c r="L107" s="3">
        <v>259917.30837800002</v>
      </c>
      <c r="M107" s="15">
        <v>250470</v>
      </c>
      <c r="N107" s="3">
        <v>250470</v>
      </c>
      <c r="O107" s="7">
        <f t="shared" si="7"/>
        <v>250470</v>
      </c>
      <c r="P107" s="7">
        <f t="shared" si="8"/>
        <v>255257.58759449999</v>
      </c>
      <c r="Q107" s="7">
        <f t="shared" si="9"/>
        <v>3340.7397278099188</v>
      </c>
      <c r="R107" s="17">
        <f t="shared" si="10"/>
        <v>1.3087719582765113E-2</v>
      </c>
      <c r="S107" s="7">
        <f t="shared" si="11"/>
        <v>255257.58759449999</v>
      </c>
    </row>
    <row r="108" spans="1:19" ht="27" customHeight="1" x14ac:dyDescent="0.3">
      <c r="A108" s="24">
        <v>107</v>
      </c>
      <c r="B108" s="24" t="s">
        <v>220</v>
      </c>
      <c r="C108" s="25" t="s">
        <v>225</v>
      </c>
      <c r="D108" s="25" t="s">
        <v>226</v>
      </c>
      <c r="E108" s="26">
        <v>1</v>
      </c>
      <c r="F108" s="26" t="s">
        <v>21</v>
      </c>
      <c r="G108" s="13">
        <v>3555901.7130000005</v>
      </c>
      <c r="H108" s="2">
        <v>3555901.7130000005</v>
      </c>
      <c r="I108" s="13">
        <v>3555901.7130000005</v>
      </c>
      <c r="J108" s="10">
        <f t="shared" si="6"/>
        <v>3555901.7130000005</v>
      </c>
      <c r="K108" s="15">
        <v>3619907.9438340003</v>
      </c>
      <c r="L108" s="3">
        <v>3619907.9438340003</v>
      </c>
      <c r="M108" s="15">
        <v>3488340</v>
      </c>
      <c r="N108" s="3">
        <v>3488340</v>
      </c>
      <c r="O108" s="7">
        <f t="shared" si="7"/>
        <v>3488340</v>
      </c>
      <c r="P108" s="7">
        <f t="shared" si="8"/>
        <v>3555012.8424585005</v>
      </c>
      <c r="Q108" s="7">
        <f t="shared" si="9"/>
        <v>46524.784485560791</v>
      </c>
      <c r="R108" s="17">
        <f t="shared" si="10"/>
        <v>1.3087093225065866E-2</v>
      </c>
      <c r="S108" s="7">
        <f t="shared" si="11"/>
        <v>3555012.8424585005</v>
      </c>
    </row>
    <row r="109" spans="1:19" ht="27" customHeight="1" x14ac:dyDescent="0.3">
      <c r="A109" s="24">
        <v>108</v>
      </c>
      <c r="B109" s="24" t="s">
        <v>227</v>
      </c>
      <c r="C109" s="25" t="s">
        <v>228</v>
      </c>
      <c r="D109" s="25" t="s">
        <v>229</v>
      </c>
      <c r="E109" s="26">
        <v>1</v>
      </c>
      <c r="F109" s="26" t="s">
        <v>21</v>
      </c>
      <c r="G109" s="13">
        <v>181768.63250000001</v>
      </c>
      <c r="H109" s="2">
        <v>181768.63250000001</v>
      </c>
      <c r="I109" s="13">
        <v>181768.63250000001</v>
      </c>
      <c r="J109" s="10">
        <f t="shared" si="6"/>
        <v>181768.63250000001</v>
      </c>
      <c r="K109" s="15">
        <v>185040.46788500002</v>
      </c>
      <c r="L109" s="3">
        <v>185040.46788500002</v>
      </c>
      <c r="M109" s="15">
        <v>178315</v>
      </c>
      <c r="N109" s="3">
        <v>178315</v>
      </c>
      <c r="O109" s="7">
        <f t="shared" si="7"/>
        <v>178315</v>
      </c>
      <c r="P109" s="7">
        <f t="shared" si="8"/>
        <v>181723.18322125002</v>
      </c>
      <c r="Q109" s="7">
        <f t="shared" si="9"/>
        <v>2378.2462910640115</v>
      </c>
      <c r="R109" s="17">
        <f t="shared" si="10"/>
        <v>1.3087192557971373E-2</v>
      </c>
      <c r="S109" s="7">
        <f t="shared" si="11"/>
        <v>181723.18322125002</v>
      </c>
    </row>
    <row r="110" spans="1:19" ht="27" customHeight="1" x14ac:dyDescent="0.3">
      <c r="A110" s="21">
        <v>109</v>
      </c>
      <c r="B110" s="24" t="s">
        <v>227</v>
      </c>
      <c r="C110" s="25" t="s">
        <v>230</v>
      </c>
      <c r="D110" s="25" t="s">
        <v>231</v>
      </c>
      <c r="E110" s="26">
        <v>1</v>
      </c>
      <c r="F110" s="26" t="s">
        <v>21</v>
      </c>
      <c r="G110" s="13">
        <v>68480.275499999989</v>
      </c>
      <c r="H110" s="2">
        <v>68480.275499999989</v>
      </c>
      <c r="I110" s="13">
        <v>68480.275499999989</v>
      </c>
      <c r="J110" s="10">
        <f t="shared" si="6"/>
        <v>68480.275499999989</v>
      </c>
      <c r="K110" s="15">
        <v>69712.920458999986</v>
      </c>
      <c r="L110" s="3">
        <v>69712.920458999986</v>
      </c>
      <c r="M110" s="15">
        <v>67179</v>
      </c>
      <c r="N110" s="3">
        <v>67179</v>
      </c>
      <c r="O110" s="7">
        <f t="shared" si="7"/>
        <v>67179</v>
      </c>
      <c r="P110" s="7">
        <f t="shared" si="8"/>
        <v>68463.117864749991</v>
      </c>
      <c r="Q110" s="7">
        <f t="shared" si="9"/>
        <v>896.04045445209101</v>
      </c>
      <c r="R110" s="17">
        <f t="shared" si="10"/>
        <v>1.3087929419490265E-2</v>
      </c>
      <c r="S110" s="7">
        <f t="shared" si="11"/>
        <v>68463.117864749991</v>
      </c>
    </row>
    <row r="111" spans="1:19" ht="27" customHeight="1" x14ac:dyDescent="0.3">
      <c r="A111" s="24">
        <v>110</v>
      </c>
      <c r="B111" s="24" t="s">
        <v>227</v>
      </c>
      <c r="C111" s="25" t="s">
        <v>232</v>
      </c>
      <c r="D111" s="25" t="s">
        <v>233</v>
      </c>
      <c r="E111" s="26">
        <v>1</v>
      </c>
      <c r="F111" s="26" t="s">
        <v>21</v>
      </c>
      <c r="G111" s="13">
        <v>156405.5675</v>
      </c>
      <c r="H111" s="2">
        <v>156405.5675</v>
      </c>
      <c r="I111" s="13">
        <v>156405.5675</v>
      </c>
      <c r="J111" s="10">
        <f t="shared" si="6"/>
        <v>156405.5675</v>
      </c>
      <c r="K111" s="15">
        <v>159220.867715</v>
      </c>
      <c r="L111" s="3">
        <v>159220.867715</v>
      </c>
      <c r="M111" s="15">
        <v>153434</v>
      </c>
      <c r="N111" s="3">
        <v>153434</v>
      </c>
      <c r="O111" s="7">
        <f t="shared" si="7"/>
        <v>153434</v>
      </c>
      <c r="P111" s="7">
        <f t="shared" si="8"/>
        <v>156366.50067874999</v>
      </c>
      <c r="Q111" s="7">
        <f t="shared" si="9"/>
        <v>2046.3396493217456</v>
      </c>
      <c r="R111" s="17">
        <f t="shared" si="10"/>
        <v>1.308681616867468E-2</v>
      </c>
      <c r="S111" s="7">
        <f t="shared" si="11"/>
        <v>156366.50067874999</v>
      </c>
    </row>
    <row r="112" spans="1:19" ht="27" customHeight="1" x14ac:dyDescent="0.3">
      <c r="A112" s="24">
        <v>111</v>
      </c>
      <c r="B112" s="24" t="s">
        <v>227</v>
      </c>
      <c r="C112" s="25" t="s">
        <v>234</v>
      </c>
      <c r="D112" s="25" t="s">
        <v>235</v>
      </c>
      <c r="E112" s="26">
        <v>1</v>
      </c>
      <c r="F112" s="26" t="s">
        <v>21</v>
      </c>
      <c r="G112" s="13">
        <v>3246472.32</v>
      </c>
      <c r="H112" s="2">
        <v>3246472.32</v>
      </c>
      <c r="I112" s="13">
        <v>3246472.32</v>
      </c>
      <c r="J112" s="10">
        <f t="shared" si="6"/>
        <v>3246472.32</v>
      </c>
      <c r="K112" s="15">
        <v>3304908.8217599997</v>
      </c>
      <c r="L112" s="3">
        <v>3304908.8217599997</v>
      </c>
      <c r="M112" s="15">
        <v>3184789</v>
      </c>
      <c r="N112" s="3">
        <v>3184789</v>
      </c>
      <c r="O112" s="7">
        <f t="shared" si="7"/>
        <v>3184789</v>
      </c>
      <c r="P112" s="7">
        <f t="shared" si="8"/>
        <v>3245660.6154399998</v>
      </c>
      <c r="Q112" s="7">
        <f t="shared" si="9"/>
        <v>42476.526597045195</v>
      </c>
      <c r="R112" s="17">
        <f t="shared" si="10"/>
        <v>1.308717442451599E-2</v>
      </c>
      <c r="S112" s="7">
        <f t="shared" si="11"/>
        <v>3245660.6154399998</v>
      </c>
    </row>
    <row r="113" spans="1:19" ht="27" customHeight="1" x14ac:dyDescent="0.3">
      <c r="A113" s="21">
        <v>112</v>
      </c>
      <c r="B113" s="24" t="s">
        <v>227</v>
      </c>
      <c r="C113" s="25" t="s">
        <v>236</v>
      </c>
      <c r="D113" s="25" t="s">
        <v>237</v>
      </c>
      <c r="E113" s="26">
        <v>1</v>
      </c>
      <c r="F113" s="26" t="s">
        <v>21</v>
      </c>
      <c r="G113" s="13">
        <v>4575496.926</v>
      </c>
      <c r="H113" s="2">
        <v>4575496.926</v>
      </c>
      <c r="I113" s="13">
        <v>4575496.926</v>
      </c>
      <c r="J113" s="10">
        <f t="shared" si="6"/>
        <v>4575496.926</v>
      </c>
      <c r="K113" s="15">
        <v>4657855.8706679996</v>
      </c>
      <c r="L113" s="3">
        <v>4657855.8706679996</v>
      </c>
      <c r="M113" s="15">
        <v>4488562</v>
      </c>
      <c r="N113" s="3">
        <v>4488562</v>
      </c>
      <c r="O113" s="7">
        <f t="shared" si="7"/>
        <v>4488562</v>
      </c>
      <c r="P113" s="7">
        <f t="shared" si="8"/>
        <v>4574352.9306669999</v>
      </c>
      <c r="Q113" s="7">
        <f t="shared" si="9"/>
        <v>59865.353553128698</v>
      </c>
      <c r="R113" s="17">
        <f t="shared" si="10"/>
        <v>1.3087174177528875E-2</v>
      </c>
      <c r="S113" s="7">
        <f t="shared" si="11"/>
        <v>4574352.9306669999</v>
      </c>
    </row>
    <row r="114" spans="1:19" ht="27" customHeight="1" x14ac:dyDescent="0.3">
      <c r="A114" s="24">
        <v>113</v>
      </c>
      <c r="B114" s="24" t="s">
        <v>227</v>
      </c>
      <c r="C114" s="25" t="s">
        <v>238</v>
      </c>
      <c r="D114" s="25" t="s">
        <v>239</v>
      </c>
      <c r="E114" s="26">
        <v>1</v>
      </c>
      <c r="F114" s="26" t="s">
        <v>21</v>
      </c>
      <c r="G114" s="13">
        <v>2181223.59</v>
      </c>
      <c r="H114" s="2">
        <v>2181223.59</v>
      </c>
      <c r="I114" s="13">
        <v>2181223.59</v>
      </c>
      <c r="J114" s="10">
        <f t="shared" si="6"/>
        <v>2181223.59</v>
      </c>
      <c r="K114" s="15">
        <v>2220485.6146199997</v>
      </c>
      <c r="L114" s="3">
        <v>2220485.6146199997</v>
      </c>
      <c r="M114" s="15">
        <v>2139780</v>
      </c>
      <c r="N114" s="3">
        <v>2139780</v>
      </c>
      <c r="O114" s="7">
        <f t="shared" si="7"/>
        <v>2139780</v>
      </c>
      <c r="P114" s="7">
        <f t="shared" si="8"/>
        <v>2180678.198655</v>
      </c>
      <c r="Q114" s="7">
        <f t="shared" si="9"/>
        <v>28538.955492767927</v>
      </c>
      <c r="R114" s="17">
        <f t="shared" si="10"/>
        <v>1.3087192557971278E-2</v>
      </c>
      <c r="S114" s="7">
        <f t="shared" si="11"/>
        <v>2180678.198655</v>
      </c>
    </row>
    <row r="115" spans="1:19" ht="27" customHeight="1" x14ac:dyDescent="0.3">
      <c r="A115" s="24">
        <v>114</v>
      </c>
      <c r="B115" s="24" t="s">
        <v>227</v>
      </c>
      <c r="C115" s="25" t="s">
        <v>240</v>
      </c>
      <c r="D115" s="25" t="s">
        <v>241</v>
      </c>
      <c r="E115" s="26">
        <v>1</v>
      </c>
      <c r="F115" s="26" t="s">
        <v>21</v>
      </c>
      <c r="G115" s="13">
        <v>3085839.5750000002</v>
      </c>
      <c r="H115" s="2">
        <v>3085839.5750000002</v>
      </c>
      <c r="I115" s="13">
        <v>3085839.5750000002</v>
      </c>
      <c r="J115" s="10">
        <f t="shared" si="6"/>
        <v>3085839.5750000002</v>
      </c>
      <c r="K115" s="15">
        <v>3141384.6873500003</v>
      </c>
      <c r="L115" s="3">
        <v>3141384.6873500003</v>
      </c>
      <c r="M115" s="15">
        <v>3027209</v>
      </c>
      <c r="N115" s="3">
        <v>3027209</v>
      </c>
      <c r="O115" s="7">
        <f t="shared" si="7"/>
        <v>3027209</v>
      </c>
      <c r="P115" s="7">
        <f t="shared" si="8"/>
        <v>3085068.2093374999</v>
      </c>
      <c r="Q115" s="7">
        <f t="shared" si="9"/>
        <v>40374.570619585669</v>
      </c>
      <c r="R115" s="17">
        <f t="shared" si="10"/>
        <v>1.3087091720495823E-2</v>
      </c>
      <c r="S115" s="7">
        <f t="shared" si="11"/>
        <v>3085068.2093374999</v>
      </c>
    </row>
    <row r="116" spans="1:19" ht="27" customHeight="1" x14ac:dyDescent="0.3">
      <c r="A116" s="21">
        <v>115</v>
      </c>
      <c r="B116" s="24" t="s">
        <v>227</v>
      </c>
      <c r="C116" s="25" t="s">
        <v>242</v>
      </c>
      <c r="D116" s="25" t="s">
        <v>243</v>
      </c>
      <c r="E116" s="26">
        <v>1</v>
      </c>
      <c r="F116" s="26" t="s">
        <v>21</v>
      </c>
      <c r="G116" s="13">
        <v>3057094.7680000002</v>
      </c>
      <c r="H116" s="2">
        <v>3057094.7680000002</v>
      </c>
      <c r="I116" s="13">
        <v>3057094.7680000002</v>
      </c>
      <c r="J116" s="10">
        <f t="shared" si="6"/>
        <v>3057094.7680000002</v>
      </c>
      <c r="K116" s="15">
        <v>3112122.473824</v>
      </c>
      <c r="L116" s="3">
        <v>3112122.473824</v>
      </c>
      <c r="M116" s="15">
        <v>2999010</v>
      </c>
      <c r="N116" s="3">
        <v>2999010</v>
      </c>
      <c r="O116" s="7">
        <f t="shared" si="7"/>
        <v>2999010</v>
      </c>
      <c r="P116" s="7">
        <f t="shared" si="8"/>
        <v>3056330.5024560001</v>
      </c>
      <c r="Q116" s="7">
        <f t="shared" si="9"/>
        <v>39998.600833590179</v>
      </c>
      <c r="R116" s="17">
        <f t="shared" si="10"/>
        <v>1.3087132036750666E-2</v>
      </c>
      <c r="S116" s="7">
        <f t="shared" si="11"/>
        <v>3056330.5024560001</v>
      </c>
    </row>
    <row r="117" spans="1:19" ht="27" customHeight="1" x14ac:dyDescent="0.3">
      <c r="A117" s="24">
        <v>116</v>
      </c>
      <c r="B117" s="24" t="s">
        <v>227</v>
      </c>
      <c r="C117" s="25" t="s">
        <v>244</v>
      </c>
      <c r="D117" s="25" t="s">
        <v>245</v>
      </c>
      <c r="E117" s="26">
        <v>1</v>
      </c>
      <c r="F117" s="26" t="s">
        <v>21</v>
      </c>
      <c r="G117" s="13">
        <v>4269449.2750000004</v>
      </c>
      <c r="H117" s="2">
        <v>4269449.2750000004</v>
      </c>
      <c r="I117" s="13">
        <v>4269449.2750000004</v>
      </c>
      <c r="J117" s="10">
        <f t="shared" si="6"/>
        <v>4269449.2750000004</v>
      </c>
      <c r="K117" s="15">
        <v>4346299.3619500007</v>
      </c>
      <c r="L117" s="3">
        <v>4346299.3619500007</v>
      </c>
      <c r="M117" s="15">
        <v>4188330</v>
      </c>
      <c r="N117" s="3">
        <v>4188330</v>
      </c>
      <c r="O117" s="7">
        <f t="shared" si="7"/>
        <v>4188330</v>
      </c>
      <c r="P117" s="7">
        <f t="shared" si="8"/>
        <v>4268381.9779874999</v>
      </c>
      <c r="Q117" s="7">
        <f t="shared" si="9"/>
        <v>55860.800542725709</v>
      </c>
      <c r="R117" s="17">
        <f t="shared" si="10"/>
        <v>1.3087113766013866E-2</v>
      </c>
      <c r="S117" s="7">
        <f t="shared" si="11"/>
        <v>4268381.9779874999</v>
      </c>
    </row>
    <row r="118" spans="1:19" ht="27" customHeight="1" x14ac:dyDescent="0.3">
      <c r="A118" s="24">
        <v>117</v>
      </c>
      <c r="B118" s="24" t="s">
        <v>227</v>
      </c>
      <c r="C118" s="25" t="s">
        <v>246</v>
      </c>
      <c r="D118" s="25" t="s">
        <v>245</v>
      </c>
      <c r="E118" s="26">
        <v>1</v>
      </c>
      <c r="F118" s="26" t="s">
        <v>21</v>
      </c>
      <c r="G118" s="13">
        <v>4790237.5430000005</v>
      </c>
      <c r="H118" s="2">
        <v>4790237.5430000005</v>
      </c>
      <c r="I118" s="13">
        <v>4790237.5430000005</v>
      </c>
      <c r="J118" s="10">
        <f t="shared" si="6"/>
        <v>4790237.5430000005</v>
      </c>
      <c r="K118" s="15">
        <v>4876461.8187740007</v>
      </c>
      <c r="L118" s="3">
        <v>4876461.8187740007</v>
      </c>
      <c r="M118" s="15">
        <v>4699223</v>
      </c>
      <c r="N118" s="3">
        <v>4699223</v>
      </c>
      <c r="O118" s="7">
        <f t="shared" si="7"/>
        <v>4699223</v>
      </c>
      <c r="P118" s="7">
        <f t="shared" si="8"/>
        <v>4789039.9761935007</v>
      </c>
      <c r="Q118" s="7">
        <f t="shared" si="9"/>
        <v>62674.82769267432</v>
      </c>
      <c r="R118" s="17">
        <f t="shared" si="10"/>
        <v>1.3087138132952172E-2</v>
      </c>
      <c r="S118" s="7">
        <f t="shared" si="11"/>
        <v>4789039.9761935007</v>
      </c>
    </row>
    <row r="119" spans="1:19" ht="27" customHeight="1" x14ac:dyDescent="0.3">
      <c r="A119" s="21">
        <v>118</v>
      </c>
      <c r="B119" s="24" t="s">
        <v>227</v>
      </c>
      <c r="C119" s="25" t="s">
        <v>247</v>
      </c>
      <c r="D119" s="25" t="s">
        <v>248</v>
      </c>
      <c r="E119" s="26">
        <v>1</v>
      </c>
      <c r="F119" s="26" t="s">
        <v>21</v>
      </c>
      <c r="G119" s="13">
        <v>3872094.59</v>
      </c>
      <c r="H119" s="2">
        <v>3872094.59</v>
      </c>
      <c r="I119" s="13">
        <v>3872094.59</v>
      </c>
      <c r="J119" s="10">
        <f t="shared" si="6"/>
        <v>3872094.59</v>
      </c>
      <c r="K119" s="15">
        <v>3941792.29262</v>
      </c>
      <c r="L119" s="3">
        <v>3941792.29262</v>
      </c>
      <c r="M119" s="15">
        <v>3798525</v>
      </c>
      <c r="N119" s="3">
        <v>3798525</v>
      </c>
      <c r="O119" s="7">
        <f t="shared" si="7"/>
        <v>3798525</v>
      </c>
      <c r="P119" s="7">
        <f t="shared" si="8"/>
        <v>3871126.6181549998</v>
      </c>
      <c r="Q119" s="7">
        <f t="shared" si="9"/>
        <v>50661.885193168637</v>
      </c>
      <c r="R119" s="17">
        <f t="shared" si="10"/>
        <v>1.3087116540071834E-2</v>
      </c>
      <c r="S119" s="7">
        <f t="shared" si="11"/>
        <v>3871126.6181549998</v>
      </c>
    </row>
    <row r="120" spans="1:19" ht="27" customHeight="1" x14ac:dyDescent="0.3">
      <c r="A120" s="24">
        <v>119</v>
      </c>
      <c r="B120" s="24" t="s">
        <v>227</v>
      </c>
      <c r="C120" s="25" t="s">
        <v>249</v>
      </c>
      <c r="D120" s="25" t="s">
        <v>250</v>
      </c>
      <c r="E120" s="26">
        <v>1</v>
      </c>
      <c r="F120" s="26" t="s">
        <v>21</v>
      </c>
      <c r="G120" s="13">
        <v>12681532.5</v>
      </c>
      <c r="H120" s="2">
        <v>12681532.5</v>
      </c>
      <c r="I120" s="13">
        <v>12681532.5</v>
      </c>
      <c r="J120" s="10">
        <f t="shared" si="6"/>
        <v>12681532.5</v>
      </c>
      <c r="K120" s="15">
        <v>12909800.085000001</v>
      </c>
      <c r="L120" s="3">
        <v>12909800.085000001</v>
      </c>
      <c r="M120" s="15">
        <v>12440583</v>
      </c>
      <c r="N120" s="3">
        <v>12440583</v>
      </c>
      <c r="O120" s="7">
        <f t="shared" si="7"/>
        <v>12440583</v>
      </c>
      <c r="P120" s="7">
        <f t="shared" si="8"/>
        <v>12678362.02125</v>
      </c>
      <c r="Q120" s="7">
        <f t="shared" si="9"/>
        <v>165923.58494949251</v>
      </c>
      <c r="R120" s="17">
        <f t="shared" si="10"/>
        <v>1.3087146799514846E-2</v>
      </c>
      <c r="S120" s="7">
        <f t="shared" si="11"/>
        <v>12678362.02125</v>
      </c>
    </row>
    <row r="121" spans="1:19" ht="27" customHeight="1" x14ac:dyDescent="0.3">
      <c r="A121" s="24">
        <v>120</v>
      </c>
      <c r="B121" s="24" t="s">
        <v>227</v>
      </c>
      <c r="C121" s="25" t="s">
        <v>251</v>
      </c>
      <c r="D121" s="25" t="s">
        <v>252</v>
      </c>
      <c r="E121" s="26">
        <v>1</v>
      </c>
      <c r="F121" s="26" t="s">
        <v>21</v>
      </c>
      <c r="G121" s="13">
        <v>270539.36</v>
      </c>
      <c r="H121" s="2">
        <v>270539.36</v>
      </c>
      <c r="I121" s="13">
        <v>270539.36</v>
      </c>
      <c r="J121" s="10">
        <f t="shared" si="6"/>
        <v>270539.36</v>
      </c>
      <c r="K121" s="15">
        <v>275409.06847999996</v>
      </c>
      <c r="L121" s="3">
        <v>275409.06847999996</v>
      </c>
      <c r="M121" s="15">
        <v>265399</v>
      </c>
      <c r="N121" s="3">
        <v>265399</v>
      </c>
      <c r="O121" s="7">
        <f t="shared" si="7"/>
        <v>265399</v>
      </c>
      <c r="P121" s="7">
        <f t="shared" si="8"/>
        <v>270471.69712000003</v>
      </c>
      <c r="Q121" s="7">
        <f t="shared" si="9"/>
        <v>3539.7404053286141</v>
      </c>
      <c r="R121" s="17">
        <f t="shared" si="10"/>
        <v>1.3087285815928235E-2</v>
      </c>
      <c r="S121" s="7">
        <f t="shared" si="11"/>
        <v>270471.69712000003</v>
      </c>
    </row>
    <row r="122" spans="1:19" ht="27" customHeight="1" x14ac:dyDescent="0.3">
      <c r="A122" s="21">
        <v>121</v>
      </c>
      <c r="B122" s="24" t="s">
        <v>227</v>
      </c>
      <c r="C122" s="25" t="s">
        <v>253</v>
      </c>
      <c r="D122" s="25" t="s">
        <v>254</v>
      </c>
      <c r="E122" s="26">
        <v>1</v>
      </c>
      <c r="F122" s="26" t="s">
        <v>21</v>
      </c>
      <c r="G122" s="13">
        <v>270539.36</v>
      </c>
      <c r="H122" s="2">
        <v>270539.36</v>
      </c>
      <c r="I122" s="13">
        <v>270539.36</v>
      </c>
      <c r="J122" s="10">
        <f t="shared" ref="J122:J184" si="12">I122*E122</f>
        <v>270539.36</v>
      </c>
      <c r="K122" s="15">
        <v>275409.06847999996</v>
      </c>
      <c r="L122" s="3">
        <v>275409.06847999996</v>
      </c>
      <c r="M122" s="15">
        <v>265399</v>
      </c>
      <c r="N122" s="3">
        <v>265399</v>
      </c>
      <c r="O122" s="7">
        <f t="shared" ref="O122:O184" si="13">+MIN(G122,K122,M122,I122)</f>
        <v>265399</v>
      </c>
      <c r="P122" s="7">
        <f t="shared" ref="P122:P184" si="14">+AVERAGE(G122,K122,M122,I122)</f>
        <v>270471.69712000003</v>
      </c>
      <c r="Q122" s="7">
        <f t="shared" ref="Q122:Q184" si="15">+_xlfn.STDEV.P(G122,K122,M122,I122)</f>
        <v>3539.7404053286141</v>
      </c>
      <c r="R122" s="17">
        <f t="shared" ref="R122:R184" si="16">+Q122/P122</f>
        <v>1.3087285815928235E-2</v>
      </c>
      <c r="S122" s="7">
        <f t="shared" si="11"/>
        <v>270471.69712000003</v>
      </c>
    </row>
    <row r="123" spans="1:19" ht="27" customHeight="1" x14ac:dyDescent="0.3">
      <c r="A123" s="24">
        <v>122</v>
      </c>
      <c r="B123" s="24" t="s">
        <v>227</v>
      </c>
      <c r="C123" s="25" t="s">
        <v>255</v>
      </c>
      <c r="D123" s="25" t="s">
        <v>256</v>
      </c>
      <c r="E123" s="26">
        <v>1</v>
      </c>
      <c r="F123" s="26" t="s">
        <v>21</v>
      </c>
      <c r="G123" s="13">
        <v>8437446.2899999991</v>
      </c>
      <c r="H123" s="2">
        <v>8437446.2899999991</v>
      </c>
      <c r="I123" s="13">
        <v>8437446.2899999991</v>
      </c>
      <c r="J123" s="10">
        <f t="shared" si="12"/>
        <v>8437446.2899999991</v>
      </c>
      <c r="K123" s="15">
        <v>8589320.3232199997</v>
      </c>
      <c r="L123" s="3">
        <v>8589320.3232199997</v>
      </c>
      <c r="M123" s="15">
        <v>8277135</v>
      </c>
      <c r="N123" s="3">
        <v>8277135</v>
      </c>
      <c r="O123" s="7">
        <f t="shared" si="13"/>
        <v>8277135</v>
      </c>
      <c r="P123" s="7">
        <f t="shared" si="14"/>
        <v>8435336.9758049995</v>
      </c>
      <c r="Q123" s="7">
        <f t="shared" si="15"/>
        <v>110394.33278307445</v>
      </c>
      <c r="R123" s="17">
        <f t="shared" si="16"/>
        <v>1.3087127769728408E-2</v>
      </c>
      <c r="S123" s="7">
        <f t="shared" ref="S123:S185" si="17">P123</f>
        <v>8435336.9758049995</v>
      </c>
    </row>
    <row r="124" spans="1:19" ht="27" customHeight="1" x14ac:dyDescent="0.3">
      <c r="A124" s="24">
        <v>123</v>
      </c>
      <c r="B124" s="24" t="s">
        <v>227</v>
      </c>
      <c r="C124" s="25" t="s">
        <v>257</v>
      </c>
      <c r="D124" s="25" t="s">
        <v>258</v>
      </c>
      <c r="E124" s="26">
        <v>1</v>
      </c>
      <c r="F124" s="26" t="s">
        <v>21</v>
      </c>
      <c r="G124" s="13">
        <v>1952956.0049999999</v>
      </c>
      <c r="H124" s="2">
        <v>1952956.0049999999</v>
      </c>
      <c r="I124" s="13">
        <v>1952956.0049999999</v>
      </c>
      <c r="J124" s="10">
        <f t="shared" si="12"/>
        <v>1952956.0049999999</v>
      </c>
      <c r="K124" s="15">
        <v>1988109.21309</v>
      </c>
      <c r="L124" s="3">
        <v>1988109.21309</v>
      </c>
      <c r="M124" s="15">
        <v>1915850</v>
      </c>
      <c r="N124" s="3">
        <v>1915850</v>
      </c>
      <c r="O124" s="7">
        <f t="shared" si="13"/>
        <v>1915850</v>
      </c>
      <c r="P124" s="7">
        <f t="shared" si="14"/>
        <v>1952467.8057724999</v>
      </c>
      <c r="Q124" s="7">
        <f t="shared" si="15"/>
        <v>25552.153980320025</v>
      </c>
      <c r="R124" s="17">
        <f t="shared" si="16"/>
        <v>1.3087106432574562E-2</v>
      </c>
      <c r="S124" s="7">
        <f t="shared" si="17"/>
        <v>1952467.8057724999</v>
      </c>
    </row>
    <row r="125" spans="1:19" ht="27" customHeight="1" x14ac:dyDescent="0.3">
      <c r="A125" s="21">
        <v>124</v>
      </c>
      <c r="B125" s="24" t="s">
        <v>227</v>
      </c>
      <c r="C125" s="25" t="s">
        <v>259</v>
      </c>
      <c r="D125" s="25" t="s">
        <v>260</v>
      </c>
      <c r="E125" s="26">
        <v>1</v>
      </c>
      <c r="F125" s="26" t="s">
        <v>21</v>
      </c>
      <c r="G125" s="13">
        <v>1885321.165</v>
      </c>
      <c r="H125" s="2">
        <v>1885321.165</v>
      </c>
      <c r="I125" s="13">
        <v>1885321.165</v>
      </c>
      <c r="J125" s="10">
        <f t="shared" si="12"/>
        <v>1885321.165</v>
      </c>
      <c r="K125" s="15">
        <v>1919256.94597</v>
      </c>
      <c r="L125" s="3">
        <v>1919256.94597</v>
      </c>
      <c r="M125" s="15">
        <v>1849500</v>
      </c>
      <c r="N125" s="3">
        <v>1849500</v>
      </c>
      <c r="O125" s="7">
        <f t="shared" si="13"/>
        <v>1849500</v>
      </c>
      <c r="P125" s="7">
        <f t="shared" si="14"/>
        <v>1884849.8189925</v>
      </c>
      <c r="Q125" s="7">
        <f t="shared" si="15"/>
        <v>24667.308445419694</v>
      </c>
      <c r="R125" s="17">
        <f t="shared" si="16"/>
        <v>1.3087147950389488E-2</v>
      </c>
      <c r="S125" s="7">
        <f t="shared" si="17"/>
        <v>1884849.8189925</v>
      </c>
    </row>
    <row r="126" spans="1:19" ht="27" customHeight="1" x14ac:dyDescent="0.3">
      <c r="A126" s="24">
        <v>125</v>
      </c>
      <c r="B126" s="24" t="s">
        <v>227</v>
      </c>
      <c r="C126" s="25" t="s">
        <v>261</v>
      </c>
      <c r="D126" s="25" t="s">
        <v>262</v>
      </c>
      <c r="E126" s="26">
        <v>1</v>
      </c>
      <c r="F126" s="26" t="s">
        <v>21</v>
      </c>
      <c r="G126" s="13">
        <v>1764423.8884999999</v>
      </c>
      <c r="H126" s="2">
        <v>1764423.8884999999</v>
      </c>
      <c r="I126" s="13">
        <v>1764423.8884999999</v>
      </c>
      <c r="J126" s="10">
        <f t="shared" si="12"/>
        <v>1764423.8884999999</v>
      </c>
      <c r="K126" s="15">
        <v>1796183.518493</v>
      </c>
      <c r="L126" s="3">
        <v>1796183.518493</v>
      </c>
      <c r="M126" s="15">
        <v>1730900</v>
      </c>
      <c r="N126" s="3">
        <v>1730900</v>
      </c>
      <c r="O126" s="7">
        <f t="shared" si="13"/>
        <v>1730900</v>
      </c>
      <c r="P126" s="7">
        <f t="shared" si="14"/>
        <v>1763982.8238732498</v>
      </c>
      <c r="Q126" s="7">
        <f t="shared" si="15"/>
        <v>23085.423135784265</v>
      </c>
      <c r="R126" s="17">
        <f t="shared" si="16"/>
        <v>1.3087101996319132E-2</v>
      </c>
      <c r="S126" s="7">
        <f t="shared" si="17"/>
        <v>1763982.8238732498</v>
      </c>
    </row>
    <row r="127" spans="1:19" ht="27" customHeight="1" x14ac:dyDescent="0.3">
      <c r="A127" s="24">
        <v>126</v>
      </c>
      <c r="B127" s="24" t="s">
        <v>227</v>
      </c>
      <c r="C127" s="25" t="s">
        <v>263</v>
      </c>
      <c r="D127" s="25" t="s">
        <v>264</v>
      </c>
      <c r="E127" s="26">
        <v>1</v>
      </c>
      <c r="F127" s="26" t="s">
        <v>21</v>
      </c>
      <c r="G127" s="13">
        <v>460762.34750000003</v>
      </c>
      <c r="H127" s="2">
        <v>460762.34750000003</v>
      </c>
      <c r="I127" s="13">
        <v>460762.34750000003</v>
      </c>
      <c r="J127" s="10">
        <f t="shared" si="12"/>
        <v>460762.34750000003</v>
      </c>
      <c r="K127" s="15">
        <v>469056.06975500006</v>
      </c>
      <c r="L127" s="3">
        <v>469056.06975500006</v>
      </c>
      <c r="M127" s="15">
        <v>452008</v>
      </c>
      <c r="N127" s="3">
        <v>452008</v>
      </c>
      <c r="O127" s="7">
        <f t="shared" si="13"/>
        <v>452008</v>
      </c>
      <c r="P127" s="7">
        <f t="shared" si="14"/>
        <v>460647.19118875009</v>
      </c>
      <c r="Q127" s="7">
        <f t="shared" si="15"/>
        <v>6028.5028217990575</v>
      </c>
      <c r="R127" s="17">
        <f t="shared" si="16"/>
        <v>1.308702828783532E-2</v>
      </c>
      <c r="S127" s="7">
        <f t="shared" si="17"/>
        <v>460647.19118875009</v>
      </c>
    </row>
    <row r="128" spans="1:19" ht="27" customHeight="1" x14ac:dyDescent="0.3">
      <c r="A128" s="21">
        <v>127</v>
      </c>
      <c r="B128" s="24" t="s">
        <v>227</v>
      </c>
      <c r="C128" s="25" t="s">
        <v>265</v>
      </c>
      <c r="D128" s="25" t="s">
        <v>266</v>
      </c>
      <c r="E128" s="26">
        <v>1</v>
      </c>
      <c r="F128" s="26" t="s">
        <v>21</v>
      </c>
      <c r="G128" s="13">
        <v>1052567.1975</v>
      </c>
      <c r="H128" s="2">
        <v>1052567.1975</v>
      </c>
      <c r="I128" s="13">
        <v>1052567.1975</v>
      </c>
      <c r="J128" s="10">
        <f t="shared" si="12"/>
        <v>1052567.1975</v>
      </c>
      <c r="K128" s="15">
        <v>1071513.4070550001</v>
      </c>
      <c r="L128" s="3">
        <v>1071513.4070550001</v>
      </c>
      <c r="M128" s="15">
        <v>1032568</v>
      </c>
      <c r="N128" s="3">
        <v>1032568</v>
      </c>
      <c r="O128" s="7">
        <f t="shared" si="13"/>
        <v>1032568</v>
      </c>
      <c r="P128" s="7">
        <f t="shared" si="14"/>
        <v>1052303.9505137501</v>
      </c>
      <c r="Q128" s="7">
        <f t="shared" si="15"/>
        <v>13771.796916551082</v>
      </c>
      <c r="R128" s="17">
        <f t="shared" si="16"/>
        <v>1.3087280447657248E-2</v>
      </c>
      <c r="S128" s="7">
        <f t="shared" si="17"/>
        <v>1052303.9505137501</v>
      </c>
    </row>
    <row r="129" spans="1:19" ht="27" customHeight="1" x14ac:dyDescent="0.3">
      <c r="A129" s="24">
        <v>128</v>
      </c>
      <c r="B129" s="24" t="s">
        <v>227</v>
      </c>
      <c r="C129" s="25" t="s">
        <v>267</v>
      </c>
      <c r="D129" s="25" t="s">
        <v>268</v>
      </c>
      <c r="E129" s="26">
        <v>1</v>
      </c>
      <c r="F129" s="26" t="s">
        <v>21</v>
      </c>
      <c r="G129" s="13">
        <v>292520.68300000002</v>
      </c>
      <c r="H129" s="2">
        <v>292520.68300000002</v>
      </c>
      <c r="I129" s="13">
        <v>292520.68300000002</v>
      </c>
      <c r="J129" s="10">
        <f t="shared" si="12"/>
        <v>292520.68300000002</v>
      </c>
      <c r="K129" s="15">
        <v>297786.05529400002</v>
      </c>
      <c r="L129" s="3">
        <v>297786.05529400002</v>
      </c>
      <c r="M129" s="15">
        <v>286963</v>
      </c>
      <c r="N129" s="3">
        <v>286963</v>
      </c>
      <c r="O129" s="7">
        <f t="shared" si="13"/>
        <v>286963</v>
      </c>
      <c r="P129" s="7">
        <f t="shared" si="14"/>
        <v>292447.6053235</v>
      </c>
      <c r="Q129" s="7">
        <f t="shared" si="15"/>
        <v>3827.2256379687587</v>
      </c>
      <c r="R129" s="17">
        <f t="shared" si="16"/>
        <v>1.3086876309809937E-2</v>
      </c>
      <c r="S129" s="7">
        <f t="shared" si="17"/>
        <v>292447.6053235</v>
      </c>
    </row>
    <row r="130" spans="1:19" ht="27" customHeight="1" x14ac:dyDescent="0.3">
      <c r="A130" s="24">
        <v>129</v>
      </c>
      <c r="B130" s="24" t="s">
        <v>227</v>
      </c>
      <c r="C130" s="25" t="s">
        <v>269</v>
      </c>
      <c r="D130" s="25" t="s">
        <v>270</v>
      </c>
      <c r="E130" s="26">
        <v>1</v>
      </c>
      <c r="F130" s="26" t="s">
        <v>21</v>
      </c>
      <c r="G130" s="13">
        <v>196986.47150000001</v>
      </c>
      <c r="H130" s="2">
        <v>196986.47150000001</v>
      </c>
      <c r="I130" s="13">
        <v>196986.47150000001</v>
      </c>
      <c r="J130" s="10">
        <f t="shared" si="12"/>
        <v>196986.47150000001</v>
      </c>
      <c r="K130" s="15">
        <v>200532.22798700002</v>
      </c>
      <c r="L130" s="3">
        <v>200532.22798700002</v>
      </c>
      <c r="M130" s="15">
        <v>193244</v>
      </c>
      <c r="N130" s="3">
        <v>193244</v>
      </c>
      <c r="O130" s="7">
        <f t="shared" si="13"/>
        <v>193244</v>
      </c>
      <c r="P130" s="7">
        <f t="shared" si="14"/>
        <v>196937.29274675</v>
      </c>
      <c r="Q130" s="7">
        <f t="shared" si="15"/>
        <v>2577.2469708164408</v>
      </c>
      <c r="R130" s="17">
        <f t="shared" si="16"/>
        <v>1.3086637552851058E-2</v>
      </c>
      <c r="S130" s="7">
        <f t="shared" si="17"/>
        <v>196937.29274675</v>
      </c>
    </row>
    <row r="131" spans="1:19" ht="27" customHeight="1" x14ac:dyDescent="0.3">
      <c r="A131" s="21">
        <v>130</v>
      </c>
      <c r="B131" s="24" t="s">
        <v>227</v>
      </c>
      <c r="C131" s="25" t="s">
        <v>271</v>
      </c>
      <c r="D131" s="25" t="s">
        <v>272</v>
      </c>
      <c r="E131" s="26">
        <v>1</v>
      </c>
      <c r="F131" s="26" t="s">
        <v>21</v>
      </c>
      <c r="G131" s="13">
        <v>292520.68300000002</v>
      </c>
      <c r="H131" s="2">
        <v>292520.68300000002</v>
      </c>
      <c r="I131" s="13">
        <v>292520.68300000002</v>
      </c>
      <c r="J131" s="10">
        <f t="shared" si="12"/>
        <v>292520.68300000002</v>
      </c>
      <c r="K131" s="15">
        <v>297786.05529400002</v>
      </c>
      <c r="L131" s="3">
        <v>297786.05529400002</v>
      </c>
      <c r="M131" s="15">
        <v>286963</v>
      </c>
      <c r="N131" s="3">
        <v>286963</v>
      </c>
      <c r="O131" s="7">
        <f t="shared" si="13"/>
        <v>286963</v>
      </c>
      <c r="P131" s="7">
        <f t="shared" si="14"/>
        <v>292447.6053235</v>
      </c>
      <c r="Q131" s="7">
        <f t="shared" si="15"/>
        <v>3827.2256379687587</v>
      </c>
      <c r="R131" s="17">
        <f t="shared" si="16"/>
        <v>1.3086876309809937E-2</v>
      </c>
      <c r="S131" s="7">
        <f t="shared" si="17"/>
        <v>292447.6053235</v>
      </c>
    </row>
    <row r="132" spans="1:19" ht="27" customHeight="1" x14ac:dyDescent="0.3">
      <c r="A132" s="24">
        <v>131</v>
      </c>
      <c r="B132" s="24" t="s">
        <v>227</v>
      </c>
      <c r="C132" s="25" t="s">
        <v>273</v>
      </c>
      <c r="D132" s="25" t="s">
        <v>274</v>
      </c>
      <c r="E132" s="26">
        <v>1</v>
      </c>
      <c r="F132" s="26" t="s">
        <v>21</v>
      </c>
      <c r="G132" s="13">
        <v>253630.65</v>
      </c>
      <c r="H132" s="2">
        <v>253630.65</v>
      </c>
      <c r="I132" s="13">
        <v>253630.65</v>
      </c>
      <c r="J132" s="10">
        <f t="shared" si="12"/>
        <v>253630.65</v>
      </c>
      <c r="K132" s="15">
        <v>258196.00169999999</v>
      </c>
      <c r="L132" s="3">
        <v>258196.00169999999</v>
      </c>
      <c r="M132" s="15">
        <v>248812</v>
      </c>
      <c r="N132" s="3">
        <v>248812</v>
      </c>
      <c r="O132" s="7">
        <f t="shared" si="13"/>
        <v>248812</v>
      </c>
      <c r="P132" s="7">
        <f t="shared" si="14"/>
        <v>253567.32542500002</v>
      </c>
      <c r="Q132" s="7">
        <f t="shared" si="15"/>
        <v>3318.3498896287711</v>
      </c>
      <c r="R132" s="17">
        <f t="shared" si="16"/>
        <v>1.3086662029766412E-2</v>
      </c>
      <c r="S132" s="7">
        <f t="shared" si="17"/>
        <v>253567.32542500002</v>
      </c>
    </row>
    <row r="133" spans="1:19" ht="27" customHeight="1" x14ac:dyDescent="0.3">
      <c r="A133" s="24">
        <v>132</v>
      </c>
      <c r="B133" s="24" t="s">
        <v>227</v>
      </c>
      <c r="C133" s="25" t="s">
        <v>275</v>
      </c>
      <c r="D133" s="25" t="s">
        <v>276</v>
      </c>
      <c r="E133" s="26">
        <v>1</v>
      </c>
      <c r="F133" s="26" t="s">
        <v>21</v>
      </c>
      <c r="G133" s="13">
        <v>1268153.25</v>
      </c>
      <c r="H133" s="2">
        <v>1268153.25</v>
      </c>
      <c r="I133" s="13">
        <v>1268153.25</v>
      </c>
      <c r="J133" s="10">
        <f t="shared" si="12"/>
        <v>1268153.25</v>
      </c>
      <c r="K133" s="15">
        <v>1290980.0085</v>
      </c>
      <c r="L133" s="3">
        <v>1290980.0085</v>
      </c>
      <c r="M133" s="15">
        <v>1244058</v>
      </c>
      <c r="N133" s="3">
        <v>1244058</v>
      </c>
      <c r="O133" s="7">
        <f t="shared" si="13"/>
        <v>1244058</v>
      </c>
      <c r="P133" s="7">
        <f t="shared" si="14"/>
        <v>1267836.1271250001</v>
      </c>
      <c r="Q133" s="7">
        <f t="shared" si="15"/>
        <v>16592.465974866642</v>
      </c>
      <c r="R133" s="17">
        <f t="shared" si="16"/>
        <v>1.3087232347994715E-2</v>
      </c>
      <c r="S133" s="7">
        <f t="shared" si="17"/>
        <v>1267836.1271250001</v>
      </c>
    </row>
    <row r="134" spans="1:19" ht="27" customHeight="1" x14ac:dyDescent="0.3">
      <c r="A134" s="21">
        <v>133</v>
      </c>
      <c r="B134" s="24" t="s">
        <v>227</v>
      </c>
      <c r="C134" s="25" t="s">
        <v>277</v>
      </c>
      <c r="D134" s="25" t="s">
        <v>278</v>
      </c>
      <c r="E134" s="26">
        <v>1</v>
      </c>
      <c r="F134" s="26" t="s">
        <v>21</v>
      </c>
      <c r="G134" s="13">
        <v>2272530.6240000003</v>
      </c>
      <c r="H134" s="2">
        <v>2272530.6240000003</v>
      </c>
      <c r="I134" s="13">
        <v>2272530.6240000003</v>
      </c>
      <c r="J134" s="10">
        <f t="shared" si="12"/>
        <v>2272530.6240000003</v>
      </c>
      <c r="K134" s="15">
        <v>2313436.1752320002</v>
      </c>
      <c r="L134" s="3">
        <v>2313436.1752320002</v>
      </c>
      <c r="M134" s="15">
        <v>2229353</v>
      </c>
      <c r="N134" s="3">
        <v>2229353</v>
      </c>
      <c r="O134" s="7">
        <f t="shared" si="13"/>
        <v>2229353</v>
      </c>
      <c r="P134" s="7">
        <f t="shared" si="14"/>
        <v>2271962.6058080001</v>
      </c>
      <c r="Q134" s="7">
        <f t="shared" si="15"/>
        <v>29733.31783207769</v>
      </c>
      <c r="R134" s="17">
        <f t="shared" si="16"/>
        <v>1.3087063033549947E-2</v>
      </c>
      <c r="S134" s="7">
        <f t="shared" si="17"/>
        <v>2271962.6058080001</v>
      </c>
    </row>
    <row r="135" spans="1:19" ht="27" customHeight="1" x14ac:dyDescent="0.3">
      <c r="A135" s="24">
        <v>134</v>
      </c>
      <c r="B135" s="24" t="s">
        <v>227</v>
      </c>
      <c r="C135" s="25" t="s">
        <v>279</v>
      </c>
      <c r="D135" s="25" t="s">
        <v>280</v>
      </c>
      <c r="E135" s="26">
        <v>1</v>
      </c>
      <c r="F135" s="26" t="s">
        <v>21</v>
      </c>
      <c r="G135" s="13">
        <v>2510943.4350000001</v>
      </c>
      <c r="H135" s="2">
        <v>2510943.4350000001</v>
      </c>
      <c r="I135" s="13">
        <v>2510943.4350000001</v>
      </c>
      <c r="J135" s="10">
        <f t="shared" si="12"/>
        <v>2510943.4350000001</v>
      </c>
      <c r="K135" s="15">
        <v>2556140.41683</v>
      </c>
      <c r="L135" s="3">
        <v>2556140.41683</v>
      </c>
      <c r="M135" s="15">
        <v>2463236</v>
      </c>
      <c r="N135" s="3">
        <v>2463236</v>
      </c>
      <c r="O135" s="7">
        <f t="shared" si="13"/>
        <v>2463236</v>
      </c>
      <c r="P135" s="7">
        <f t="shared" si="14"/>
        <v>2510315.8217075001</v>
      </c>
      <c r="Q135" s="7">
        <f t="shared" si="15"/>
        <v>32852.667041812929</v>
      </c>
      <c r="R135" s="17">
        <f t="shared" si="16"/>
        <v>1.3087065283868052E-2</v>
      </c>
      <c r="S135" s="7">
        <f t="shared" si="17"/>
        <v>2510315.8217075001</v>
      </c>
    </row>
    <row r="136" spans="1:19" ht="27" customHeight="1" x14ac:dyDescent="0.3">
      <c r="A136" s="24">
        <v>135</v>
      </c>
      <c r="B136" s="24" t="s">
        <v>227</v>
      </c>
      <c r="C136" s="25" t="s">
        <v>281</v>
      </c>
      <c r="D136" s="25" t="s">
        <v>274</v>
      </c>
      <c r="E136" s="26">
        <v>1</v>
      </c>
      <c r="F136" s="26" t="s">
        <v>21</v>
      </c>
      <c r="G136" s="13">
        <v>2975932.96</v>
      </c>
      <c r="H136" s="2">
        <v>2975932.96</v>
      </c>
      <c r="I136" s="13">
        <v>2975932.96</v>
      </c>
      <c r="J136" s="10">
        <f t="shared" si="12"/>
        <v>2975932.96</v>
      </c>
      <c r="K136" s="15">
        <v>3029499.7532799998</v>
      </c>
      <c r="L136" s="3">
        <v>3029499.7532799998</v>
      </c>
      <c r="M136" s="15">
        <v>2919390</v>
      </c>
      <c r="N136" s="3">
        <v>2919390</v>
      </c>
      <c r="O136" s="7">
        <f t="shared" si="13"/>
        <v>2919390</v>
      </c>
      <c r="P136" s="7">
        <f t="shared" si="14"/>
        <v>2975188.9183200002</v>
      </c>
      <c r="Q136" s="7">
        <f t="shared" si="15"/>
        <v>38936.786191779895</v>
      </c>
      <c r="R136" s="17">
        <f t="shared" si="16"/>
        <v>1.3087164298046098E-2</v>
      </c>
      <c r="S136" s="7">
        <f t="shared" si="17"/>
        <v>2975188.9183200002</v>
      </c>
    </row>
    <row r="137" spans="1:19" ht="27" customHeight="1" x14ac:dyDescent="0.3">
      <c r="A137" s="21">
        <v>136</v>
      </c>
      <c r="B137" s="24" t="s">
        <v>227</v>
      </c>
      <c r="C137" s="25" t="s">
        <v>282</v>
      </c>
      <c r="D137" s="25" t="s">
        <v>274</v>
      </c>
      <c r="E137" s="26">
        <v>1</v>
      </c>
      <c r="F137" s="26" t="s">
        <v>21</v>
      </c>
      <c r="G137" s="13">
        <v>1394968.575</v>
      </c>
      <c r="H137" s="2">
        <v>1394968.575</v>
      </c>
      <c r="I137" s="13">
        <v>1394968.575</v>
      </c>
      <c r="J137" s="10">
        <f t="shared" si="12"/>
        <v>1394968.575</v>
      </c>
      <c r="K137" s="15">
        <v>1420078.0093499999</v>
      </c>
      <c r="L137" s="3">
        <v>1420078.0093499999</v>
      </c>
      <c r="M137" s="15">
        <v>1368464</v>
      </c>
      <c r="N137" s="3">
        <v>1368464</v>
      </c>
      <c r="O137" s="7">
        <f t="shared" si="13"/>
        <v>1368464</v>
      </c>
      <c r="P137" s="7">
        <f t="shared" si="14"/>
        <v>1394619.7898375001</v>
      </c>
      <c r="Q137" s="7">
        <f t="shared" si="15"/>
        <v>18251.640919032881</v>
      </c>
      <c r="R137" s="17">
        <f t="shared" si="16"/>
        <v>1.3087180500399717E-2</v>
      </c>
      <c r="S137" s="7">
        <f t="shared" si="17"/>
        <v>1394619.7898375001</v>
      </c>
    </row>
    <row r="138" spans="1:19" ht="27" customHeight="1" x14ac:dyDescent="0.3">
      <c r="A138" s="24">
        <v>137</v>
      </c>
      <c r="B138" s="24" t="s">
        <v>227</v>
      </c>
      <c r="C138" s="25" t="s">
        <v>283</v>
      </c>
      <c r="D138" s="25" t="s">
        <v>284</v>
      </c>
      <c r="E138" s="26">
        <v>1</v>
      </c>
      <c r="F138" s="26" t="s">
        <v>21</v>
      </c>
      <c r="G138" s="13">
        <v>7139702.7975000003</v>
      </c>
      <c r="H138" s="2">
        <v>7139702.7975000003</v>
      </c>
      <c r="I138" s="13">
        <v>7139702.7975000003</v>
      </c>
      <c r="J138" s="10">
        <f t="shared" si="12"/>
        <v>7139702.7975000003</v>
      </c>
      <c r="K138" s="15">
        <v>7268217.4478550004</v>
      </c>
      <c r="L138" s="3">
        <v>7268217.4478550004</v>
      </c>
      <c r="M138" s="15">
        <v>7004048</v>
      </c>
      <c r="N138" s="3">
        <v>7004048</v>
      </c>
      <c r="O138" s="7">
        <f t="shared" si="13"/>
        <v>7004048</v>
      </c>
      <c r="P138" s="7">
        <f t="shared" si="14"/>
        <v>7137917.7607137505</v>
      </c>
      <c r="Q138" s="7">
        <f t="shared" si="15"/>
        <v>93415.060369462037</v>
      </c>
      <c r="R138" s="17">
        <f t="shared" si="16"/>
        <v>1.3087158398434821E-2</v>
      </c>
      <c r="S138" s="7">
        <f t="shared" si="17"/>
        <v>7137917.7607137505</v>
      </c>
    </row>
    <row r="139" spans="1:19" ht="27" customHeight="1" x14ac:dyDescent="0.3">
      <c r="A139" s="24">
        <v>138</v>
      </c>
      <c r="B139" s="24" t="s">
        <v>227</v>
      </c>
      <c r="C139" s="25" t="s">
        <v>285</v>
      </c>
      <c r="D139" s="25" t="s">
        <v>286</v>
      </c>
      <c r="E139" s="26">
        <v>1</v>
      </c>
      <c r="F139" s="26" t="s">
        <v>21</v>
      </c>
      <c r="G139" s="13">
        <v>8445900.6449999996</v>
      </c>
      <c r="H139" s="2">
        <v>8445900.6449999996</v>
      </c>
      <c r="I139" s="13">
        <v>8445900.6449999996</v>
      </c>
      <c r="J139" s="10">
        <f t="shared" si="12"/>
        <v>8445900.6449999996</v>
      </c>
      <c r="K139" s="15">
        <v>8597926.8566100001</v>
      </c>
      <c r="L139" s="3">
        <v>8597926.8566100001</v>
      </c>
      <c r="M139" s="15">
        <v>8285429</v>
      </c>
      <c r="N139" s="3">
        <v>8285429</v>
      </c>
      <c r="O139" s="7">
        <f t="shared" si="13"/>
        <v>8285429</v>
      </c>
      <c r="P139" s="7">
        <f t="shared" si="14"/>
        <v>8443789.2866524998</v>
      </c>
      <c r="Q139" s="7">
        <f t="shared" si="15"/>
        <v>110504.8489085528</v>
      </c>
      <c r="R139" s="17">
        <f t="shared" si="16"/>
        <v>1.3087115885664399E-2</v>
      </c>
      <c r="S139" s="7">
        <f t="shared" si="17"/>
        <v>8443789.2866524998</v>
      </c>
    </row>
    <row r="140" spans="1:19" ht="27" customHeight="1" x14ac:dyDescent="0.3">
      <c r="A140" s="21">
        <v>139</v>
      </c>
      <c r="B140" s="24" t="s">
        <v>227</v>
      </c>
      <c r="C140" s="25" t="s">
        <v>287</v>
      </c>
      <c r="D140" s="25" t="s">
        <v>288</v>
      </c>
      <c r="E140" s="26">
        <v>1</v>
      </c>
      <c r="F140" s="26" t="s">
        <v>21</v>
      </c>
      <c r="G140" s="13">
        <v>10813120.045</v>
      </c>
      <c r="H140" s="2">
        <v>10813120.045</v>
      </c>
      <c r="I140" s="13">
        <v>10813120.045</v>
      </c>
      <c r="J140" s="10">
        <f t="shared" si="12"/>
        <v>10813120.045</v>
      </c>
      <c r="K140" s="15">
        <v>11007756.205809999</v>
      </c>
      <c r="L140" s="3">
        <v>11007756.205809999</v>
      </c>
      <c r="M140" s="15">
        <v>10607671</v>
      </c>
      <c r="N140" s="3">
        <v>10607671</v>
      </c>
      <c r="O140" s="7">
        <f t="shared" si="13"/>
        <v>10607671</v>
      </c>
      <c r="P140" s="7">
        <f t="shared" si="14"/>
        <v>10810416.8239525</v>
      </c>
      <c r="Q140" s="7">
        <f t="shared" si="15"/>
        <v>141477.30875492131</v>
      </c>
      <c r="R140" s="17">
        <f t="shared" si="16"/>
        <v>1.3087128004301543E-2</v>
      </c>
      <c r="S140" s="7">
        <f t="shared" si="17"/>
        <v>10810416.8239525</v>
      </c>
    </row>
    <row r="141" spans="1:19" ht="27" customHeight="1" x14ac:dyDescent="0.3">
      <c r="A141" s="24">
        <v>140</v>
      </c>
      <c r="B141" s="24" t="s">
        <v>227</v>
      </c>
      <c r="C141" s="25" t="s">
        <v>289</v>
      </c>
      <c r="D141" s="25" t="s">
        <v>290</v>
      </c>
      <c r="E141" s="26">
        <v>1</v>
      </c>
      <c r="F141" s="26" t="s">
        <v>21</v>
      </c>
      <c r="G141" s="13">
        <v>160632745</v>
      </c>
      <c r="H141" s="2">
        <v>160632745</v>
      </c>
      <c r="I141" s="13">
        <v>160632745</v>
      </c>
      <c r="J141" s="10">
        <f t="shared" si="12"/>
        <v>160632745</v>
      </c>
      <c r="K141" s="15">
        <v>163524134.41</v>
      </c>
      <c r="L141" s="3">
        <v>163524134.41</v>
      </c>
      <c r="M141" s="15">
        <v>157580723</v>
      </c>
      <c r="N141" s="3">
        <v>157580723</v>
      </c>
      <c r="O141" s="7">
        <f t="shared" si="13"/>
        <v>157580723</v>
      </c>
      <c r="P141" s="7">
        <f t="shared" si="14"/>
        <v>160592586.85249999</v>
      </c>
      <c r="Q141" s="7">
        <f t="shared" si="15"/>
        <v>2101696.951364635</v>
      </c>
      <c r="R141" s="17">
        <f t="shared" si="16"/>
        <v>1.3087135543155473E-2</v>
      </c>
      <c r="S141" s="7">
        <f t="shared" si="17"/>
        <v>160592586.85249999</v>
      </c>
    </row>
    <row r="142" spans="1:19" ht="27" customHeight="1" x14ac:dyDescent="0.3">
      <c r="A142" s="24">
        <v>141</v>
      </c>
      <c r="B142" s="24" t="s">
        <v>227</v>
      </c>
      <c r="C142" s="25" t="s">
        <v>291</v>
      </c>
      <c r="D142" s="25" t="s">
        <v>292</v>
      </c>
      <c r="E142" s="26">
        <v>1</v>
      </c>
      <c r="F142" s="26" t="s">
        <v>21</v>
      </c>
      <c r="G142" s="13">
        <v>236721940</v>
      </c>
      <c r="H142" s="2">
        <v>236721940</v>
      </c>
      <c r="I142" s="13">
        <v>236721940</v>
      </c>
      <c r="J142" s="10">
        <f t="shared" si="12"/>
        <v>236721940</v>
      </c>
      <c r="K142" s="15">
        <v>240982934.91999999</v>
      </c>
      <c r="L142" s="3">
        <v>240982934.91999999</v>
      </c>
      <c r="M142" s="15">
        <v>232224223</v>
      </c>
      <c r="N142" s="3">
        <v>232224223</v>
      </c>
      <c r="O142" s="7">
        <f t="shared" si="13"/>
        <v>232224223</v>
      </c>
      <c r="P142" s="7">
        <f t="shared" si="14"/>
        <v>236662759.47999999</v>
      </c>
      <c r="Q142" s="7">
        <f t="shared" si="15"/>
        <v>3097237.7445299872</v>
      </c>
      <c r="R142" s="17">
        <f t="shared" si="16"/>
        <v>1.308713610597332E-2</v>
      </c>
      <c r="S142" s="7">
        <f t="shared" si="17"/>
        <v>236662759.47999999</v>
      </c>
    </row>
    <row r="143" spans="1:19" ht="27" customHeight="1" x14ac:dyDescent="0.3">
      <c r="A143" s="21">
        <v>142</v>
      </c>
      <c r="B143" s="24" t="s">
        <v>227</v>
      </c>
      <c r="C143" s="25" t="s">
        <v>293</v>
      </c>
      <c r="D143" s="25" t="s">
        <v>294</v>
      </c>
      <c r="E143" s="26">
        <v>1</v>
      </c>
      <c r="F143" s="26" t="s">
        <v>21</v>
      </c>
      <c r="G143" s="13">
        <v>12744940.1625</v>
      </c>
      <c r="H143" s="2">
        <v>12744940.1625</v>
      </c>
      <c r="I143" s="13">
        <v>12744940.1625</v>
      </c>
      <c r="J143" s="10">
        <f t="shared" si="12"/>
        <v>12744940.1625</v>
      </c>
      <c r="K143" s="15">
        <v>12974349.085424999</v>
      </c>
      <c r="L143" s="3">
        <v>12974349.085424999</v>
      </c>
      <c r="M143" s="15">
        <v>12502786</v>
      </c>
      <c r="N143" s="3">
        <v>12502786</v>
      </c>
      <c r="O143" s="7">
        <f t="shared" si="13"/>
        <v>12502786</v>
      </c>
      <c r="P143" s="7">
        <f t="shared" si="14"/>
        <v>12741753.85260625</v>
      </c>
      <c r="Q143" s="7">
        <f t="shared" si="15"/>
        <v>166753.1724216427</v>
      </c>
      <c r="R143" s="17">
        <f t="shared" si="16"/>
        <v>1.3087144387704077E-2</v>
      </c>
      <c r="S143" s="7">
        <f t="shared" si="17"/>
        <v>12741753.85260625</v>
      </c>
    </row>
    <row r="144" spans="1:19" ht="27" customHeight="1" x14ac:dyDescent="0.3">
      <c r="A144" s="24">
        <v>143</v>
      </c>
      <c r="B144" s="24" t="s">
        <v>227</v>
      </c>
      <c r="C144" s="25" t="s">
        <v>295</v>
      </c>
      <c r="D144" s="25" t="s">
        <v>296</v>
      </c>
      <c r="E144" s="26">
        <v>1</v>
      </c>
      <c r="F144" s="26" t="s">
        <v>21</v>
      </c>
      <c r="G144" s="13">
        <v>180077.76150000002</v>
      </c>
      <c r="H144" s="2">
        <v>180077.76150000002</v>
      </c>
      <c r="I144" s="13">
        <v>180077.76150000002</v>
      </c>
      <c r="J144" s="10">
        <f t="shared" si="12"/>
        <v>180077.76150000002</v>
      </c>
      <c r="K144" s="15">
        <v>183319.16120700003</v>
      </c>
      <c r="L144" s="3">
        <v>183319.16120700003</v>
      </c>
      <c r="M144" s="15">
        <v>176656</v>
      </c>
      <c r="N144" s="3">
        <v>176656</v>
      </c>
      <c r="O144" s="7">
        <f t="shared" si="13"/>
        <v>176656</v>
      </c>
      <c r="P144" s="7">
        <f t="shared" si="14"/>
        <v>180032.67105175002</v>
      </c>
      <c r="Q144" s="7">
        <f t="shared" si="15"/>
        <v>2356.2147201246626</v>
      </c>
      <c r="R144" s="17">
        <f t="shared" si="16"/>
        <v>1.3087706283307731E-2</v>
      </c>
      <c r="S144" s="7">
        <f t="shared" si="17"/>
        <v>180032.67105175002</v>
      </c>
    </row>
    <row r="145" spans="1:19" ht="27" customHeight="1" x14ac:dyDescent="0.3">
      <c r="A145" s="24">
        <v>144</v>
      </c>
      <c r="B145" s="24" t="s">
        <v>227</v>
      </c>
      <c r="C145" s="25" t="s">
        <v>297</v>
      </c>
      <c r="D145" s="25" t="s">
        <v>298</v>
      </c>
      <c r="E145" s="26">
        <v>1</v>
      </c>
      <c r="F145" s="26" t="s">
        <v>21</v>
      </c>
      <c r="G145" s="13">
        <v>4775865.1394999996</v>
      </c>
      <c r="H145" s="2">
        <v>4775865.1394999996</v>
      </c>
      <c r="I145" s="13">
        <v>4775865.1394999996</v>
      </c>
      <c r="J145" s="10">
        <f t="shared" si="12"/>
        <v>4775865.1394999996</v>
      </c>
      <c r="K145" s="15">
        <v>4861830.7120109992</v>
      </c>
      <c r="L145" s="3">
        <v>4861830.7120109992</v>
      </c>
      <c r="M145" s="15">
        <v>4685124</v>
      </c>
      <c r="N145" s="3">
        <v>4685124</v>
      </c>
      <c r="O145" s="7">
        <f t="shared" si="13"/>
        <v>4685124</v>
      </c>
      <c r="P145" s="7">
        <f t="shared" si="14"/>
        <v>4774671.2477527494</v>
      </c>
      <c r="Q145" s="7">
        <f t="shared" si="15"/>
        <v>62486.663666909182</v>
      </c>
      <c r="R145" s="17">
        <f t="shared" si="16"/>
        <v>1.3087113316193069E-2</v>
      </c>
      <c r="S145" s="7">
        <f t="shared" si="17"/>
        <v>4774671.2477527494</v>
      </c>
    </row>
    <row r="146" spans="1:19" ht="27" customHeight="1" x14ac:dyDescent="0.3">
      <c r="A146" s="21">
        <v>145</v>
      </c>
      <c r="B146" s="24" t="s">
        <v>227</v>
      </c>
      <c r="C146" s="25" t="s">
        <v>299</v>
      </c>
      <c r="D146" s="25" t="s">
        <v>300</v>
      </c>
      <c r="E146" s="26">
        <v>1</v>
      </c>
      <c r="F146" s="26" t="s">
        <v>21</v>
      </c>
      <c r="G146" s="13">
        <v>716083.86849999998</v>
      </c>
      <c r="H146" s="2">
        <v>716083.86849999998</v>
      </c>
      <c r="I146" s="13">
        <v>716083.86849999998</v>
      </c>
      <c r="J146" s="10">
        <f t="shared" si="12"/>
        <v>716083.86849999998</v>
      </c>
      <c r="K146" s="15">
        <v>728973.37813299999</v>
      </c>
      <c r="L146" s="3">
        <v>728973.37813299999</v>
      </c>
      <c r="M146" s="15">
        <v>702478</v>
      </c>
      <c r="N146" s="3">
        <v>702478</v>
      </c>
      <c r="O146" s="7">
        <f t="shared" si="13"/>
        <v>702478</v>
      </c>
      <c r="P146" s="7">
        <f t="shared" si="14"/>
        <v>715904.7787832499</v>
      </c>
      <c r="Q146" s="7">
        <f t="shared" si="15"/>
        <v>9369.2425482520921</v>
      </c>
      <c r="R146" s="17">
        <f t="shared" si="16"/>
        <v>1.3087274768826148E-2</v>
      </c>
      <c r="S146" s="7">
        <f t="shared" si="17"/>
        <v>715904.7787832499</v>
      </c>
    </row>
    <row r="147" spans="1:19" ht="27" customHeight="1" x14ac:dyDescent="0.3">
      <c r="A147" s="24">
        <v>146</v>
      </c>
      <c r="B147" s="24" t="s">
        <v>227</v>
      </c>
      <c r="C147" s="25" t="s">
        <v>301</v>
      </c>
      <c r="D147" s="25" t="s">
        <v>302</v>
      </c>
      <c r="E147" s="26">
        <v>1</v>
      </c>
      <c r="F147" s="26" t="s">
        <v>21</v>
      </c>
      <c r="G147" s="13">
        <v>1428785.9950000001</v>
      </c>
      <c r="H147" s="2">
        <v>1428785.9950000001</v>
      </c>
      <c r="I147" s="13">
        <v>1428785.9950000001</v>
      </c>
      <c r="J147" s="10">
        <f t="shared" si="12"/>
        <v>1428785.9950000001</v>
      </c>
      <c r="K147" s="15">
        <v>1454504.1429100002</v>
      </c>
      <c r="L147" s="3">
        <v>1454504.1429100002</v>
      </c>
      <c r="M147" s="15">
        <v>1401639</v>
      </c>
      <c r="N147" s="3">
        <v>1401639</v>
      </c>
      <c r="O147" s="7">
        <f t="shared" si="13"/>
        <v>1401639</v>
      </c>
      <c r="P147" s="7">
        <f t="shared" si="14"/>
        <v>1428428.7832275</v>
      </c>
      <c r="Q147" s="7">
        <f t="shared" si="15"/>
        <v>18694.063686428781</v>
      </c>
      <c r="R147" s="17">
        <f t="shared" si="16"/>
        <v>1.3087151355344436E-2</v>
      </c>
      <c r="S147" s="7">
        <f t="shared" si="17"/>
        <v>1428428.7832275</v>
      </c>
    </row>
    <row r="148" spans="1:19" ht="27" customHeight="1" x14ac:dyDescent="0.3">
      <c r="A148" s="24">
        <v>147</v>
      </c>
      <c r="B148" s="24" t="s">
        <v>227</v>
      </c>
      <c r="C148" s="25" t="s">
        <v>303</v>
      </c>
      <c r="D148" s="25" t="s">
        <v>304</v>
      </c>
      <c r="E148" s="26">
        <v>1</v>
      </c>
      <c r="F148" s="26" t="s">
        <v>21</v>
      </c>
      <c r="G148" s="13">
        <v>757510.20799999998</v>
      </c>
      <c r="H148" s="2">
        <v>757510.20799999998</v>
      </c>
      <c r="I148" s="13">
        <v>757510.20799999998</v>
      </c>
      <c r="J148" s="10">
        <f t="shared" si="12"/>
        <v>757510.20799999998</v>
      </c>
      <c r="K148" s="15">
        <v>771145.39174400002</v>
      </c>
      <c r="L148" s="3">
        <v>771145.39174400002</v>
      </c>
      <c r="M148" s="15">
        <v>743118</v>
      </c>
      <c r="N148" s="3">
        <v>743118</v>
      </c>
      <c r="O148" s="7">
        <f t="shared" si="13"/>
        <v>743118</v>
      </c>
      <c r="P148" s="7">
        <f t="shared" si="14"/>
        <v>757320.95193600003</v>
      </c>
      <c r="Q148" s="7">
        <f t="shared" si="15"/>
        <v>9910.9865227542232</v>
      </c>
      <c r="R148" s="17">
        <f t="shared" si="16"/>
        <v>1.308690390437235E-2</v>
      </c>
      <c r="S148" s="7">
        <f t="shared" si="17"/>
        <v>757320.95193600003</v>
      </c>
    </row>
    <row r="149" spans="1:19" ht="27" customHeight="1" x14ac:dyDescent="0.3">
      <c r="A149" s="21">
        <v>148</v>
      </c>
      <c r="B149" s="24" t="s">
        <v>227</v>
      </c>
      <c r="C149" s="25" t="s">
        <v>305</v>
      </c>
      <c r="D149" s="25" t="s">
        <v>306</v>
      </c>
      <c r="E149" s="26">
        <v>1</v>
      </c>
      <c r="F149" s="26" t="s">
        <v>21</v>
      </c>
      <c r="G149" s="13">
        <v>849662.67749999999</v>
      </c>
      <c r="H149" s="2">
        <v>849662.67749999999</v>
      </c>
      <c r="I149" s="13">
        <v>849662.67749999999</v>
      </c>
      <c r="J149" s="10">
        <f t="shared" si="12"/>
        <v>849662.67749999999</v>
      </c>
      <c r="K149" s="15">
        <v>864956.60569500003</v>
      </c>
      <c r="L149" s="3">
        <v>864956.60569500003</v>
      </c>
      <c r="M149" s="15">
        <v>833519</v>
      </c>
      <c r="N149" s="3">
        <v>833519</v>
      </c>
      <c r="O149" s="7">
        <f t="shared" si="13"/>
        <v>833519</v>
      </c>
      <c r="P149" s="7">
        <f t="shared" si="14"/>
        <v>849450.24017375009</v>
      </c>
      <c r="Q149" s="7">
        <f t="shared" si="15"/>
        <v>11116.902045843148</v>
      </c>
      <c r="R149" s="17">
        <f t="shared" si="16"/>
        <v>1.308717276196102E-2</v>
      </c>
      <c r="S149" s="7">
        <f t="shared" si="17"/>
        <v>849450.24017375009</v>
      </c>
    </row>
    <row r="150" spans="1:19" ht="27" customHeight="1" x14ac:dyDescent="0.3">
      <c r="A150" s="24">
        <v>149</v>
      </c>
      <c r="B150" s="24" t="s">
        <v>227</v>
      </c>
      <c r="C150" s="25" t="s">
        <v>307</v>
      </c>
      <c r="D150" s="25" t="s">
        <v>308</v>
      </c>
      <c r="E150" s="26">
        <v>1</v>
      </c>
      <c r="F150" s="26" t="s">
        <v>21</v>
      </c>
      <c r="G150" s="13">
        <v>1124429.2150000001</v>
      </c>
      <c r="H150" s="2">
        <v>1124429.2150000001</v>
      </c>
      <c r="I150" s="13">
        <v>1124429.2150000001</v>
      </c>
      <c r="J150" s="10">
        <f t="shared" si="12"/>
        <v>1124429.2150000001</v>
      </c>
      <c r="K150" s="15">
        <v>1144668.94087</v>
      </c>
      <c r="L150" s="3">
        <v>1144668.94087</v>
      </c>
      <c r="M150" s="15">
        <v>1103065</v>
      </c>
      <c r="N150" s="3">
        <v>1103065</v>
      </c>
      <c r="O150" s="7">
        <f t="shared" si="13"/>
        <v>1103065</v>
      </c>
      <c r="P150" s="7">
        <f t="shared" si="14"/>
        <v>1124148.0927174999</v>
      </c>
      <c r="Q150" s="7">
        <f t="shared" si="15"/>
        <v>14711.900513768625</v>
      </c>
      <c r="R150" s="17">
        <f t="shared" si="16"/>
        <v>1.3087155161384726E-2</v>
      </c>
      <c r="S150" s="7">
        <f t="shared" si="17"/>
        <v>1124148.0927174999</v>
      </c>
    </row>
    <row r="151" spans="1:19" ht="27" customHeight="1" x14ac:dyDescent="0.3">
      <c r="A151" s="24">
        <v>150</v>
      </c>
      <c r="B151" s="24" t="s">
        <v>309</v>
      </c>
      <c r="C151" s="25" t="s">
        <v>310</v>
      </c>
      <c r="D151" s="25" t="s">
        <v>311</v>
      </c>
      <c r="E151" s="26">
        <v>1</v>
      </c>
      <c r="F151" s="26" t="s">
        <v>21</v>
      </c>
      <c r="G151" s="13">
        <v>1106700</v>
      </c>
      <c r="H151" s="2">
        <v>1106700</v>
      </c>
      <c r="I151" s="13">
        <v>1242790.1850000001</v>
      </c>
      <c r="J151" s="10">
        <f t="shared" si="12"/>
        <v>1242790.1850000001</v>
      </c>
      <c r="K151" s="15">
        <v>1126620.6000000001</v>
      </c>
      <c r="L151" s="3">
        <v>1126620.6000000001</v>
      </c>
      <c r="M151" s="15">
        <v>1085673</v>
      </c>
      <c r="N151" s="3">
        <v>1085673</v>
      </c>
      <c r="O151" s="7">
        <f t="shared" si="13"/>
        <v>1085673</v>
      </c>
      <c r="P151" s="7">
        <f t="shared" si="14"/>
        <v>1140445.94625</v>
      </c>
      <c r="Q151" s="7">
        <f t="shared" si="15"/>
        <v>60836.559595079576</v>
      </c>
      <c r="R151" s="17">
        <f t="shared" si="16"/>
        <v>5.3344535788935533E-2</v>
      </c>
      <c r="S151" s="7">
        <f t="shared" si="17"/>
        <v>1140445.94625</v>
      </c>
    </row>
    <row r="152" spans="1:19" ht="27" customHeight="1" x14ac:dyDescent="0.3">
      <c r="A152" s="21">
        <v>151</v>
      </c>
      <c r="B152" s="24" t="s">
        <v>309</v>
      </c>
      <c r="C152" s="25" t="s">
        <v>312</v>
      </c>
      <c r="D152" s="25" t="s">
        <v>313</v>
      </c>
      <c r="E152" s="26">
        <v>1</v>
      </c>
      <c r="F152" s="26" t="s">
        <v>21</v>
      </c>
      <c r="G152" s="13">
        <v>1463700</v>
      </c>
      <c r="H152" s="2">
        <v>1463700</v>
      </c>
      <c r="I152" s="13">
        <v>123433.583</v>
      </c>
      <c r="J152" s="10">
        <f t="shared" si="12"/>
        <v>123433.583</v>
      </c>
      <c r="K152" s="15">
        <v>1490046.6</v>
      </c>
      <c r="L152" s="3">
        <v>1490046.6</v>
      </c>
      <c r="M152" s="15">
        <v>1435890</v>
      </c>
      <c r="N152" s="3">
        <v>1435890</v>
      </c>
      <c r="O152" s="7">
        <f t="shared" si="13"/>
        <v>123433.583</v>
      </c>
      <c r="P152" s="7">
        <f t="shared" si="14"/>
        <v>1128267.5457499998</v>
      </c>
      <c r="Q152" s="7">
        <f t="shared" si="15"/>
        <v>580457.1221272219</v>
      </c>
      <c r="R152" s="17">
        <f t="shared" si="16"/>
        <v>0.51446762278478131</v>
      </c>
      <c r="S152" s="7">
        <f>+AVERAGE(G152,K152,M152)</f>
        <v>1463212.2</v>
      </c>
    </row>
    <row r="153" spans="1:19" ht="27" customHeight="1" x14ac:dyDescent="0.3">
      <c r="A153" s="24">
        <v>152</v>
      </c>
      <c r="B153" s="24" t="s">
        <v>309</v>
      </c>
      <c r="C153" s="25" t="s">
        <v>314</v>
      </c>
      <c r="D153" s="25" t="s">
        <v>315</v>
      </c>
      <c r="E153" s="26">
        <v>1</v>
      </c>
      <c r="F153" s="26" t="s">
        <v>21</v>
      </c>
      <c r="G153" s="13">
        <v>426944.92749999999</v>
      </c>
      <c r="H153" s="2">
        <v>426944.92749999999</v>
      </c>
      <c r="I153" s="13">
        <v>426944.92749999999</v>
      </c>
      <c r="J153" s="10">
        <f t="shared" si="12"/>
        <v>426944.92749999999</v>
      </c>
      <c r="K153" s="15">
        <v>434629.93619500002</v>
      </c>
      <c r="L153" s="3">
        <v>434629.93619500002</v>
      </c>
      <c r="M153" s="15">
        <v>418833</v>
      </c>
      <c r="N153" s="3">
        <v>418833</v>
      </c>
      <c r="O153" s="7">
        <f t="shared" si="13"/>
        <v>418833</v>
      </c>
      <c r="P153" s="7">
        <f t="shared" si="14"/>
        <v>426838.19779875001</v>
      </c>
      <c r="Q153" s="7">
        <f t="shared" si="15"/>
        <v>5586.0800542725501</v>
      </c>
      <c r="R153" s="17">
        <f t="shared" si="16"/>
        <v>1.3087113766013818E-2</v>
      </c>
      <c r="S153" s="7">
        <f t="shared" si="17"/>
        <v>426838.19779875001</v>
      </c>
    </row>
    <row r="154" spans="1:19" ht="27" customHeight="1" x14ac:dyDescent="0.3">
      <c r="A154" s="24">
        <v>153</v>
      </c>
      <c r="B154" s="24" t="s">
        <v>309</v>
      </c>
      <c r="C154" s="25" t="s">
        <v>316</v>
      </c>
      <c r="D154" s="25" t="s">
        <v>317</v>
      </c>
      <c r="E154" s="26">
        <v>1</v>
      </c>
      <c r="F154" s="26" t="s">
        <v>21</v>
      </c>
      <c r="G154" s="13">
        <v>379600.53949999996</v>
      </c>
      <c r="H154" s="2">
        <v>379600.53949999996</v>
      </c>
      <c r="I154" s="13">
        <v>379600.53949999996</v>
      </c>
      <c r="J154" s="10">
        <f t="shared" si="12"/>
        <v>379600.53949999996</v>
      </c>
      <c r="K154" s="15">
        <v>386433.34921099996</v>
      </c>
      <c r="L154" s="3">
        <v>386433.34921099996</v>
      </c>
      <c r="M154" s="15">
        <v>372388</v>
      </c>
      <c r="N154" s="3">
        <v>372388</v>
      </c>
      <c r="O154" s="7">
        <f t="shared" si="13"/>
        <v>372388</v>
      </c>
      <c r="P154" s="7">
        <f t="shared" si="14"/>
        <v>379505.60705274995</v>
      </c>
      <c r="Q154" s="7">
        <f t="shared" si="15"/>
        <v>4966.6881799553348</v>
      </c>
      <c r="R154" s="17">
        <f t="shared" si="16"/>
        <v>1.3087259022407493E-2</v>
      </c>
      <c r="S154" s="7">
        <f t="shared" si="17"/>
        <v>379505.60705274995</v>
      </c>
    </row>
    <row r="155" spans="1:19" ht="27" customHeight="1" x14ac:dyDescent="0.3">
      <c r="A155" s="21">
        <v>154</v>
      </c>
      <c r="B155" s="24" t="s">
        <v>309</v>
      </c>
      <c r="C155" s="25" t="s">
        <v>318</v>
      </c>
      <c r="D155" s="25" t="s">
        <v>319</v>
      </c>
      <c r="E155" s="26">
        <v>1</v>
      </c>
      <c r="F155" s="26" t="s">
        <v>21</v>
      </c>
      <c r="G155" s="13">
        <v>672966.65799999994</v>
      </c>
      <c r="H155" s="2">
        <v>672966.65799999994</v>
      </c>
      <c r="I155" s="13">
        <v>672966.65799999994</v>
      </c>
      <c r="J155" s="10">
        <f t="shared" si="12"/>
        <v>672966.65799999994</v>
      </c>
      <c r="K155" s="15">
        <v>685080.05784399994</v>
      </c>
      <c r="L155" s="3">
        <v>685080.05784399994</v>
      </c>
      <c r="M155" s="15">
        <v>660180</v>
      </c>
      <c r="N155" s="3">
        <v>660180</v>
      </c>
      <c r="O155" s="7">
        <f t="shared" si="13"/>
        <v>660180</v>
      </c>
      <c r="P155" s="7">
        <f t="shared" si="14"/>
        <v>672798.34346099989</v>
      </c>
      <c r="Q155" s="7">
        <f t="shared" si="15"/>
        <v>8805.1087366003958</v>
      </c>
      <c r="R155" s="17">
        <f t="shared" si="16"/>
        <v>1.3087292533012608E-2</v>
      </c>
      <c r="S155" s="7">
        <f t="shared" si="17"/>
        <v>672798.34346099989</v>
      </c>
    </row>
    <row r="156" spans="1:19" ht="27" customHeight="1" x14ac:dyDescent="0.3">
      <c r="A156" s="24">
        <v>155</v>
      </c>
      <c r="B156" s="24" t="s">
        <v>309</v>
      </c>
      <c r="C156" s="25" t="s">
        <v>320</v>
      </c>
      <c r="D156" s="25" t="s">
        <v>321</v>
      </c>
      <c r="E156" s="26">
        <v>1</v>
      </c>
      <c r="F156" s="26" t="s">
        <v>21</v>
      </c>
      <c r="G156" s="13">
        <v>211358.875</v>
      </c>
      <c r="H156" s="2">
        <v>211358.875</v>
      </c>
      <c r="I156" s="13">
        <v>211358.875</v>
      </c>
      <c r="J156" s="10">
        <f t="shared" si="12"/>
        <v>211358.875</v>
      </c>
      <c r="K156" s="15">
        <v>215163.33475000001</v>
      </c>
      <c r="L156" s="3">
        <v>215163.33475000001</v>
      </c>
      <c r="M156" s="15">
        <v>207343</v>
      </c>
      <c r="N156" s="3">
        <v>207343</v>
      </c>
      <c r="O156" s="7">
        <f t="shared" si="13"/>
        <v>207343</v>
      </c>
      <c r="P156" s="7">
        <f t="shared" si="14"/>
        <v>211306.02118750001</v>
      </c>
      <c r="Q156" s="7">
        <f t="shared" si="15"/>
        <v>2765.4109958111108</v>
      </c>
      <c r="R156" s="17">
        <f t="shared" si="16"/>
        <v>1.3087232347994734E-2</v>
      </c>
      <c r="S156" s="7">
        <f t="shared" si="17"/>
        <v>211306.02118750001</v>
      </c>
    </row>
    <row r="157" spans="1:19" ht="27" customHeight="1" x14ac:dyDescent="0.3">
      <c r="A157" s="24">
        <v>156</v>
      </c>
      <c r="B157" s="24" t="s">
        <v>309</v>
      </c>
      <c r="C157" s="25" t="s">
        <v>322</v>
      </c>
      <c r="D157" s="25" t="s">
        <v>323</v>
      </c>
      <c r="E157" s="26">
        <v>1</v>
      </c>
      <c r="F157" s="26" t="s">
        <v>21</v>
      </c>
      <c r="G157" s="13">
        <v>1352696.8</v>
      </c>
      <c r="H157" s="2">
        <v>1352696.8</v>
      </c>
      <c r="I157" s="13">
        <v>1352696.8</v>
      </c>
      <c r="J157" s="10">
        <f t="shared" si="12"/>
        <v>1352696.8</v>
      </c>
      <c r="K157" s="15">
        <v>1377045.3424</v>
      </c>
      <c r="L157" s="3">
        <v>1377045.3424</v>
      </c>
      <c r="M157" s="15">
        <v>1326996</v>
      </c>
      <c r="N157" s="3">
        <v>1326996</v>
      </c>
      <c r="O157" s="7">
        <f t="shared" si="13"/>
        <v>1326996</v>
      </c>
      <c r="P157" s="7">
        <f t="shared" si="14"/>
        <v>1352358.7356</v>
      </c>
      <c r="Q157" s="7">
        <f t="shared" si="15"/>
        <v>17698.343760719577</v>
      </c>
      <c r="R157" s="17">
        <f t="shared" si="16"/>
        <v>1.3087018477288399E-2</v>
      </c>
      <c r="S157" s="7">
        <f t="shared" si="17"/>
        <v>1352358.7356</v>
      </c>
    </row>
    <row r="158" spans="1:19" ht="27" customHeight="1" x14ac:dyDescent="0.3">
      <c r="A158" s="21">
        <v>157</v>
      </c>
      <c r="B158" s="24" t="s">
        <v>309</v>
      </c>
      <c r="C158" s="25" t="s">
        <v>324</v>
      </c>
      <c r="D158" s="25" t="s">
        <v>325</v>
      </c>
      <c r="E158" s="26">
        <v>1</v>
      </c>
      <c r="F158" s="26" t="s">
        <v>21</v>
      </c>
      <c r="G158" s="13">
        <v>1914065.9720000001</v>
      </c>
      <c r="H158" s="2">
        <v>1914065.9720000001</v>
      </c>
      <c r="I158" s="13">
        <v>1914065.9720000001</v>
      </c>
      <c r="J158" s="10">
        <f t="shared" si="12"/>
        <v>1914065.9720000001</v>
      </c>
      <c r="K158" s="15">
        <v>1948519.159496</v>
      </c>
      <c r="L158" s="3">
        <v>1948519.159496</v>
      </c>
      <c r="M158" s="15">
        <v>1877699</v>
      </c>
      <c r="N158" s="3">
        <v>1877699</v>
      </c>
      <c r="O158" s="7">
        <f t="shared" si="13"/>
        <v>1877699</v>
      </c>
      <c r="P158" s="7">
        <f t="shared" si="14"/>
        <v>1913587.525874</v>
      </c>
      <c r="Q158" s="7">
        <f t="shared" si="15"/>
        <v>25043.278231400636</v>
      </c>
      <c r="R158" s="17">
        <f t="shared" si="16"/>
        <v>1.3087082713900178E-2</v>
      </c>
      <c r="S158" s="7">
        <f t="shared" si="17"/>
        <v>1913587.525874</v>
      </c>
    </row>
    <row r="159" spans="1:19" ht="27" customHeight="1" x14ac:dyDescent="0.3">
      <c r="A159" s="24">
        <v>158</v>
      </c>
      <c r="B159" s="24" t="s">
        <v>309</v>
      </c>
      <c r="C159" s="25" t="s">
        <v>326</v>
      </c>
      <c r="D159" s="25" t="s">
        <v>327</v>
      </c>
      <c r="E159" s="26">
        <v>1</v>
      </c>
      <c r="F159" s="26" t="s">
        <v>21</v>
      </c>
      <c r="G159" s="13">
        <v>1259698.895</v>
      </c>
      <c r="H159" s="2">
        <v>1259698.895</v>
      </c>
      <c r="I159" s="13">
        <v>1259698.895</v>
      </c>
      <c r="J159" s="10">
        <f t="shared" si="12"/>
        <v>1259698.895</v>
      </c>
      <c r="K159" s="15">
        <v>1282373.47511</v>
      </c>
      <c r="L159" s="3">
        <v>1282373.47511</v>
      </c>
      <c r="M159" s="15">
        <v>1235765</v>
      </c>
      <c r="N159" s="3">
        <v>1235765</v>
      </c>
      <c r="O159" s="7">
        <f t="shared" si="13"/>
        <v>1235765</v>
      </c>
      <c r="P159" s="7">
        <f t="shared" si="14"/>
        <v>1259384.0662775</v>
      </c>
      <c r="Q159" s="7">
        <f t="shared" si="15"/>
        <v>16481.591583777557</v>
      </c>
      <c r="R159" s="17">
        <f t="shared" si="16"/>
        <v>1.308702565413108E-2</v>
      </c>
      <c r="S159" s="7">
        <f t="shared" si="17"/>
        <v>1259384.0662775</v>
      </c>
    </row>
    <row r="160" spans="1:19" ht="27" customHeight="1" x14ac:dyDescent="0.3">
      <c r="A160" s="24">
        <v>159</v>
      </c>
      <c r="B160" s="24" t="s">
        <v>309</v>
      </c>
      <c r="C160" s="25" t="s">
        <v>328</v>
      </c>
      <c r="D160" s="25" t="s">
        <v>329</v>
      </c>
      <c r="E160" s="26">
        <v>1</v>
      </c>
      <c r="F160" s="26" t="s">
        <v>21</v>
      </c>
      <c r="G160" s="13">
        <v>743983.24</v>
      </c>
      <c r="H160" s="2">
        <v>743983.24</v>
      </c>
      <c r="I160" s="13">
        <v>743983.24</v>
      </c>
      <c r="J160" s="10">
        <f t="shared" si="12"/>
        <v>743983.24</v>
      </c>
      <c r="K160" s="15">
        <v>757374.93831999996</v>
      </c>
      <c r="L160" s="3">
        <v>757374.93831999996</v>
      </c>
      <c r="M160" s="15">
        <v>729848</v>
      </c>
      <c r="N160" s="3">
        <v>729848</v>
      </c>
      <c r="O160" s="7">
        <f t="shared" si="13"/>
        <v>729848</v>
      </c>
      <c r="P160" s="7">
        <f t="shared" si="14"/>
        <v>743797.35458000004</v>
      </c>
      <c r="Q160" s="7">
        <f t="shared" si="15"/>
        <v>9734.0174156667617</v>
      </c>
      <c r="R160" s="17">
        <f t="shared" si="16"/>
        <v>1.3086921263874712E-2</v>
      </c>
      <c r="S160" s="7">
        <f t="shared" si="17"/>
        <v>743797.35458000004</v>
      </c>
    </row>
    <row r="161" spans="1:19" ht="27" customHeight="1" x14ac:dyDescent="0.3">
      <c r="A161" s="21">
        <v>160</v>
      </c>
      <c r="B161" s="24" t="s">
        <v>309</v>
      </c>
      <c r="C161" s="25" t="s">
        <v>330</v>
      </c>
      <c r="D161" s="25" t="s">
        <v>331</v>
      </c>
      <c r="E161" s="26">
        <v>1</v>
      </c>
      <c r="F161" s="26" t="s">
        <v>21</v>
      </c>
      <c r="G161" s="13">
        <v>743137.80450000009</v>
      </c>
      <c r="H161" s="2">
        <v>743137.80450000009</v>
      </c>
      <c r="I161" s="13">
        <v>743137.80450000009</v>
      </c>
      <c r="J161" s="10">
        <f t="shared" si="12"/>
        <v>743137.80450000009</v>
      </c>
      <c r="K161" s="15">
        <v>756514.28498100012</v>
      </c>
      <c r="L161" s="3">
        <v>756514.28498100012</v>
      </c>
      <c r="M161" s="15">
        <v>729018</v>
      </c>
      <c r="N161" s="3">
        <v>729018</v>
      </c>
      <c r="O161" s="7">
        <f t="shared" si="13"/>
        <v>729018</v>
      </c>
      <c r="P161" s="7">
        <f t="shared" si="14"/>
        <v>742951.9734952501</v>
      </c>
      <c r="Q161" s="7">
        <f t="shared" si="15"/>
        <v>9723.1807620692216</v>
      </c>
      <c r="R161" s="17">
        <f t="shared" si="16"/>
        <v>1.3087226508499724E-2</v>
      </c>
      <c r="S161" s="7">
        <f t="shared" si="17"/>
        <v>742951.9734952501</v>
      </c>
    </row>
    <row r="162" spans="1:19" ht="27" customHeight="1" x14ac:dyDescent="0.3">
      <c r="A162" s="24">
        <v>161</v>
      </c>
      <c r="B162" s="24" t="s">
        <v>332</v>
      </c>
      <c r="C162" s="25" t="s">
        <v>333</v>
      </c>
      <c r="D162" s="25" t="s">
        <v>334</v>
      </c>
      <c r="E162" s="26">
        <v>1</v>
      </c>
      <c r="F162" s="26" t="s">
        <v>21</v>
      </c>
      <c r="G162" s="13">
        <v>741446.93350000004</v>
      </c>
      <c r="H162" s="2">
        <v>741446.93350000004</v>
      </c>
      <c r="I162" s="13">
        <v>741446.93350000004</v>
      </c>
      <c r="J162" s="10">
        <f t="shared" si="12"/>
        <v>741446.93350000004</v>
      </c>
      <c r="K162" s="15">
        <v>754792.9783030001</v>
      </c>
      <c r="L162" s="3">
        <v>754792.9783030001</v>
      </c>
      <c r="M162" s="15">
        <v>727359</v>
      </c>
      <c r="N162" s="3">
        <v>727359</v>
      </c>
      <c r="O162" s="7">
        <f t="shared" si="13"/>
        <v>727359</v>
      </c>
      <c r="P162" s="7">
        <f t="shared" si="14"/>
        <v>741261.46132574999</v>
      </c>
      <c r="Q162" s="7">
        <f t="shared" si="15"/>
        <v>9701.149190616854</v>
      </c>
      <c r="R162" s="17">
        <f t="shared" si="16"/>
        <v>1.3087351355439817E-2</v>
      </c>
      <c r="S162" s="7">
        <f t="shared" si="17"/>
        <v>741261.46132574999</v>
      </c>
    </row>
    <row r="163" spans="1:19" ht="27" customHeight="1" x14ac:dyDescent="0.3">
      <c r="A163" s="24">
        <v>162</v>
      </c>
      <c r="B163" s="24" t="s">
        <v>332</v>
      </c>
      <c r="C163" s="25" t="s">
        <v>335</v>
      </c>
      <c r="D163" s="25" t="s">
        <v>336</v>
      </c>
      <c r="E163" s="26">
        <v>1</v>
      </c>
      <c r="F163" s="26" t="s">
        <v>21</v>
      </c>
      <c r="G163" s="13">
        <v>1153174.0220000001</v>
      </c>
      <c r="H163" s="2">
        <v>1153174.0220000001</v>
      </c>
      <c r="I163" s="13">
        <v>1153174.0220000001</v>
      </c>
      <c r="J163" s="10">
        <f t="shared" si="12"/>
        <v>1153174.0220000001</v>
      </c>
      <c r="K163" s="15">
        <v>1173931.1543960001</v>
      </c>
      <c r="L163" s="3">
        <v>1173931.1543960001</v>
      </c>
      <c r="M163" s="15">
        <v>1131264</v>
      </c>
      <c r="N163" s="3">
        <v>1131264</v>
      </c>
      <c r="O163" s="7">
        <f t="shared" si="13"/>
        <v>1131264</v>
      </c>
      <c r="P163" s="7">
        <f t="shared" si="14"/>
        <v>1152885.799599</v>
      </c>
      <c r="Q163" s="7">
        <f t="shared" si="15"/>
        <v>15087.870299812095</v>
      </c>
      <c r="R163" s="17">
        <f t="shared" si="16"/>
        <v>1.3087046700601223E-2</v>
      </c>
      <c r="S163" s="7">
        <f t="shared" si="17"/>
        <v>1152885.799599</v>
      </c>
    </row>
    <row r="164" spans="1:19" ht="27" customHeight="1" x14ac:dyDescent="0.3">
      <c r="A164" s="21">
        <v>163</v>
      </c>
      <c r="B164" s="24" t="s">
        <v>332</v>
      </c>
      <c r="C164" s="25" t="s">
        <v>337</v>
      </c>
      <c r="D164" s="25" t="s">
        <v>338</v>
      </c>
      <c r="E164" s="26">
        <v>1</v>
      </c>
      <c r="F164" s="26" t="s">
        <v>21</v>
      </c>
      <c r="G164" s="13">
        <v>1192064.0549999999</v>
      </c>
      <c r="H164" s="2">
        <v>1192064.0549999999</v>
      </c>
      <c r="I164" s="13">
        <v>1192064.0549999999</v>
      </c>
      <c r="J164" s="10">
        <f t="shared" si="12"/>
        <v>1192064.0549999999</v>
      </c>
      <c r="K164" s="15">
        <v>1213521.20799</v>
      </c>
      <c r="L164" s="3">
        <v>1213521.20799</v>
      </c>
      <c r="M164" s="15">
        <v>1169415</v>
      </c>
      <c r="N164" s="3">
        <v>1169415</v>
      </c>
      <c r="O164" s="7">
        <f t="shared" si="13"/>
        <v>1169415</v>
      </c>
      <c r="P164" s="7">
        <f t="shared" si="14"/>
        <v>1191766.0794974999</v>
      </c>
      <c r="Q164" s="7">
        <f t="shared" si="15"/>
        <v>15596.746048686979</v>
      </c>
      <c r="R164" s="17">
        <f t="shared" si="16"/>
        <v>1.3087086733718115E-2</v>
      </c>
      <c r="S164" s="7">
        <f t="shared" si="17"/>
        <v>1191766.0794974999</v>
      </c>
    </row>
    <row r="165" spans="1:19" ht="27" customHeight="1" x14ac:dyDescent="0.3">
      <c r="A165" s="24">
        <v>164</v>
      </c>
      <c r="B165" s="24" t="s">
        <v>332</v>
      </c>
      <c r="C165" s="25" t="s">
        <v>339</v>
      </c>
      <c r="D165" s="25" t="s">
        <v>340</v>
      </c>
      <c r="E165" s="26">
        <v>1</v>
      </c>
      <c r="F165" s="26" t="s">
        <v>21</v>
      </c>
      <c r="G165" s="13">
        <v>4256767.7424999997</v>
      </c>
      <c r="H165" s="2">
        <v>4256767.7424999997</v>
      </c>
      <c r="I165" s="13">
        <v>4256767.7424999997</v>
      </c>
      <c r="J165" s="10">
        <f t="shared" si="12"/>
        <v>4256767.7424999997</v>
      </c>
      <c r="K165" s="15">
        <v>4333389.5618650001</v>
      </c>
      <c r="L165" s="3">
        <v>4333389.5618650001</v>
      </c>
      <c r="M165" s="15">
        <v>4175889</v>
      </c>
      <c r="N165" s="3">
        <v>4175889</v>
      </c>
      <c r="O165" s="7">
        <f t="shared" si="13"/>
        <v>4175889</v>
      </c>
      <c r="P165" s="7">
        <f t="shared" si="14"/>
        <v>4255703.5117162503</v>
      </c>
      <c r="Q165" s="7">
        <f t="shared" si="15"/>
        <v>55695.026354558082</v>
      </c>
      <c r="R165" s="17">
        <f t="shared" si="16"/>
        <v>1.3087149093264078E-2</v>
      </c>
      <c r="S165" s="7">
        <f t="shared" si="17"/>
        <v>4255703.5117162503</v>
      </c>
    </row>
    <row r="166" spans="1:19" ht="27" customHeight="1" x14ac:dyDescent="0.3">
      <c r="A166" s="24">
        <v>165</v>
      </c>
      <c r="B166" s="24" t="s">
        <v>332</v>
      </c>
      <c r="C166" s="25" t="s">
        <v>341</v>
      </c>
      <c r="D166" s="25" t="s">
        <v>342</v>
      </c>
      <c r="E166" s="26">
        <v>1</v>
      </c>
      <c r="F166" s="26" t="s">
        <v>21</v>
      </c>
      <c r="G166" s="13">
        <v>2110207.0079999999</v>
      </c>
      <c r="H166" s="2">
        <v>2110207.0079999999</v>
      </c>
      <c r="I166" s="13">
        <v>2110207.0079999999</v>
      </c>
      <c r="J166" s="10">
        <f t="shared" si="12"/>
        <v>2110207.0079999999</v>
      </c>
      <c r="K166" s="15">
        <v>2148190.7341439999</v>
      </c>
      <c r="L166" s="3">
        <v>2148190.7341439999</v>
      </c>
      <c r="M166" s="15">
        <v>2070113</v>
      </c>
      <c r="N166" s="3">
        <v>2070113</v>
      </c>
      <c r="O166" s="7">
        <f t="shared" si="13"/>
        <v>2070113</v>
      </c>
      <c r="P166" s="7">
        <f t="shared" si="14"/>
        <v>2109679.4375359998</v>
      </c>
      <c r="Q166" s="7">
        <f t="shared" si="15"/>
        <v>27609.688548173184</v>
      </c>
      <c r="R166" s="17">
        <f t="shared" si="16"/>
        <v>1.3087148718868836E-2</v>
      </c>
      <c r="S166" s="7">
        <f t="shared" si="17"/>
        <v>2109679.4375359998</v>
      </c>
    </row>
    <row r="167" spans="1:19" ht="27" customHeight="1" x14ac:dyDescent="0.3">
      <c r="A167" s="21">
        <v>166</v>
      </c>
      <c r="B167" s="24" t="s">
        <v>332</v>
      </c>
      <c r="C167" s="25" t="s">
        <v>343</v>
      </c>
      <c r="D167" s="25" t="s">
        <v>344</v>
      </c>
      <c r="E167" s="26">
        <v>1</v>
      </c>
      <c r="F167" s="26" t="s">
        <v>21</v>
      </c>
      <c r="G167" s="13">
        <v>3242245.1425000001</v>
      </c>
      <c r="H167" s="2">
        <v>3242245.1425000001</v>
      </c>
      <c r="I167" s="13">
        <v>3242245.1425000001</v>
      </c>
      <c r="J167" s="10">
        <f t="shared" si="12"/>
        <v>3242245.1425000001</v>
      </c>
      <c r="K167" s="15">
        <v>3300605.555065</v>
      </c>
      <c r="L167" s="3">
        <v>3300605.555065</v>
      </c>
      <c r="M167" s="15">
        <v>3180642</v>
      </c>
      <c r="N167" s="3">
        <v>3180642</v>
      </c>
      <c r="O167" s="7">
        <f t="shared" si="13"/>
        <v>3180642</v>
      </c>
      <c r="P167" s="7">
        <f t="shared" si="14"/>
        <v>3241434.4600162501</v>
      </c>
      <c r="Q167" s="7">
        <f t="shared" si="15"/>
        <v>42421.268534411123</v>
      </c>
      <c r="R167" s="17">
        <f t="shared" si="16"/>
        <v>1.3087189964099553E-2</v>
      </c>
      <c r="S167" s="7">
        <f t="shared" si="17"/>
        <v>3241434.4600162501</v>
      </c>
    </row>
    <row r="168" spans="1:19" ht="27" customHeight="1" x14ac:dyDescent="0.3">
      <c r="A168" s="24">
        <v>167</v>
      </c>
      <c r="B168" s="24" t="s">
        <v>332</v>
      </c>
      <c r="C168" s="25" t="s">
        <v>345</v>
      </c>
      <c r="D168" s="25" t="s">
        <v>346</v>
      </c>
      <c r="E168" s="26">
        <v>1</v>
      </c>
      <c r="F168" s="26" t="s">
        <v>21</v>
      </c>
      <c r="G168" s="13">
        <v>4696394.2024999997</v>
      </c>
      <c r="H168" s="2">
        <v>4696394.2024999997</v>
      </c>
      <c r="I168" s="13">
        <v>4696394.2024999997</v>
      </c>
      <c r="J168" s="10">
        <f t="shared" si="12"/>
        <v>4696394.2024999997</v>
      </c>
      <c r="K168" s="15">
        <v>4780929.2981449999</v>
      </c>
      <c r="L168" s="3">
        <v>4780929.2981449999</v>
      </c>
      <c r="M168" s="15">
        <v>4607163</v>
      </c>
      <c r="N168" s="3">
        <v>4607163</v>
      </c>
      <c r="O168" s="7">
        <f t="shared" si="13"/>
        <v>4607163</v>
      </c>
      <c r="P168" s="7">
        <f t="shared" si="14"/>
        <v>4695220.1757862503</v>
      </c>
      <c r="Q168" s="7">
        <f t="shared" si="15"/>
        <v>61446.880596997944</v>
      </c>
      <c r="R168" s="17">
        <f t="shared" si="16"/>
        <v>1.3087113766013795E-2</v>
      </c>
      <c r="S168" s="7">
        <f t="shared" si="17"/>
        <v>4695220.1757862503</v>
      </c>
    </row>
    <row r="169" spans="1:19" ht="27" customHeight="1" x14ac:dyDescent="0.3">
      <c r="A169" s="24">
        <v>168</v>
      </c>
      <c r="B169" s="24" t="s">
        <v>332</v>
      </c>
      <c r="C169" s="25" t="s">
        <v>347</v>
      </c>
      <c r="D169" s="25" t="s">
        <v>348</v>
      </c>
      <c r="E169" s="26">
        <v>1</v>
      </c>
      <c r="F169" s="26" t="s">
        <v>21</v>
      </c>
      <c r="G169" s="13">
        <v>3297198.45</v>
      </c>
      <c r="H169" s="2">
        <v>3297198.45</v>
      </c>
      <c r="I169" s="13">
        <v>3297198.45</v>
      </c>
      <c r="J169" s="10">
        <f t="shared" si="12"/>
        <v>3297198.45</v>
      </c>
      <c r="K169" s="15">
        <v>3356548.0221000002</v>
      </c>
      <c r="L169" s="3">
        <v>3356548.0221000002</v>
      </c>
      <c r="M169" s="15">
        <v>3234552</v>
      </c>
      <c r="N169" s="3">
        <v>3234552</v>
      </c>
      <c r="O169" s="7">
        <f t="shared" si="13"/>
        <v>3234552</v>
      </c>
      <c r="P169" s="7">
        <f t="shared" si="14"/>
        <v>3296374.230525</v>
      </c>
      <c r="Q169" s="7">
        <f t="shared" si="15"/>
        <v>43139.981615329132</v>
      </c>
      <c r="R169" s="17">
        <f t="shared" si="16"/>
        <v>1.3087100735057743E-2</v>
      </c>
      <c r="S169" s="7">
        <f t="shared" si="17"/>
        <v>3296374.230525</v>
      </c>
    </row>
    <row r="170" spans="1:19" ht="27" customHeight="1" x14ac:dyDescent="0.3">
      <c r="A170" s="21">
        <v>169</v>
      </c>
      <c r="B170" s="24" t="s">
        <v>332</v>
      </c>
      <c r="C170" s="25" t="s">
        <v>349</v>
      </c>
      <c r="D170" s="25" t="s">
        <v>350</v>
      </c>
      <c r="E170" s="26">
        <v>1</v>
      </c>
      <c r="F170" s="26" t="s">
        <v>21</v>
      </c>
      <c r="G170" s="13">
        <v>5199428.3250000002</v>
      </c>
      <c r="H170" s="2">
        <v>5199428.3250000002</v>
      </c>
      <c r="I170" s="13">
        <v>5199428.3250000002</v>
      </c>
      <c r="J170" s="10">
        <f t="shared" si="12"/>
        <v>5199428.3250000002</v>
      </c>
      <c r="K170" s="15">
        <v>5293018.0348500004</v>
      </c>
      <c r="L170" s="3">
        <v>5293018.0348500004</v>
      </c>
      <c r="M170" s="15">
        <v>5100639</v>
      </c>
      <c r="N170" s="3">
        <v>5100639</v>
      </c>
      <c r="O170" s="7">
        <f t="shared" si="13"/>
        <v>5100639</v>
      </c>
      <c r="P170" s="7">
        <f t="shared" si="14"/>
        <v>5198128.4212125</v>
      </c>
      <c r="Q170" s="7">
        <f t="shared" si="15"/>
        <v>68028.680577268038</v>
      </c>
      <c r="R170" s="17">
        <f t="shared" si="16"/>
        <v>1.3087148886060008E-2</v>
      </c>
      <c r="S170" s="7">
        <f t="shared" si="17"/>
        <v>5198128.4212125</v>
      </c>
    </row>
    <row r="171" spans="1:19" ht="27" customHeight="1" x14ac:dyDescent="0.3">
      <c r="A171" s="24">
        <v>170</v>
      </c>
      <c r="B171" s="24" t="s">
        <v>332</v>
      </c>
      <c r="C171" s="25" t="s">
        <v>351</v>
      </c>
      <c r="D171" s="25" t="s">
        <v>352</v>
      </c>
      <c r="E171" s="26">
        <v>1</v>
      </c>
      <c r="F171" s="26" t="s">
        <v>21</v>
      </c>
      <c r="G171" s="13">
        <v>742292.36899999995</v>
      </c>
      <c r="H171" s="2">
        <v>742292.36899999995</v>
      </c>
      <c r="I171" s="13">
        <v>742292.36899999995</v>
      </c>
      <c r="J171" s="10">
        <f t="shared" si="12"/>
        <v>742292.36899999995</v>
      </c>
      <c r="K171" s="15">
        <v>755653.63164199993</v>
      </c>
      <c r="L171" s="3">
        <v>755653.63164199993</v>
      </c>
      <c r="M171" s="15">
        <v>728189</v>
      </c>
      <c r="N171" s="3">
        <v>728189</v>
      </c>
      <c r="O171" s="7">
        <f t="shared" si="13"/>
        <v>728189</v>
      </c>
      <c r="P171" s="7">
        <f t="shared" si="14"/>
        <v>742106.84241049993</v>
      </c>
      <c r="Q171" s="7">
        <f t="shared" si="15"/>
        <v>9711.9858432379569</v>
      </c>
      <c r="R171" s="17">
        <f t="shared" si="16"/>
        <v>1.3087045271933669E-2</v>
      </c>
      <c r="S171" s="7">
        <f t="shared" si="17"/>
        <v>742106.84241049993</v>
      </c>
    </row>
    <row r="172" spans="1:19" ht="27" customHeight="1" x14ac:dyDescent="0.3">
      <c r="A172" s="24">
        <v>171</v>
      </c>
      <c r="B172" s="24" t="s">
        <v>332</v>
      </c>
      <c r="C172" s="25" t="s">
        <v>353</v>
      </c>
      <c r="D172" s="25" t="s">
        <v>354</v>
      </c>
      <c r="E172" s="26">
        <v>1</v>
      </c>
      <c r="F172" s="26" t="s">
        <v>21</v>
      </c>
      <c r="G172" s="13">
        <v>899543.37200000009</v>
      </c>
      <c r="H172" s="2">
        <v>899543.37200000009</v>
      </c>
      <c r="I172" s="13">
        <v>899543.37200000009</v>
      </c>
      <c r="J172" s="10">
        <f t="shared" si="12"/>
        <v>899543.37200000009</v>
      </c>
      <c r="K172" s="15">
        <v>915735.15269600006</v>
      </c>
      <c r="L172" s="3">
        <v>915735.15269600006</v>
      </c>
      <c r="M172" s="15">
        <v>882452</v>
      </c>
      <c r="N172" s="3">
        <v>882452</v>
      </c>
      <c r="O172" s="7">
        <f t="shared" si="13"/>
        <v>882452</v>
      </c>
      <c r="P172" s="7">
        <f t="shared" si="14"/>
        <v>899318.47417399997</v>
      </c>
      <c r="Q172" s="7">
        <f t="shared" si="15"/>
        <v>11769.52041101491</v>
      </c>
      <c r="R172" s="17">
        <f t="shared" si="16"/>
        <v>1.3087155161384737E-2</v>
      </c>
      <c r="S172" s="7">
        <f t="shared" si="17"/>
        <v>899318.47417399997</v>
      </c>
    </row>
    <row r="173" spans="1:19" ht="27" customHeight="1" x14ac:dyDescent="0.3">
      <c r="A173" s="21">
        <v>172</v>
      </c>
      <c r="B173" s="24" t="s">
        <v>332</v>
      </c>
      <c r="C173" s="25" t="s">
        <v>355</v>
      </c>
      <c r="D173" s="25" t="s">
        <v>356</v>
      </c>
      <c r="E173" s="26">
        <v>1</v>
      </c>
      <c r="F173" s="26" t="s">
        <v>21</v>
      </c>
      <c r="G173" s="13">
        <v>929979.05</v>
      </c>
      <c r="H173" s="2">
        <v>929979.05</v>
      </c>
      <c r="I173" s="13">
        <v>929979.05</v>
      </c>
      <c r="J173" s="10">
        <f t="shared" si="12"/>
        <v>929979.05</v>
      </c>
      <c r="K173" s="15">
        <v>946718.67290000001</v>
      </c>
      <c r="L173" s="3">
        <v>946718.67290000001</v>
      </c>
      <c r="M173" s="15">
        <v>912309</v>
      </c>
      <c r="N173" s="3">
        <v>912309</v>
      </c>
      <c r="O173" s="7">
        <f t="shared" si="13"/>
        <v>912309</v>
      </c>
      <c r="P173" s="7">
        <f t="shared" si="14"/>
        <v>929746.44322500005</v>
      </c>
      <c r="Q173" s="7">
        <f t="shared" si="15"/>
        <v>12167.88003505131</v>
      </c>
      <c r="R173" s="17">
        <f t="shared" si="16"/>
        <v>1.3087310119568443E-2</v>
      </c>
      <c r="S173" s="7">
        <f t="shared" si="17"/>
        <v>929746.44322500005</v>
      </c>
    </row>
    <row r="174" spans="1:19" ht="27" customHeight="1" x14ac:dyDescent="0.3">
      <c r="A174" s="24">
        <v>173</v>
      </c>
      <c r="B174" s="24" t="s">
        <v>332</v>
      </c>
      <c r="C174" s="25" t="s">
        <v>357</v>
      </c>
      <c r="D174" s="25" t="s">
        <v>358</v>
      </c>
      <c r="E174" s="26">
        <v>1</v>
      </c>
      <c r="F174" s="26" t="s">
        <v>21</v>
      </c>
      <c r="G174" s="13">
        <v>1065248.73</v>
      </c>
      <c r="H174" s="2">
        <v>1065248.73</v>
      </c>
      <c r="I174" s="13">
        <v>1065248.73</v>
      </c>
      <c r="J174" s="10">
        <f t="shared" si="12"/>
        <v>1065248.73</v>
      </c>
      <c r="K174" s="15">
        <v>1084423.2071400001</v>
      </c>
      <c r="L174" s="3">
        <v>1084423.2071400001</v>
      </c>
      <c r="M174" s="15">
        <v>1045009</v>
      </c>
      <c r="N174" s="3">
        <v>1045009</v>
      </c>
      <c r="O174" s="7">
        <f t="shared" si="13"/>
        <v>1045009</v>
      </c>
      <c r="P174" s="7">
        <f t="shared" si="14"/>
        <v>1064982.4167849999</v>
      </c>
      <c r="Q174" s="7">
        <f t="shared" si="15"/>
        <v>13937.571104315044</v>
      </c>
      <c r="R174" s="17">
        <f t="shared" si="16"/>
        <v>1.3087137294144435E-2</v>
      </c>
      <c r="S174" s="7">
        <f t="shared" si="17"/>
        <v>1064982.4167849999</v>
      </c>
    </row>
    <row r="175" spans="1:19" ht="27" customHeight="1" x14ac:dyDescent="0.3">
      <c r="A175" s="24">
        <v>174</v>
      </c>
      <c r="B175" s="24" t="s">
        <v>332</v>
      </c>
      <c r="C175" s="25" t="s">
        <v>359</v>
      </c>
      <c r="D175" s="25" t="s">
        <v>360</v>
      </c>
      <c r="E175" s="26">
        <v>1</v>
      </c>
      <c r="F175" s="26" t="s">
        <v>21</v>
      </c>
      <c r="G175" s="13">
        <v>969714.51850000001</v>
      </c>
      <c r="H175" s="2">
        <v>969714.51850000001</v>
      </c>
      <c r="I175" s="13">
        <v>969714.51850000001</v>
      </c>
      <c r="J175" s="10">
        <f t="shared" si="12"/>
        <v>969714.51850000001</v>
      </c>
      <c r="K175" s="15">
        <v>987169.37983300001</v>
      </c>
      <c r="L175" s="3">
        <v>987169.37983300001</v>
      </c>
      <c r="M175" s="15">
        <v>951290</v>
      </c>
      <c r="N175" s="3">
        <v>951290</v>
      </c>
      <c r="O175" s="7">
        <f t="shared" si="13"/>
        <v>951290</v>
      </c>
      <c r="P175" s="7">
        <f t="shared" si="14"/>
        <v>969472.10420825006</v>
      </c>
      <c r="Q175" s="7">
        <f t="shared" si="15"/>
        <v>12687.592436665464</v>
      </c>
      <c r="R175" s="17">
        <f t="shared" si="16"/>
        <v>1.3087114504472705E-2</v>
      </c>
      <c r="S175" s="7">
        <f t="shared" si="17"/>
        <v>969472.10420825006</v>
      </c>
    </row>
    <row r="176" spans="1:19" ht="27" customHeight="1" x14ac:dyDescent="0.3">
      <c r="A176" s="21">
        <v>175</v>
      </c>
      <c r="B176" s="24" t="s">
        <v>332</v>
      </c>
      <c r="C176" s="25" t="s">
        <v>361</v>
      </c>
      <c r="D176" s="25" t="s">
        <v>362</v>
      </c>
      <c r="E176" s="26">
        <v>1</v>
      </c>
      <c r="F176" s="26" t="s">
        <v>21</v>
      </c>
      <c r="G176" s="13">
        <v>27899.371499999997</v>
      </c>
      <c r="H176" s="2">
        <v>27899.371499999997</v>
      </c>
      <c r="I176" s="13">
        <v>27899.371499999997</v>
      </c>
      <c r="J176" s="10">
        <f t="shared" si="12"/>
        <v>27899.371499999997</v>
      </c>
      <c r="K176" s="15">
        <v>28401.560186999999</v>
      </c>
      <c r="L176" s="3">
        <v>28401.560186999999</v>
      </c>
      <c r="M176" s="15">
        <v>27369</v>
      </c>
      <c r="N176" s="3">
        <v>27369</v>
      </c>
      <c r="O176" s="7">
        <f t="shared" si="13"/>
        <v>27369</v>
      </c>
      <c r="P176" s="7">
        <f t="shared" si="14"/>
        <v>27892.325796749999</v>
      </c>
      <c r="Q176" s="7">
        <f t="shared" si="15"/>
        <v>365.13313928822066</v>
      </c>
      <c r="R176" s="17">
        <f t="shared" si="16"/>
        <v>1.3090810065425444E-2</v>
      </c>
      <c r="S176" s="7">
        <f t="shared" si="17"/>
        <v>27892.325796749999</v>
      </c>
    </row>
    <row r="177" spans="1:19" ht="27" customHeight="1" x14ac:dyDescent="0.3">
      <c r="A177" s="24">
        <v>176</v>
      </c>
      <c r="B177" s="24" t="s">
        <v>332</v>
      </c>
      <c r="C177" s="25" t="s">
        <v>363</v>
      </c>
      <c r="D177" s="25" t="s">
        <v>362</v>
      </c>
      <c r="E177" s="26">
        <v>1</v>
      </c>
      <c r="F177" s="26" t="s">
        <v>21</v>
      </c>
      <c r="G177" s="13">
        <v>710165.82000000007</v>
      </c>
      <c r="H177" s="2">
        <v>710165.82000000007</v>
      </c>
      <c r="I177" s="13">
        <v>710165.82000000007</v>
      </c>
      <c r="J177" s="10">
        <f t="shared" si="12"/>
        <v>710165.82000000007</v>
      </c>
      <c r="K177" s="15">
        <v>722948.80476000009</v>
      </c>
      <c r="L177" s="3">
        <v>722948.80476000009</v>
      </c>
      <c r="M177" s="15">
        <v>696673</v>
      </c>
      <c r="N177" s="3">
        <v>696673</v>
      </c>
      <c r="O177" s="7">
        <f t="shared" si="13"/>
        <v>696673</v>
      </c>
      <c r="P177" s="7">
        <f t="shared" si="14"/>
        <v>709988.36119000008</v>
      </c>
      <c r="Q177" s="7">
        <f t="shared" si="15"/>
        <v>9291.5946479843824</v>
      </c>
      <c r="R177" s="17">
        <f t="shared" si="16"/>
        <v>1.3086967555934142E-2</v>
      </c>
      <c r="S177" s="7">
        <f t="shared" si="17"/>
        <v>709988.36119000008</v>
      </c>
    </row>
    <row r="178" spans="1:19" ht="27" customHeight="1" x14ac:dyDescent="0.3">
      <c r="A178" s="24">
        <v>177</v>
      </c>
      <c r="B178" s="24" t="s">
        <v>332</v>
      </c>
      <c r="C178" s="25" t="s">
        <v>364</v>
      </c>
      <c r="D178" s="25" t="s">
        <v>362</v>
      </c>
      <c r="E178" s="26">
        <v>1</v>
      </c>
      <c r="F178" s="26" t="s">
        <v>21</v>
      </c>
      <c r="G178" s="13">
        <v>2451762.9500000002</v>
      </c>
      <c r="H178" s="2">
        <v>2451762.9500000002</v>
      </c>
      <c r="I178" s="13">
        <v>2451762.9500000002</v>
      </c>
      <c r="J178" s="10">
        <f t="shared" si="12"/>
        <v>2451762.9500000002</v>
      </c>
      <c r="K178" s="15">
        <v>2495894.6831</v>
      </c>
      <c r="L178" s="3">
        <v>2495894.6831</v>
      </c>
      <c r="M178" s="15">
        <v>2405179</v>
      </c>
      <c r="N178" s="3">
        <v>2405179</v>
      </c>
      <c r="O178" s="7">
        <f t="shared" si="13"/>
        <v>2405179</v>
      </c>
      <c r="P178" s="7">
        <f t="shared" si="14"/>
        <v>2451149.8957750001</v>
      </c>
      <c r="Q178" s="7">
        <f t="shared" si="15"/>
        <v>32078.695898060512</v>
      </c>
      <c r="R178" s="17">
        <f t="shared" si="16"/>
        <v>1.3087202848489169E-2</v>
      </c>
      <c r="S178" s="7">
        <f t="shared" si="17"/>
        <v>2451149.8957750001</v>
      </c>
    </row>
    <row r="179" spans="1:19" ht="27" customHeight="1" x14ac:dyDescent="0.3">
      <c r="A179" s="21">
        <v>178</v>
      </c>
      <c r="B179" s="24" t="s">
        <v>332</v>
      </c>
      <c r="C179" s="25" t="s">
        <v>365</v>
      </c>
      <c r="D179" s="25" t="s">
        <v>362</v>
      </c>
      <c r="E179" s="26">
        <v>1</v>
      </c>
      <c r="F179" s="26" t="s">
        <v>21</v>
      </c>
      <c r="G179" s="13">
        <v>3804459.75</v>
      </c>
      <c r="H179" s="2">
        <v>3804459.75</v>
      </c>
      <c r="I179" s="13">
        <v>3804459.75</v>
      </c>
      <c r="J179" s="10">
        <f t="shared" si="12"/>
        <v>3804459.75</v>
      </c>
      <c r="K179" s="15">
        <v>3872940.0255</v>
      </c>
      <c r="L179" s="3">
        <v>3872940.0255</v>
      </c>
      <c r="M179" s="15">
        <v>3732175</v>
      </c>
      <c r="N179" s="3">
        <v>3732175</v>
      </c>
      <c r="O179" s="7">
        <f t="shared" si="13"/>
        <v>3732175</v>
      </c>
      <c r="P179" s="7">
        <f t="shared" si="14"/>
        <v>3803508.6313749999</v>
      </c>
      <c r="Q179" s="7">
        <f t="shared" si="15"/>
        <v>49777.039658267931</v>
      </c>
      <c r="R179" s="17">
        <f t="shared" si="16"/>
        <v>1.3087137294144412E-2</v>
      </c>
      <c r="S179" s="7">
        <f t="shared" si="17"/>
        <v>3803508.6313749999</v>
      </c>
    </row>
    <row r="180" spans="1:19" ht="27" customHeight="1" x14ac:dyDescent="0.3">
      <c r="A180" s="24">
        <v>179</v>
      </c>
      <c r="B180" s="24" t="s">
        <v>332</v>
      </c>
      <c r="C180" s="25" t="s">
        <v>366</v>
      </c>
      <c r="D180" s="25" t="s">
        <v>367</v>
      </c>
      <c r="E180" s="26">
        <v>1</v>
      </c>
      <c r="F180" s="26" t="s">
        <v>21</v>
      </c>
      <c r="G180" s="13">
        <v>4437690.9394999994</v>
      </c>
      <c r="H180" s="2">
        <v>4437690.9394999994</v>
      </c>
      <c r="I180" s="13">
        <v>4437690.9394999994</v>
      </c>
      <c r="J180" s="10">
        <f t="shared" si="12"/>
        <v>4437690.9394999994</v>
      </c>
      <c r="K180" s="15">
        <v>4517569.3764109993</v>
      </c>
      <c r="L180" s="3">
        <v>4517569.3764109993</v>
      </c>
      <c r="M180" s="15">
        <v>4353375</v>
      </c>
      <c r="N180" s="3">
        <v>4353375</v>
      </c>
      <c r="O180" s="7">
        <f t="shared" si="13"/>
        <v>4353375</v>
      </c>
      <c r="P180" s="7">
        <f t="shared" si="14"/>
        <v>4436581.5638527498</v>
      </c>
      <c r="Q180" s="7">
        <f t="shared" si="15"/>
        <v>58062.077726785901</v>
      </c>
      <c r="R180" s="17">
        <f t="shared" si="16"/>
        <v>1.3087120543404256E-2</v>
      </c>
      <c r="S180" s="7">
        <f t="shared" si="17"/>
        <v>4436581.5638527498</v>
      </c>
    </row>
    <row r="181" spans="1:19" ht="27" customHeight="1" x14ac:dyDescent="0.3">
      <c r="A181" s="24">
        <v>180</v>
      </c>
      <c r="B181" s="24" t="s">
        <v>368</v>
      </c>
      <c r="C181" s="36" t="s">
        <v>369</v>
      </c>
      <c r="D181" s="36" t="s">
        <v>370</v>
      </c>
      <c r="E181" s="26">
        <v>1</v>
      </c>
      <c r="F181" s="26" t="s">
        <v>21</v>
      </c>
      <c r="G181" s="13">
        <v>803163.72499999998</v>
      </c>
      <c r="H181" s="2">
        <v>803163.72499999998</v>
      </c>
      <c r="I181" s="13">
        <v>803163.72499999998</v>
      </c>
      <c r="J181" s="10">
        <f t="shared" si="12"/>
        <v>803163.72499999998</v>
      </c>
      <c r="K181" s="15">
        <v>817620.67204999994</v>
      </c>
      <c r="L181" s="3">
        <v>817620.67204999994</v>
      </c>
      <c r="M181" s="15">
        <v>787904</v>
      </c>
      <c r="N181" s="3">
        <v>787904</v>
      </c>
      <c r="O181" s="7">
        <f t="shared" si="13"/>
        <v>787904</v>
      </c>
      <c r="P181" s="7">
        <f t="shared" si="14"/>
        <v>802963.03051249997</v>
      </c>
      <c r="Q181" s="7">
        <f t="shared" si="15"/>
        <v>10508.34682493963</v>
      </c>
      <c r="R181" s="17">
        <f t="shared" si="16"/>
        <v>1.3086962195796938E-2</v>
      </c>
      <c r="S181" s="7">
        <f t="shared" si="17"/>
        <v>802963.03051249997</v>
      </c>
    </row>
    <row r="182" spans="1:19" ht="27" customHeight="1" x14ac:dyDescent="0.3">
      <c r="A182" s="21">
        <v>181</v>
      </c>
      <c r="B182" s="24" t="s">
        <v>368</v>
      </c>
      <c r="C182" s="36" t="s">
        <v>371</v>
      </c>
      <c r="D182" s="36" t="s">
        <v>372</v>
      </c>
      <c r="E182" s="26">
        <v>1</v>
      </c>
      <c r="F182" s="26" t="s">
        <v>21</v>
      </c>
      <c r="G182" s="13">
        <v>1227572.3459999999</v>
      </c>
      <c r="H182" s="2">
        <v>1227572.3459999999</v>
      </c>
      <c r="I182" s="13">
        <v>1227572.3459999999</v>
      </c>
      <c r="J182" s="10">
        <f t="shared" si="12"/>
        <v>1227572.3459999999</v>
      </c>
      <c r="K182" s="15">
        <v>1249668.6482279999</v>
      </c>
      <c r="L182" s="3">
        <v>1249668.6482279999</v>
      </c>
      <c r="M182" s="15">
        <v>1204248</v>
      </c>
      <c r="N182" s="3">
        <v>1204248</v>
      </c>
      <c r="O182" s="7">
        <f t="shared" si="13"/>
        <v>1204248</v>
      </c>
      <c r="P182" s="7">
        <f t="shared" si="14"/>
        <v>1227265.3350569999</v>
      </c>
      <c r="Q182" s="7">
        <f t="shared" si="15"/>
        <v>16061.55865414642</v>
      </c>
      <c r="R182" s="17">
        <f t="shared" si="16"/>
        <v>1.3087274768826129E-2</v>
      </c>
      <c r="S182" s="7">
        <f t="shared" si="17"/>
        <v>1227265.3350569999</v>
      </c>
    </row>
    <row r="183" spans="1:19" ht="27" customHeight="1" x14ac:dyDescent="0.3">
      <c r="A183" s="24">
        <v>182</v>
      </c>
      <c r="B183" s="24" t="s">
        <v>368</v>
      </c>
      <c r="C183" s="36" t="s">
        <v>373</v>
      </c>
      <c r="D183" s="36" t="s">
        <v>374</v>
      </c>
      <c r="E183" s="26">
        <v>1</v>
      </c>
      <c r="F183" s="26" t="s">
        <v>21</v>
      </c>
      <c r="G183" s="13">
        <v>1775414.55</v>
      </c>
      <c r="H183" s="2">
        <v>1775414.55</v>
      </c>
      <c r="I183" s="13">
        <v>1775414.55</v>
      </c>
      <c r="J183" s="10">
        <f t="shared" si="12"/>
        <v>1775414.55</v>
      </c>
      <c r="K183" s="15">
        <v>1807372.0119</v>
      </c>
      <c r="L183" s="3">
        <v>1807372.0119</v>
      </c>
      <c r="M183" s="15">
        <v>1741682</v>
      </c>
      <c r="N183" s="3">
        <v>1741682</v>
      </c>
      <c r="O183" s="7">
        <f t="shared" si="13"/>
        <v>1741682</v>
      </c>
      <c r="P183" s="7">
        <f t="shared" si="14"/>
        <v>1774970.777975</v>
      </c>
      <c r="Q183" s="7">
        <f t="shared" si="15"/>
        <v>23229.165752087203</v>
      </c>
      <c r="R183" s="17">
        <f t="shared" si="16"/>
        <v>1.3087069398735971E-2</v>
      </c>
      <c r="S183" s="7">
        <f t="shared" si="17"/>
        <v>1774970.777975</v>
      </c>
    </row>
    <row r="184" spans="1:19" ht="27" customHeight="1" x14ac:dyDescent="0.3">
      <c r="A184" s="24">
        <v>183</v>
      </c>
      <c r="B184" s="24" t="s">
        <v>368</v>
      </c>
      <c r="C184" s="36" t="s">
        <v>375</v>
      </c>
      <c r="D184" s="36" t="s">
        <v>376</v>
      </c>
      <c r="E184" s="26">
        <v>1</v>
      </c>
      <c r="F184" s="26" t="s">
        <v>21</v>
      </c>
      <c r="G184" s="13">
        <v>2198132.2999999998</v>
      </c>
      <c r="H184" s="2">
        <v>2198132.2999999998</v>
      </c>
      <c r="I184" s="13">
        <v>2198132.2999999998</v>
      </c>
      <c r="J184" s="10">
        <f t="shared" si="12"/>
        <v>2198132.2999999998</v>
      </c>
      <c r="K184" s="15">
        <v>2237698.6813999997</v>
      </c>
      <c r="L184" s="3">
        <v>2237698.6813999997</v>
      </c>
      <c r="M184" s="15">
        <v>2156368</v>
      </c>
      <c r="N184" s="3">
        <v>2156368</v>
      </c>
      <c r="O184" s="7">
        <f t="shared" si="13"/>
        <v>2156368</v>
      </c>
      <c r="P184" s="7">
        <f t="shared" si="14"/>
        <v>2197582.8203499997</v>
      </c>
      <c r="Q184" s="7">
        <f t="shared" si="15"/>
        <v>28759.987743552592</v>
      </c>
      <c r="R184" s="17">
        <f t="shared" si="16"/>
        <v>1.3087100735057672E-2</v>
      </c>
      <c r="S184" s="7">
        <f t="shared" si="17"/>
        <v>2197582.8203499997</v>
      </c>
    </row>
    <row r="185" spans="1:19" ht="27" customHeight="1" x14ac:dyDescent="0.3">
      <c r="A185" s="21">
        <v>184</v>
      </c>
      <c r="B185" s="24" t="s">
        <v>368</v>
      </c>
      <c r="C185" s="25" t="s">
        <v>377</v>
      </c>
      <c r="D185" s="25" t="s">
        <v>378</v>
      </c>
      <c r="E185" s="26">
        <v>1</v>
      </c>
      <c r="F185" s="26" t="s">
        <v>21</v>
      </c>
      <c r="G185" s="13">
        <v>2959024.25</v>
      </c>
      <c r="H185" s="2">
        <v>2959024.25</v>
      </c>
      <c r="I185" s="13">
        <v>2959024.25</v>
      </c>
      <c r="J185" s="10">
        <f t="shared" ref="J185:J200" si="18">I185*E185</f>
        <v>2959024.25</v>
      </c>
      <c r="K185" s="15">
        <v>3012286.6864999998</v>
      </c>
      <c r="L185" s="3">
        <v>3012286.6864999998</v>
      </c>
      <c r="M185" s="15">
        <v>2902803</v>
      </c>
      <c r="N185" s="3">
        <v>2902803</v>
      </c>
      <c r="O185" s="7">
        <f t="shared" ref="O185:O200" si="19">+MIN(G185,K185,M185,I185)</f>
        <v>2902803</v>
      </c>
      <c r="P185" s="7">
        <f t="shared" ref="P185:P200" si="20">+AVERAGE(G185,K185,M185,I185)</f>
        <v>2958284.546625</v>
      </c>
      <c r="Q185" s="7">
        <f t="shared" ref="Q185:Q200" si="21">+_xlfn.STDEV.P(G185,K185,M185,I185)</f>
        <v>38715.395675193191</v>
      </c>
      <c r="R185" s="17">
        <f t="shared" ref="R185:R200" si="22">+Q185/P185</f>
        <v>1.3087110135961123E-2</v>
      </c>
      <c r="S185" s="7">
        <f t="shared" si="17"/>
        <v>2958284.546625</v>
      </c>
    </row>
    <row r="186" spans="1:19" ht="27" customHeight="1" x14ac:dyDescent="0.3">
      <c r="A186" s="24">
        <v>185</v>
      </c>
      <c r="B186" s="24" t="s">
        <v>368</v>
      </c>
      <c r="C186" s="37" t="s">
        <v>379</v>
      </c>
      <c r="D186" s="36" t="s">
        <v>380</v>
      </c>
      <c r="E186" s="26">
        <v>1</v>
      </c>
      <c r="F186" s="26" t="s">
        <v>21</v>
      </c>
      <c r="G186" s="13">
        <v>3212654.9</v>
      </c>
      <c r="H186" s="2">
        <v>3212654.9</v>
      </c>
      <c r="I186" s="13">
        <v>3212654.9</v>
      </c>
      <c r="J186" s="10">
        <f t="shared" si="18"/>
        <v>3212654.9</v>
      </c>
      <c r="K186" s="15">
        <v>3270482.6881999997</v>
      </c>
      <c r="L186" s="3">
        <v>3270482.6881999997</v>
      </c>
      <c r="M186" s="15">
        <v>3151614</v>
      </c>
      <c r="N186" s="3">
        <v>3151614</v>
      </c>
      <c r="O186" s="7">
        <f t="shared" si="19"/>
        <v>3151614</v>
      </c>
      <c r="P186" s="7">
        <f t="shared" si="20"/>
        <v>3211851.6220499999</v>
      </c>
      <c r="Q186" s="7">
        <f t="shared" si="21"/>
        <v>42034.103829670865</v>
      </c>
      <c r="R186" s="17">
        <f t="shared" si="22"/>
        <v>1.3087187322446152E-2</v>
      </c>
      <c r="S186" s="7">
        <f t="shared" ref="S186:S200" si="23">P186</f>
        <v>3211851.6220499999</v>
      </c>
    </row>
    <row r="187" spans="1:19" ht="27" customHeight="1" x14ac:dyDescent="0.3">
      <c r="A187" s="24">
        <v>186</v>
      </c>
      <c r="B187" s="24" t="s">
        <v>368</v>
      </c>
      <c r="C187" s="37" t="s">
        <v>381</v>
      </c>
      <c r="D187" s="36" t="s">
        <v>382</v>
      </c>
      <c r="E187" s="26">
        <v>1</v>
      </c>
      <c r="F187" s="26" t="s">
        <v>21</v>
      </c>
      <c r="G187" s="13">
        <v>3973546.85</v>
      </c>
      <c r="H187" s="2">
        <v>3973546.85</v>
      </c>
      <c r="I187" s="13">
        <v>3973546.85</v>
      </c>
      <c r="J187" s="10">
        <f t="shared" si="18"/>
        <v>3973546.85</v>
      </c>
      <c r="K187" s="15">
        <v>4045070.6932999999</v>
      </c>
      <c r="L187" s="3">
        <v>4045070.6932999999</v>
      </c>
      <c r="M187" s="15">
        <v>3898049</v>
      </c>
      <c r="N187" s="3">
        <v>3898049</v>
      </c>
      <c r="O187" s="7">
        <f t="shared" si="19"/>
        <v>3898049</v>
      </c>
      <c r="P187" s="7">
        <f t="shared" si="20"/>
        <v>3972553.3483249997</v>
      </c>
      <c r="Q187" s="7">
        <f t="shared" si="21"/>
        <v>51989.511761297901</v>
      </c>
      <c r="R187" s="17">
        <f t="shared" si="22"/>
        <v>1.3087177742551633E-2</v>
      </c>
      <c r="S187" s="7">
        <f t="shared" si="23"/>
        <v>3972553.3483249997</v>
      </c>
    </row>
    <row r="188" spans="1:19" ht="27" customHeight="1" x14ac:dyDescent="0.3">
      <c r="A188" s="21">
        <v>187</v>
      </c>
      <c r="B188" s="24" t="s">
        <v>368</v>
      </c>
      <c r="C188" s="37" t="s">
        <v>383</v>
      </c>
      <c r="D188" s="36" t="s">
        <v>382</v>
      </c>
      <c r="E188" s="26">
        <v>1</v>
      </c>
      <c r="F188" s="26" t="s">
        <v>21</v>
      </c>
      <c r="G188" s="13">
        <v>4565351.7</v>
      </c>
      <c r="H188" s="2">
        <v>4565351.7</v>
      </c>
      <c r="I188" s="13">
        <v>4565351.7</v>
      </c>
      <c r="J188" s="10">
        <f t="shared" si="18"/>
        <v>4565351.7</v>
      </c>
      <c r="K188" s="15">
        <v>4647528.0306000002</v>
      </c>
      <c r="L188" s="3">
        <v>4647528.0306000002</v>
      </c>
      <c r="M188" s="15">
        <v>4478610</v>
      </c>
      <c r="N188" s="3">
        <v>4478610</v>
      </c>
      <c r="O188" s="7">
        <f t="shared" si="19"/>
        <v>4478610</v>
      </c>
      <c r="P188" s="7">
        <f t="shared" si="20"/>
        <v>4564210.3576499997</v>
      </c>
      <c r="Q188" s="7">
        <f t="shared" si="21"/>
        <v>59732.447589921583</v>
      </c>
      <c r="R188" s="17">
        <f t="shared" si="22"/>
        <v>1.3087137294144426E-2</v>
      </c>
      <c r="S188" s="7">
        <f t="shared" si="23"/>
        <v>4564210.3576499997</v>
      </c>
    </row>
    <row r="189" spans="1:19" ht="27" customHeight="1" x14ac:dyDescent="0.3">
      <c r="A189" s="24">
        <v>188</v>
      </c>
      <c r="B189" s="24" t="s">
        <v>368</v>
      </c>
      <c r="C189" s="37" t="s">
        <v>384</v>
      </c>
      <c r="D189" s="36" t="s">
        <v>382</v>
      </c>
      <c r="E189" s="26">
        <v>1</v>
      </c>
      <c r="F189" s="26" t="s">
        <v>21</v>
      </c>
      <c r="G189" s="13">
        <v>5495330.75</v>
      </c>
      <c r="H189" s="2">
        <v>5495330.75</v>
      </c>
      <c r="I189" s="13">
        <v>5495330.75</v>
      </c>
      <c r="J189" s="10">
        <f t="shared" si="18"/>
        <v>5495330.75</v>
      </c>
      <c r="K189" s="15">
        <v>5594246.7034999998</v>
      </c>
      <c r="L189" s="3">
        <v>5594246.7034999998</v>
      </c>
      <c r="M189" s="15">
        <v>5390919</v>
      </c>
      <c r="N189" s="3">
        <v>5390919</v>
      </c>
      <c r="O189" s="7">
        <f t="shared" si="19"/>
        <v>5390919</v>
      </c>
      <c r="P189" s="7">
        <f t="shared" si="20"/>
        <v>5493956.8008749997</v>
      </c>
      <c r="Q189" s="7">
        <f t="shared" si="21"/>
        <v>71900.327624573925</v>
      </c>
      <c r="R189" s="17">
        <f t="shared" si="22"/>
        <v>1.3087166541448352E-2</v>
      </c>
      <c r="S189" s="7">
        <f t="shared" si="23"/>
        <v>5493956.8008749997</v>
      </c>
    </row>
    <row r="190" spans="1:19" ht="27" customHeight="1" x14ac:dyDescent="0.3">
      <c r="A190" s="24">
        <v>189</v>
      </c>
      <c r="B190" s="24" t="s">
        <v>368</v>
      </c>
      <c r="C190" s="37" t="s">
        <v>385</v>
      </c>
      <c r="D190" s="36" t="s">
        <v>382</v>
      </c>
      <c r="E190" s="26">
        <v>1</v>
      </c>
      <c r="F190" s="26" t="s">
        <v>21</v>
      </c>
      <c r="G190" s="13">
        <v>5748961.4000000004</v>
      </c>
      <c r="H190" s="2">
        <v>5748961.4000000004</v>
      </c>
      <c r="I190" s="13">
        <v>5748961.4000000004</v>
      </c>
      <c r="J190" s="10">
        <f t="shared" si="18"/>
        <v>5748961.4000000004</v>
      </c>
      <c r="K190" s="15">
        <v>5852442.7052000007</v>
      </c>
      <c r="L190" s="3">
        <v>5852442.7052000007</v>
      </c>
      <c r="M190" s="15">
        <v>5639731</v>
      </c>
      <c r="N190" s="3">
        <v>5639731</v>
      </c>
      <c r="O190" s="7">
        <f t="shared" si="19"/>
        <v>5639731</v>
      </c>
      <c r="P190" s="7">
        <f t="shared" si="20"/>
        <v>5747524.1262999997</v>
      </c>
      <c r="Q190" s="7">
        <f t="shared" si="21"/>
        <v>75218.677513136397</v>
      </c>
      <c r="R190" s="17">
        <f t="shared" si="22"/>
        <v>1.3087144283387087E-2</v>
      </c>
      <c r="S190" s="7">
        <f t="shared" si="23"/>
        <v>5747524.1262999997</v>
      </c>
    </row>
    <row r="191" spans="1:19" ht="27" customHeight="1" x14ac:dyDescent="0.3">
      <c r="A191" s="21">
        <v>190</v>
      </c>
      <c r="B191" s="24" t="s">
        <v>368</v>
      </c>
      <c r="C191" s="37" t="s">
        <v>386</v>
      </c>
      <c r="D191" s="36" t="s">
        <v>382</v>
      </c>
      <c r="E191" s="26">
        <v>1</v>
      </c>
      <c r="F191" s="26" t="s">
        <v>21</v>
      </c>
      <c r="G191" s="13">
        <v>6509853.3499999996</v>
      </c>
      <c r="H191" s="2">
        <v>6509853.3499999996</v>
      </c>
      <c r="I191" s="13">
        <v>6509853.3499999996</v>
      </c>
      <c r="J191" s="10">
        <f t="shared" si="18"/>
        <v>6509853.3499999996</v>
      </c>
      <c r="K191" s="15">
        <v>6627030.7102999995</v>
      </c>
      <c r="L191" s="3">
        <v>6627030.7102999995</v>
      </c>
      <c r="M191" s="15">
        <v>6386166</v>
      </c>
      <c r="N191" s="3">
        <v>6386166</v>
      </c>
      <c r="O191" s="7">
        <f t="shared" si="19"/>
        <v>6386166</v>
      </c>
      <c r="P191" s="7">
        <f t="shared" si="20"/>
        <v>6508225.8525750004</v>
      </c>
      <c r="Q191" s="7">
        <f t="shared" si="21"/>
        <v>85174.085444788987</v>
      </c>
      <c r="R191" s="17">
        <f t="shared" si="22"/>
        <v>1.308714346646246E-2</v>
      </c>
      <c r="S191" s="7">
        <f t="shared" si="23"/>
        <v>6508225.8525750004</v>
      </c>
    </row>
    <row r="192" spans="1:19" ht="27" customHeight="1" x14ac:dyDescent="0.3">
      <c r="A192" s="24">
        <v>191</v>
      </c>
      <c r="B192" s="24" t="s">
        <v>368</v>
      </c>
      <c r="C192" s="37" t="s">
        <v>387</v>
      </c>
      <c r="D192" s="36" t="s">
        <v>382</v>
      </c>
      <c r="E192" s="26">
        <v>1</v>
      </c>
      <c r="F192" s="26" t="s">
        <v>21</v>
      </c>
      <c r="G192" s="13">
        <v>6932571.0999999996</v>
      </c>
      <c r="H192" s="2">
        <v>6932571.0999999996</v>
      </c>
      <c r="I192" s="13">
        <v>6932571.0999999996</v>
      </c>
      <c r="J192" s="10">
        <f t="shared" si="18"/>
        <v>6932571.0999999996</v>
      </c>
      <c r="K192" s="15">
        <v>7057357.3797999993</v>
      </c>
      <c r="L192" s="3">
        <v>7057357.3797999993</v>
      </c>
      <c r="M192" s="15">
        <v>6800852</v>
      </c>
      <c r="N192" s="3">
        <v>6800852</v>
      </c>
      <c r="O192" s="7">
        <f t="shared" si="19"/>
        <v>6800852</v>
      </c>
      <c r="P192" s="7">
        <f t="shared" si="20"/>
        <v>6930837.8949500006</v>
      </c>
      <c r="Q192" s="7">
        <f t="shared" si="21"/>
        <v>90704.907436356938</v>
      </c>
      <c r="R192" s="17">
        <f t="shared" si="22"/>
        <v>1.3087148886059942E-2</v>
      </c>
      <c r="S192" s="7">
        <f t="shared" si="23"/>
        <v>6930837.8949500006</v>
      </c>
    </row>
    <row r="193" spans="1:19" ht="27" customHeight="1" x14ac:dyDescent="0.3">
      <c r="A193" s="24">
        <v>192</v>
      </c>
      <c r="B193" s="24" t="s">
        <v>368</v>
      </c>
      <c r="C193" s="37" t="s">
        <v>388</v>
      </c>
      <c r="D193" s="36" t="s">
        <v>382</v>
      </c>
      <c r="E193" s="26">
        <v>1</v>
      </c>
      <c r="F193" s="26" t="s">
        <v>21</v>
      </c>
      <c r="G193" s="13">
        <v>8031637.25</v>
      </c>
      <c r="H193" s="2">
        <v>8031637.25</v>
      </c>
      <c r="I193" s="13">
        <v>8031637.25</v>
      </c>
      <c r="J193" s="10">
        <f t="shared" si="18"/>
        <v>8031637.25</v>
      </c>
      <c r="K193" s="15">
        <v>8176206.7204999998</v>
      </c>
      <c r="L193" s="3">
        <v>8176206.7204999998</v>
      </c>
      <c r="M193" s="15">
        <v>7879036</v>
      </c>
      <c r="N193" s="3">
        <v>7879036</v>
      </c>
      <c r="O193" s="7">
        <f t="shared" si="19"/>
        <v>7879036</v>
      </c>
      <c r="P193" s="7">
        <f t="shared" si="20"/>
        <v>8029629.305125</v>
      </c>
      <c r="Q193" s="7">
        <f t="shared" si="21"/>
        <v>105084.90130809548</v>
      </c>
      <c r="R193" s="17">
        <f t="shared" si="22"/>
        <v>1.3087142296970531E-2</v>
      </c>
      <c r="S193" s="7">
        <f t="shared" si="23"/>
        <v>8029629.305125</v>
      </c>
    </row>
    <row r="194" spans="1:19" ht="27" customHeight="1" x14ac:dyDescent="0.3">
      <c r="A194" s="21">
        <v>193</v>
      </c>
      <c r="B194" s="24" t="s">
        <v>368</v>
      </c>
      <c r="C194" s="37" t="s">
        <v>389</v>
      </c>
      <c r="D194" s="36" t="s">
        <v>382</v>
      </c>
      <c r="E194" s="26">
        <v>1</v>
      </c>
      <c r="F194" s="26" t="s">
        <v>21</v>
      </c>
      <c r="G194" s="13">
        <v>8623442.0999999996</v>
      </c>
      <c r="H194" s="2">
        <v>8623442.0999999996</v>
      </c>
      <c r="I194" s="13">
        <v>8623442.0999999996</v>
      </c>
      <c r="J194" s="10">
        <f t="shared" si="18"/>
        <v>8623442.0999999996</v>
      </c>
      <c r="K194" s="15">
        <v>8778664.0578000005</v>
      </c>
      <c r="L194" s="3">
        <v>8778664.0578000005</v>
      </c>
      <c r="M194" s="15">
        <v>8459597</v>
      </c>
      <c r="N194" s="3">
        <v>8459597</v>
      </c>
      <c r="O194" s="7">
        <f t="shared" si="19"/>
        <v>8459597</v>
      </c>
      <c r="P194" s="7">
        <f t="shared" si="20"/>
        <v>8621286.3144499995</v>
      </c>
      <c r="Q194" s="7">
        <f t="shared" si="21"/>
        <v>112827.83713685731</v>
      </c>
      <c r="R194" s="17">
        <f t="shared" si="22"/>
        <v>1.3087123315664436E-2</v>
      </c>
      <c r="S194" s="7">
        <f t="shared" si="23"/>
        <v>8621286.3144499995</v>
      </c>
    </row>
    <row r="195" spans="1:19" ht="27" customHeight="1" x14ac:dyDescent="0.3">
      <c r="A195" s="24">
        <v>194</v>
      </c>
      <c r="B195" s="24" t="s">
        <v>368</v>
      </c>
      <c r="C195" s="37" t="s">
        <v>390</v>
      </c>
      <c r="D195" s="36" t="s">
        <v>391</v>
      </c>
      <c r="E195" s="26">
        <v>1</v>
      </c>
      <c r="F195" s="26" t="s">
        <v>21</v>
      </c>
      <c r="G195" s="13">
        <v>9129620.5</v>
      </c>
      <c r="H195" s="2">
        <v>9129620.5</v>
      </c>
      <c r="I195" s="13">
        <v>9129620.5</v>
      </c>
      <c r="J195" s="10">
        <f t="shared" si="18"/>
        <v>9129620.5</v>
      </c>
      <c r="K195" s="15">
        <v>9293953.6689999998</v>
      </c>
      <c r="L195" s="3">
        <v>9293953.6689999998</v>
      </c>
      <c r="M195" s="15">
        <v>8956158</v>
      </c>
      <c r="N195" s="3">
        <v>8956158</v>
      </c>
      <c r="O195" s="7">
        <f t="shared" si="19"/>
        <v>8956158</v>
      </c>
      <c r="P195" s="7">
        <f t="shared" si="20"/>
        <v>9127338.1672499999</v>
      </c>
      <c r="Q195" s="7">
        <f t="shared" si="21"/>
        <v>119450.61026288815</v>
      </c>
      <c r="R195" s="17">
        <f t="shared" si="22"/>
        <v>1.3087124424894377E-2</v>
      </c>
      <c r="S195" s="7">
        <f t="shared" si="23"/>
        <v>9127338.1672499999</v>
      </c>
    </row>
    <row r="196" spans="1:19" ht="27" customHeight="1" x14ac:dyDescent="0.3">
      <c r="A196" s="24">
        <v>195</v>
      </c>
      <c r="B196" s="24" t="s">
        <v>368</v>
      </c>
      <c r="C196" s="37" t="s">
        <v>392</v>
      </c>
      <c r="D196" s="36" t="s">
        <v>391</v>
      </c>
      <c r="E196" s="26">
        <v>1</v>
      </c>
      <c r="F196" s="26" t="s">
        <v>21</v>
      </c>
      <c r="G196" s="13">
        <v>8201313.4000000004</v>
      </c>
      <c r="H196" s="2">
        <v>8201313.4000000004</v>
      </c>
      <c r="I196" s="13">
        <v>8201313.4000000004</v>
      </c>
      <c r="J196" s="10">
        <f t="shared" si="18"/>
        <v>8201313.4000000004</v>
      </c>
      <c r="K196" s="15">
        <v>8348937.0412000008</v>
      </c>
      <c r="L196" s="3">
        <v>8348937.0412000008</v>
      </c>
      <c r="M196" s="15">
        <v>8045488</v>
      </c>
      <c r="N196" s="3">
        <v>8045488</v>
      </c>
      <c r="O196" s="7">
        <f t="shared" si="19"/>
        <v>8045488</v>
      </c>
      <c r="P196" s="7">
        <f t="shared" si="20"/>
        <v>8199262.9603000004</v>
      </c>
      <c r="Q196" s="7">
        <f t="shared" si="21"/>
        <v>107305.02960538852</v>
      </c>
      <c r="R196" s="17">
        <f t="shared" si="22"/>
        <v>1.3087155531533577E-2</v>
      </c>
      <c r="S196" s="7">
        <f t="shared" si="23"/>
        <v>8199262.9603000004</v>
      </c>
    </row>
    <row r="197" spans="1:19" ht="27" customHeight="1" x14ac:dyDescent="0.3">
      <c r="A197" s="21">
        <v>196</v>
      </c>
      <c r="B197" s="24" t="s">
        <v>368</v>
      </c>
      <c r="C197" s="37" t="s">
        <v>393</v>
      </c>
      <c r="D197" s="36" t="s">
        <v>391</v>
      </c>
      <c r="E197" s="26">
        <v>1</v>
      </c>
      <c r="F197" s="26" t="s">
        <v>21</v>
      </c>
      <c r="G197" s="13">
        <v>8843366</v>
      </c>
      <c r="H197" s="2">
        <v>8843366</v>
      </c>
      <c r="I197" s="13">
        <v>8843366</v>
      </c>
      <c r="J197" s="10">
        <f t="shared" si="18"/>
        <v>8843366</v>
      </c>
      <c r="K197" s="15">
        <v>9002546.5879999995</v>
      </c>
      <c r="L197" s="3">
        <v>9002546.5879999995</v>
      </c>
      <c r="M197" s="15">
        <v>8675342</v>
      </c>
      <c r="N197" s="3">
        <v>8675342</v>
      </c>
      <c r="O197" s="7">
        <f t="shared" si="19"/>
        <v>8675342</v>
      </c>
      <c r="P197" s="7">
        <f t="shared" si="20"/>
        <v>8841155.1469999999</v>
      </c>
      <c r="Q197" s="7">
        <f t="shared" si="21"/>
        <v>115705.41548267647</v>
      </c>
      <c r="R197" s="17">
        <f t="shared" si="22"/>
        <v>1.3087137773160545E-2</v>
      </c>
      <c r="S197" s="7">
        <f t="shared" si="23"/>
        <v>8841155.1469999999</v>
      </c>
    </row>
    <row r="198" spans="1:19" ht="27" customHeight="1" x14ac:dyDescent="0.3">
      <c r="A198" s="24">
        <v>197</v>
      </c>
      <c r="B198" s="24" t="s">
        <v>368</v>
      </c>
      <c r="C198" s="37" t="s">
        <v>394</v>
      </c>
      <c r="D198" s="36" t="s">
        <v>391</v>
      </c>
      <c r="E198" s="26">
        <v>1</v>
      </c>
      <c r="F198" s="26" t="s">
        <v>21</v>
      </c>
      <c r="G198" s="13">
        <v>9933644</v>
      </c>
      <c r="H198" s="2">
        <v>9933644</v>
      </c>
      <c r="I198" s="13">
        <v>9933644</v>
      </c>
      <c r="J198" s="10">
        <f t="shared" si="18"/>
        <v>9933644</v>
      </c>
      <c r="K198" s="15">
        <v>10112449.592</v>
      </c>
      <c r="L198" s="3">
        <v>10112449.592</v>
      </c>
      <c r="M198" s="15">
        <v>9744905</v>
      </c>
      <c r="N198" s="3">
        <v>9744905</v>
      </c>
      <c r="O198" s="7">
        <f t="shared" si="19"/>
        <v>9744905</v>
      </c>
      <c r="P198" s="7">
        <f t="shared" si="20"/>
        <v>9931160.648</v>
      </c>
      <c r="Q198" s="7">
        <f t="shared" si="21"/>
        <v>129970.36364383894</v>
      </c>
      <c r="R198" s="17">
        <f t="shared" si="22"/>
        <v>1.3087127300675898E-2</v>
      </c>
      <c r="S198" s="7">
        <f t="shared" si="23"/>
        <v>9931160.648</v>
      </c>
    </row>
    <row r="199" spans="1:19" ht="27" customHeight="1" x14ac:dyDescent="0.3">
      <c r="A199" s="24">
        <v>198</v>
      </c>
      <c r="B199" s="24" t="s">
        <v>368</v>
      </c>
      <c r="C199" s="37" t="s">
        <v>395</v>
      </c>
      <c r="D199" s="36" t="s">
        <v>391</v>
      </c>
      <c r="E199" s="26">
        <v>1</v>
      </c>
      <c r="F199" s="26" t="s">
        <v>21</v>
      </c>
      <c r="G199" s="13">
        <v>11023922</v>
      </c>
      <c r="H199" s="2">
        <v>11023922</v>
      </c>
      <c r="I199" s="13">
        <v>11023922</v>
      </c>
      <c r="J199" s="10">
        <f t="shared" si="18"/>
        <v>11023922</v>
      </c>
      <c r="K199" s="15">
        <v>11222352.596000001</v>
      </c>
      <c r="L199" s="3">
        <v>11222352.596000001</v>
      </c>
      <c r="M199" s="15">
        <v>10814467</v>
      </c>
      <c r="N199" s="3">
        <v>10814467</v>
      </c>
      <c r="O199" s="7">
        <f t="shared" si="19"/>
        <v>10814467</v>
      </c>
      <c r="P199" s="7">
        <f t="shared" si="20"/>
        <v>11021165.899</v>
      </c>
      <c r="Q199" s="7">
        <f t="shared" si="21"/>
        <v>144235.67007074459</v>
      </c>
      <c r="R199" s="17">
        <f t="shared" si="22"/>
        <v>1.3087151703598957E-2</v>
      </c>
      <c r="S199" s="7">
        <f t="shared" si="23"/>
        <v>11021165.899</v>
      </c>
    </row>
    <row r="200" spans="1:19" ht="27" customHeight="1" x14ac:dyDescent="0.3">
      <c r="A200" s="21">
        <v>199</v>
      </c>
      <c r="B200" s="24" t="s">
        <v>368</v>
      </c>
      <c r="C200" s="37" t="s">
        <v>396</v>
      </c>
      <c r="D200" s="36" t="s">
        <v>391</v>
      </c>
      <c r="E200" s="26">
        <v>1</v>
      </c>
      <c r="F200" s="26" t="s">
        <v>21</v>
      </c>
      <c r="G200" s="14">
        <v>14280000</v>
      </c>
      <c r="H200" s="10">
        <v>14280000</v>
      </c>
      <c r="I200" s="14">
        <v>14280000</v>
      </c>
      <c r="J200" s="10">
        <f t="shared" si="18"/>
        <v>14280000</v>
      </c>
      <c r="K200" s="16">
        <v>14537040</v>
      </c>
      <c r="L200" s="11">
        <v>14537040</v>
      </c>
      <c r="M200" s="16">
        <v>14008680</v>
      </c>
      <c r="N200" s="11">
        <v>14008680</v>
      </c>
      <c r="O200" s="7">
        <f t="shared" si="19"/>
        <v>14008680</v>
      </c>
      <c r="P200" s="7">
        <f t="shared" si="20"/>
        <v>14276430</v>
      </c>
      <c r="Q200" s="7">
        <f t="shared" si="21"/>
        <v>186837.57946408962</v>
      </c>
      <c r="R200" s="17">
        <f t="shared" si="22"/>
        <v>1.3087135892102551E-2</v>
      </c>
      <c r="S200" s="7">
        <f t="shared" si="23"/>
        <v>14276430</v>
      </c>
    </row>
  </sheetData>
  <mergeCells count="12">
    <mergeCell ref="S1:S2"/>
    <mergeCell ref="A1:A2"/>
    <mergeCell ref="B1:B2"/>
    <mergeCell ref="C1:C2"/>
    <mergeCell ref="D1:D2"/>
    <mergeCell ref="E1:E2"/>
    <mergeCell ref="F1:F2"/>
    <mergeCell ref="G1:H1"/>
    <mergeCell ref="K1:L1"/>
    <mergeCell ref="M1:N1"/>
    <mergeCell ref="O1:R1"/>
    <mergeCell ref="I1:J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 bolsa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Patricia López Quiñones</dc:creator>
  <cp:keywords/>
  <dc:description/>
  <cp:lastModifiedBy>Luisa Villa Gómez</cp:lastModifiedBy>
  <cp:revision/>
  <dcterms:created xsi:type="dcterms:W3CDTF">2025-08-26T01:19:44Z</dcterms:created>
  <dcterms:modified xsi:type="dcterms:W3CDTF">2025-11-26T22:52:34Z</dcterms:modified>
  <cp:category/>
  <cp:contentStatus/>
</cp:coreProperties>
</file>