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ETA\AppData\Local\Temp\Rar$DIa13304.40216\"/>
    </mc:Choice>
  </mc:AlternateContent>
  <xr:revisionPtr revIDLastSave="0" documentId="13_ncr:1_{99863B60-E626-4DC2-A852-A3E978B10C38}" xr6:coauthVersionLast="47" xr6:coauthVersionMax="47" xr10:uidLastSave="{00000000-0000-0000-0000-000000000000}"/>
  <bookViews>
    <workbookView xWindow="-120" yWindow="-120" windowWidth="20640" windowHeight="11040" xr2:uid="{FA6D386D-1390-4B06-BB5D-F6AC222E4216}"/>
  </bookViews>
  <sheets>
    <sheet name="PA_Convenio_2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">#REF!</definedName>
    <definedName name="Code">'[1]Base Notas'!$C$2:$C$546</definedName>
    <definedName name="CTO_FIJO">[2]GESTION!#REF!</definedName>
    <definedName name="CTO_VAR">[2]GESTION!#REF!</definedName>
    <definedName name="DiasCategorias">[3]Diario!$F$2:$F$367</definedName>
    <definedName name="EJE">'[4]Ejes y Objetivos'!$B$39:$B$44</definedName>
    <definedName name="FechaInicio">[3]Completo!$B$1</definedName>
    <definedName name="FUN_01">#REF!</definedName>
    <definedName name="FUN_02">#REF!</definedName>
    <definedName name="FUN_03">#REF!</definedName>
    <definedName name="FUN_04">#REF!</definedName>
    <definedName name="FUN_05">#REF!</definedName>
    <definedName name="FUN_06">#REF!</definedName>
    <definedName name="FUN_07">#REF!</definedName>
    <definedName name="FUN_08">#REF!</definedName>
    <definedName name="FUN_09">#REF!</definedName>
    <definedName name="FUN_10">#REF!</definedName>
    <definedName name="FUN_11">#REF!</definedName>
    <definedName name="GTO_FIN">[2]GESTION!#REF!</definedName>
    <definedName name="GTO_GEN">[2]GESTION!#REF!</definedName>
    <definedName name="GTO_VTAS">[2]GESTION!#REF!</definedName>
    <definedName name="INV">[5]!Sub_Actividades_2016[SubActividad_Inversión]</definedName>
    <definedName name="MDS_2018">[6]Hoja1!$A$3:$A$14</definedName>
    <definedName name="MIPG_1">[7]Hoja1!$E$2:$E$18</definedName>
    <definedName name="Nombre_Departamento">'[2]Lista de Campos'!$C$4:$C$37</definedName>
    <definedName name="OBES_0">[7]Hoja1!$B$2:$B$9</definedName>
    <definedName name="OBES_1">#REF!</definedName>
    <definedName name="OBES_2">#REF!</definedName>
    <definedName name="OBES_3">#REF!</definedName>
    <definedName name="OBES_4">#REF!</definedName>
    <definedName name="OBES_5">[8]Hoja1!$B$26:$B$28</definedName>
    <definedName name="OBES_6">#REF!</definedName>
    <definedName name="OBES_7">#REF!</definedName>
    <definedName name="OBES_8">#REF!</definedName>
    <definedName name="RUB_01">#REF!</definedName>
    <definedName name="RUB_02">#REF!</definedName>
    <definedName name="RUB_03">#REF!</definedName>
    <definedName name="RUB_04">#REF!</definedName>
    <definedName name="RUB_05">#REF!</definedName>
    <definedName name="RUB_06">#REF!</definedName>
    <definedName name="RUB_07">#REF!</definedName>
    <definedName name="RUB_08">#REF!</definedName>
    <definedName name="RUB_09">#REF!</definedName>
    <definedName name="RUB_1">#REF!</definedName>
    <definedName name="RUB_10">#REF!</definedName>
    <definedName name="RUB_11">#REF!</definedName>
    <definedName name="RUB_12">#REF!</definedName>
    <definedName name="RUB_13">#REF!</definedName>
    <definedName name="RUB_14">#REF!</definedName>
    <definedName name="RUB_15">#REF!</definedName>
    <definedName name="RUB_16">#REF!</definedName>
    <definedName name="RUB_17">#REF!</definedName>
    <definedName name="RUB_18">#REF!</definedName>
    <definedName name="RUB_19">#REF!</definedName>
    <definedName name="RUB_2">#REF!</definedName>
    <definedName name="RUB_20">#REF!</definedName>
    <definedName name="RUB_21">#REF!</definedName>
    <definedName name="RUB_22">#REF!</definedName>
    <definedName name="RUB_23">#REF!</definedName>
    <definedName name="RUB_24">#REF!</definedName>
    <definedName name="RUB_25">#REF!</definedName>
    <definedName name="RUB_26">#REF!</definedName>
    <definedName name="RUB_27">#REF!</definedName>
    <definedName name="RUB_3">#REF!</definedName>
    <definedName name="RUB_4">#REF!</definedName>
    <definedName name="RUB_5">#REF!</definedName>
    <definedName name="RUB_6">#REF!</definedName>
    <definedName name="RUB_7">#REF!</definedName>
    <definedName name="RUB_8">#REF!</definedName>
    <definedName name="RUB_9">#REF!</definedName>
    <definedName name="TAX">[2]GESTION!#REF!</definedName>
    <definedName name="TIPO_G">[7]Hoja1!$E$21:$E$24</definedName>
    <definedName name="TIPO_GASTO">[9]Hoja1!$A$2:$A$5</definedName>
    <definedName name="Transf">[4]Transformaciones!$B$20:$B$24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1" i="1" l="1"/>
  <c r="G37" i="1"/>
  <c r="F37" i="1"/>
  <c r="H37" i="1"/>
  <c r="E35" i="1"/>
  <c r="F34" i="1"/>
  <c r="G34" i="1" s="1"/>
  <c r="F33" i="1"/>
  <c r="F32" i="1"/>
  <c r="F31" i="1"/>
  <c r="F30" i="1"/>
  <c r="F29" i="1"/>
  <c r="G29" i="1" s="1"/>
  <c r="F28" i="1"/>
  <c r="F27" i="1"/>
  <c r="F26" i="1"/>
  <c r="F25" i="1"/>
  <c r="G25" i="1" s="1"/>
  <c r="F24" i="1"/>
  <c r="G24" i="1" s="1"/>
  <c r="H24" i="1" s="1"/>
  <c r="F23" i="1"/>
  <c r="F22" i="1"/>
  <c r="F21" i="1"/>
  <c r="F20" i="1"/>
  <c r="F19" i="1"/>
  <c r="F18" i="1"/>
  <c r="F17" i="1"/>
  <c r="F16" i="1"/>
  <c r="F15" i="1"/>
  <c r="F14" i="1"/>
  <c r="E13" i="1"/>
  <c r="A13" i="1"/>
  <c r="A14" i="1" s="1"/>
  <c r="A15" i="1" s="1"/>
  <c r="A16" i="1" s="1"/>
  <c r="F12" i="1"/>
  <c r="G12" i="1" s="1"/>
  <c r="G18" i="1" l="1"/>
  <c r="H18" i="1" s="1"/>
  <c r="I18" i="1" s="1"/>
  <c r="I24" i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H12" i="1"/>
  <c r="H25" i="1"/>
  <c r="I25" i="1" s="1"/>
  <c r="G30" i="1"/>
  <c r="H30" i="1" s="1"/>
  <c r="I30" i="1" s="1"/>
  <c r="G23" i="1"/>
  <c r="H23" i="1" s="1"/>
  <c r="I23" i="1" s="1"/>
  <c r="F13" i="1"/>
  <c r="F35" i="1" s="1"/>
  <c r="H29" i="1"/>
  <c r="I29" i="1" s="1"/>
  <c r="H34" i="1"/>
  <c r="I34" i="1" s="1"/>
  <c r="H17" i="1"/>
  <c r="I17" i="1" s="1"/>
  <c r="G27" i="1"/>
  <c r="H27" i="1" s="1"/>
  <c r="I27" i="1" s="1"/>
  <c r="G19" i="1"/>
  <c r="H19" i="1" s="1"/>
  <c r="I19" i="1" s="1"/>
  <c r="G31" i="1"/>
  <c r="H31" i="1" s="1"/>
  <c r="I31" i="1" s="1"/>
  <c r="G15" i="1"/>
  <c r="H15" i="1" s="1"/>
  <c r="I15" i="1" s="1"/>
  <c r="G20" i="1"/>
  <c r="H20" i="1" s="1"/>
  <c r="I20" i="1" s="1"/>
  <c r="G32" i="1"/>
  <c r="H32" i="1" s="1"/>
  <c r="I32" i="1" s="1"/>
  <c r="G22" i="1"/>
  <c r="H22" i="1" s="1"/>
  <c r="I22" i="1" s="1"/>
  <c r="G17" i="1"/>
  <c r="G14" i="1"/>
  <c r="H14" i="1" s="1"/>
  <c r="I14" i="1" s="1"/>
  <c r="G26" i="1"/>
  <c r="H26" i="1" s="1"/>
  <c r="I26" i="1" s="1"/>
  <c r="G28" i="1"/>
  <c r="H28" i="1" s="1"/>
  <c r="I28" i="1" s="1"/>
  <c r="G16" i="1"/>
  <c r="H16" i="1" s="1"/>
  <c r="I16" i="1" s="1"/>
  <c r="G21" i="1"/>
  <c r="H21" i="1" s="1"/>
  <c r="I21" i="1" s="1"/>
  <c r="G33" i="1"/>
  <c r="H33" i="1" s="1"/>
  <c r="I33" i="1" s="1"/>
  <c r="G13" i="1" l="1"/>
  <c r="G35" i="1" s="1"/>
  <c r="I12" i="1"/>
  <c r="H13" i="1" l="1"/>
  <c r="H35" i="1" l="1"/>
  <c r="I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tc={2466CC20-9ED4-498E-B81F-95EDC9C03F40}</author>
  </authors>
  <commentList>
    <comment ref="G8" authorId="0" shapeId="0" xr:uid="{2466CC20-9ED4-498E-B81F-95EDC9C03F4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HASTA DOS DECIMALES EN TÉRMINOS PORCENTUALES</t>
      </text>
    </comment>
  </commentList>
</comments>
</file>

<file path=xl/sharedStrings.xml><?xml version="1.0" encoding="utf-8"?>
<sst xmlns="http://schemas.openxmlformats.org/spreadsheetml/2006/main" count="59" uniqueCount="41">
  <si>
    <t>VALOR PRESUPUESTO OFICIAL</t>
  </si>
  <si>
    <t xml:space="preserve">PORCENTAJE COSTOS ADMINISTRATIVOS </t>
  </si>
  <si>
    <t>No</t>
  </si>
  <si>
    <t>ÁREA</t>
  </si>
  <si>
    <t xml:space="preserve">DESCRIPCIÓN DE LAS ACTIVIDADES </t>
  </si>
  <si>
    <t>CANTIDAD</t>
  </si>
  <si>
    <t>Valor Unitario</t>
  </si>
  <si>
    <t>APORTE MINISTERIO</t>
  </si>
  <si>
    <t>VALOR NETO 
ACTIVIDADES</t>
  </si>
  <si>
    <t>VALOR COSTOS OPERATIVOS</t>
  </si>
  <si>
    <t>%</t>
  </si>
  <si>
    <t>Museo Decolonial</t>
  </si>
  <si>
    <t>Laboratorio de colonial - Actividades orientadas al levantamiento, sistematización e investigación del proyecto de colonial de los Museos Colonial y Santa Clara</t>
  </si>
  <si>
    <t>Laboratorio de colonial - Actividades orientadas al trabajo con las partes interesadas de los Museos Colonial y Santa Clara</t>
  </si>
  <si>
    <t>Educativa</t>
  </si>
  <si>
    <t>Realizar jornadas de recorridos guiados domingos, en el marco del programa "Puertas abiertas", en ambos museos</t>
  </si>
  <si>
    <t>Realizar los talleres presenciales y virtuales dirigidos a primera infancia, infancia y adolescencia, sobre procesos culturales del periodo colonial</t>
  </si>
  <si>
    <t>Realizar los talleres dirigidos a población en condición de discapacidad visual (CRAC)</t>
  </si>
  <si>
    <t>Realizar el ciclo de talleres dirigidos a  mujeres en situación de vulnerabilidad que habiten en el Centro Histórico o en las cercanías de este</t>
  </si>
  <si>
    <t>Realizar ciclo dirigidos a jóvenes en condición de vulnerabilidad - CONPES</t>
  </si>
  <si>
    <t>XX Jornadas internacionales de arte, historia y cultura Colonial</t>
  </si>
  <si>
    <t>Sabedores, maestros artesanos, conocimiento ancestral</t>
  </si>
  <si>
    <t>Realizar conferencias (virtuales o presenciales) sobre los procesos históricos y culturales sucedidos entre el siglo XVI y finales del siglo XVIII</t>
  </si>
  <si>
    <t>Conciertos</t>
  </si>
  <si>
    <t xml:space="preserve">Dar continuidad al proyecto de huertas urbanas, con los vecinos de la localidad de La Candelaría en el Museo Colonial. Jornadas de Talleres educativos con la comunidad </t>
  </si>
  <si>
    <t>Material impreso que componen las Salas didácticas itinerantes (armables de papel y cartillas)</t>
  </si>
  <si>
    <t>Realizar la reimpresión y reproducción del material didactico que contienen las salas didácticas itinerantes de los museos así como su mantenimiento</t>
  </si>
  <si>
    <t>Monitores exposiciones itinerantes</t>
  </si>
  <si>
    <t>Museografía</t>
  </si>
  <si>
    <t>Actualización mobiliario e iluminación salas permanentes Museo Colonial</t>
  </si>
  <si>
    <t>Exposiciones temporales en los museos Colonial y Santa Clara 2026 (Mobiliario e iluminación)</t>
  </si>
  <si>
    <t>Textos museograficos para las exposiciones temporales</t>
  </si>
  <si>
    <t>Itinerancias de la exposición nómada de los museos colonial y santa clara</t>
  </si>
  <si>
    <t>Registro</t>
  </si>
  <si>
    <t>Registros fotográficos digitales, originales en Alta resolución de piezas pertenecientes a la colección de ambos museos</t>
  </si>
  <si>
    <t>Conservación</t>
  </si>
  <si>
    <t>Mantenimiento de las sondas de medición y control mediambiental</t>
  </si>
  <si>
    <t>Estudios Técnicos preliminares de la Fachada del Museo Santa Clara</t>
  </si>
  <si>
    <t>Intervención Pintura Mural del Museo Santa Clara</t>
  </si>
  <si>
    <t>MINISTERIO DE LAS CULTURAS LAS ARTES Y LOS SABERES</t>
  </si>
  <si>
    <t xml:space="preserve"> ANEXO INFORMATIVO PRESPUESTO OFICIAL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</si>
</sst>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-&quot;$&quot;\ * #,##0_-;\-&quot;$&quot;\ * #,##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4" fillId="0" borderId="3" xfId="2" applyFont="1" applyBorder="1" applyAlignment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0" fontId="4" fillId="2" borderId="4" xfId="2" applyNumberFormat="1" applyFont="1" applyFill="1" applyBorder="1" applyAlignment="1" applyProtection="1">
      <alignment horizontal="center" vertical="center"/>
      <protection locked="0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wrapText="1"/>
    </xf>
    <xf numFmtId="0" fontId="5" fillId="2" borderId="4" xfId="2" applyFont="1" applyFill="1" applyBorder="1" applyAlignment="1" applyProtection="1">
      <alignment horizontal="left" vertical="center" wrapText="1"/>
      <protection locked="0"/>
    </xf>
    <xf numFmtId="1" fontId="5" fillId="2" borderId="4" xfId="2" applyNumberFormat="1" applyFont="1" applyFill="1" applyBorder="1" applyAlignment="1" applyProtection="1">
      <alignment horizontal="center" vertical="center"/>
      <protection locked="0"/>
    </xf>
    <xf numFmtId="165" fontId="0" fillId="0" borderId="4" xfId="1" applyNumberFormat="1" applyFont="1" applyBorder="1" applyAlignment="1">
      <alignment horizontal="center" vertical="center" wrapText="1"/>
    </xf>
    <xf numFmtId="10" fontId="5" fillId="0" borderId="4" xfId="3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3" xfId="2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165" fontId="0" fillId="0" borderId="4" xfId="1" applyNumberFormat="1" applyFont="1" applyFill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 wrapText="1"/>
    </xf>
    <xf numFmtId="10" fontId="4" fillId="0" borderId="4" xfId="3" applyNumberFormat="1" applyFont="1" applyBorder="1" applyAlignment="1" applyProtection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65" fontId="0" fillId="0" borderId="0" xfId="0" applyNumberFormat="1"/>
  </cellXfs>
  <cellStyles count="4">
    <cellStyle name="Moneda" xfId="1" builtinId="4"/>
    <cellStyle name="Normal" xfId="0" builtinId="0"/>
    <cellStyle name="Normal 4" xfId="2" xr:uid="{B55A4082-73F5-424E-8D4D-CA39ECD1D763}"/>
    <cellStyle name="Porcentaje 2 2" xfId="3" xr:uid="{F8877051-6F0F-4A14-9398-D5D727592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2114550</xdr:colOff>
      <xdr:row>0</xdr:row>
      <xdr:rowOff>28575</xdr:rowOff>
    </xdr:from>
    <xdr:to>
      <xdr:col>5</xdr:col>
      <xdr:colOff>38100</xdr:colOff>
      <xdr:row>2</xdr:row>
      <xdr:rowOff>96989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1A9E77-4DEB-435C-9E63-8F7CF86D0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1825" y="28575"/>
          <a:ext cx="3952875" cy="4494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rivera\AppData\Local\Microsoft\Windows\Temporary%20Internet%20Files\Content.IE5\0KI9L0RB\CPC%20usuari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CHOA/Desktop/Administrativa/2016/Administrativa/Oficina%20de%20Planeaci&#243;n/Plan%20de%20Acci&#243;n%202017/Plan%20de%20Acci&#243;n%202017%20MCSC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choa/Downloads/calendario-2024-excel-lunes-a-domingo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ochoa\Desktop\Administrativa\2023\Administraci&#243;n\Museos%20PEI-PA%202023.xlsx" TargetMode="External"/><Relationship Id="rId1" Type="http://schemas.openxmlformats.org/officeDocument/2006/relationships/externalLinkPath" Target="/Users/jochoa/Desktop/Administrativa/2023/Administraci&#243;n/Museos%20PEI-PA%20202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CHOA\Desktop\Programacion%20Plan%20de%20Accion%20Museos%202016%20DEF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CHOA\Desktop\Administrativa\2019\Administraci&#243;n\Lineamientos%20Plan%20de%20Acci&#243;n\Formato%20-%20PAA-2019%2026-12-201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espachoMinistro\Oficina%20de%20Planeacion\049-%20PLANEACION%20ESTRATEGICA-PLAN%20DE%20DESARROLLO\PND%202018-2022\0.%20PND%20-%20PEI\2.%20PEI\4.%20Formato%20Planes%202019%20-%20Anexos%201,%202%20y%203%2029%20NOV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Users\camorales\AppData\Local\Microsoft\Windows\INetCache\Content.Outlook\IZ85ARM0\Formato%20Planes%202019%20-%20Anexos%201%202%20y%203%20(3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ecretaria%20General\Grupo%20Administrativa\A&#209;O%202019\PLAN%20ADQUISICIONES\PLAN%20ANUAL%20ADQUISICIONES\INFRAESTRUCTURA%20-%20PA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Nota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Campos"/>
      <sheetName val="reportExcel (Base Pivote)"/>
      <sheetName val="RUBROS_2017"/>
      <sheetName val="ACTIVIDADES"/>
      <sheetName val="INDICADORES"/>
      <sheetName val="SUBACTIVIDADES"/>
      <sheetName val="CONTRATO"/>
      <sheetName val="Ingresos 17 MSC"/>
      <sheetName val="Ingresos 17 M.Colonial"/>
      <sheetName val="Cronograma 2017"/>
      <sheetName val="Seguimiento Públicos "/>
      <sheetName val="TablaHonorarios 2017"/>
      <sheetName val="Indicadores x Per. 17"/>
      <sheetName val="Ficha EBI 2017"/>
      <sheetName val="Cadena de Valor Museos"/>
      <sheetName val="PDA inicial"/>
      <sheetName val="PDA"/>
      <sheetName val="ANEXO_REGIONALIZACION"/>
      <sheetName val="ANEXO_COMPARATIVO"/>
      <sheetName val="Proyecciones 2017"/>
      <sheetName val="Sistemas 2017"/>
      <sheetName val="Logística 2017"/>
      <sheetName val="TiqVia2017"/>
      <sheetName val="GESTION"/>
      <sheetName val="Hoja1"/>
      <sheetName val="Seg Conv. 0379"/>
      <sheetName val="Indicadores Educativa"/>
      <sheetName val="2010-2017"/>
      <sheetName val="Seguimiento Privados"/>
      <sheetName val="FORMATO"/>
      <sheetName val="Seg. Conv. 2880"/>
      <sheetName val="Hoja1 (2)"/>
    </sheetNames>
    <sheetDataSet>
      <sheetData sheetId="0">
        <row r="4">
          <cell r="C4" t="str">
            <v>AMAZONAS</v>
          </cell>
        </row>
        <row r="5">
          <cell r="C5" t="str">
            <v>ANTIOQUIA</v>
          </cell>
        </row>
        <row r="6">
          <cell r="C6" t="str">
            <v>ARAUCA</v>
          </cell>
        </row>
        <row r="7">
          <cell r="C7" t="str">
            <v>ARCHIPIÉLAGO_DE_SAN_ANDRÉS_PROVIDENCIA_Y_</v>
          </cell>
        </row>
        <row r="8">
          <cell r="C8" t="str">
            <v>ATLÁNTICO</v>
          </cell>
        </row>
        <row r="9">
          <cell r="C9" t="str">
            <v>BOGOTÁ_D._C.</v>
          </cell>
        </row>
        <row r="10">
          <cell r="C10" t="str">
            <v>BOLÍVAR</v>
          </cell>
        </row>
        <row r="11">
          <cell r="C11" t="str">
            <v>BOYACÁ</v>
          </cell>
        </row>
        <row r="12">
          <cell r="C12" t="str">
            <v>CALDAS</v>
          </cell>
        </row>
        <row r="13">
          <cell r="C13" t="str">
            <v>CAQUETÁ</v>
          </cell>
        </row>
        <row r="14">
          <cell r="C14" t="str">
            <v>CASANARE</v>
          </cell>
        </row>
        <row r="15">
          <cell r="C15" t="str">
            <v>CAUCA</v>
          </cell>
        </row>
        <row r="16">
          <cell r="C16" t="str">
            <v>CESAR</v>
          </cell>
        </row>
        <row r="17">
          <cell r="C17" t="str">
            <v>CHOCÓ</v>
          </cell>
        </row>
        <row r="18">
          <cell r="C18" t="str">
            <v>CÓRDOBA</v>
          </cell>
        </row>
        <row r="19">
          <cell r="C19" t="str">
            <v>CUNDINAMARCA</v>
          </cell>
        </row>
        <row r="20">
          <cell r="C20" t="str">
            <v>GUAINÍA</v>
          </cell>
        </row>
        <row r="21">
          <cell r="C21" t="str">
            <v>GUAVIARE</v>
          </cell>
        </row>
        <row r="22">
          <cell r="C22" t="str">
            <v>HUILA</v>
          </cell>
        </row>
        <row r="23">
          <cell r="C23" t="str">
            <v>LA_GUAJIRA</v>
          </cell>
        </row>
        <row r="24">
          <cell r="C24" t="str">
            <v>MAGDALENA</v>
          </cell>
        </row>
        <row r="25">
          <cell r="C25" t="str">
            <v>META</v>
          </cell>
        </row>
        <row r="26">
          <cell r="C26" t="str">
            <v>NARIÑO</v>
          </cell>
        </row>
        <row r="27">
          <cell r="C27" t="str">
            <v>NORTE_DE_SANTANDER</v>
          </cell>
        </row>
        <row r="28">
          <cell r="C28" t="str">
            <v>PUTUMAYO</v>
          </cell>
        </row>
        <row r="29">
          <cell r="C29" t="str">
            <v>QUINDÍO</v>
          </cell>
        </row>
        <row r="30">
          <cell r="C30" t="str">
            <v>RISARALDA</v>
          </cell>
        </row>
        <row r="31">
          <cell r="C31" t="str">
            <v>SANTANDER</v>
          </cell>
        </row>
        <row r="32">
          <cell r="C32" t="str">
            <v>SUCRE</v>
          </cell>
        </row>
        <row r="33">
          <cell r="C33" t="str">
            <v>TOLIMA</v>
          </cell>
        </row>
        <row r="34">
          <cell r="C34" t="str">
            <v>VALLE_DEL_CAUCA</v>
          </cell>
        </row>
        <row r="35">
          <cell r="C35" t="str">
            <v>VAUPÉS</v>
          </cell>
        </row>
        <row r="36">
          <cell r="C36" t="str">
            <v>VICHADA</v>
          </cell>
        </row>
        <row r="37">
          <cell r="C37" t="str">
            <v>Seleccione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leto"/>
      <sheetName val="Mensual"/>
      <sheetName val="Mini"/>
      <sheetName val="Semanal"/>
      <sheetName val="Diario"/>
      <sheetName val="Configuracion"/>
    </sheetNames>
    <sheetDataSet>
      <sheetData sheetId="0">
        <row r="1">
          <cell r="B1">
            <v>45292</v>
          </cell>
        </row>
      </sheetData>
      <sheetData sheetId="1"/>
      <sheetData sheetId="2"/>
      <sheetData sheetId="3"/>
      <sheetData sheetId="4">
        <row r="2">
          <cell r="F2">
            <v>0</v>
          </cell>
        </row>
        <row r="3">
          <cell r="F3">
            <v>0</v>
          </cell>
        </row>
        <row r="4">
          <cell r="F4">
            <v>0</v>
          </cell>
        </row>
        <row r="5">
          <cell r="F5">
            <v>0</v>
          </cell>
        </row>
        <row r="6">
          <cell r="F6">
            <v>0</v>
          </cell>
        </row>
        <row r="7">
          <cell r="F7">
            <v>0</v>
          </cell>
        </row>
        <row r="8">
          <cell r="F8">
            <v>0</v>
          </cell>
        </row>
        <row r="9">
          <cell r="F9">
            <v>0</v>
          </cell>
        </row>
        <row r="10">
          <cell r="F10">
            <v>0</v>
          </cell>
        </row>
        <row r="11">
          <cell r="F11">
            <v>0</v>
          </cell>
        </row>
        <row r="12">
          <cell r="F12">
            <v>0</v>
          </cell>
        </row>
        <row r="13">
          <cell r="F13">
            <v>0</v>
          </cell>
        </row>
        <row r="14">
          <cell r="F14">
            <v>0</v>
          </cell>
        </row>
        <row r="15">
          <cell r="F15">
            <v>0</v>
          </cell>
        </row>
        <row r="16">
          <cell r="F16">
            <v>0</v>
          </cell>
        </row>
        <row r="17">
          <cell r="F17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1">
          <cell r="F101">
            <v>0</v>
          </cell>
        </row>
        <row r="102">
          <cell r="F102">
            <v>0</v>
          </cell>
        </row>
        <row r="103">
          <cell r="F103">
            <v>0</v>
          </cell>
        </row>
        <row r="104">
          <cell r="F104">
            <v>0</v>
          </cell>
        </row>
        <row r="105">
          <cell r="F105">
            <v>0</v>
          </cell>
        </row>
        <row r="106">
          <cell r="F106">
            <v>0</v>
          </cell>
        </row>
        <row r="107">
          <cell r="F107">
            <v>0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0</v>
          </cell>
        </row>
        <row r="116">
          <cell r="F116">
            <v>0</v>
          </cell>
        </row>
        <row r="117">
          <cell r="F117">
            <v>0</v>
          </cell>
        </row>
        <row r="118">
          <cell r="F118">
            <v>0</v>
          </cell>
        </row>
        <row r="119">
          <cell r="F119">
            <v>0</v>
          </cell>
        </row>
        <row r="120">
          <cell r="F120">
            <v>0</v>
          </cell>
        </row>
        <row r="121">
          <cell r="F121">
            <v>0</v>
          </cell>
        </row>
        <row r="122">
          <cell r="F122">
            <v>0</v>
          </cell>
        </row>
        <row r="123">
          <cell r="F123">
            <v>0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0</v>
          </cell>
        </row>
        <row r="128">
          <cell r="F128">
            <v>0</v>
          </cell>
        </row>
        <row r="129">
          <cell r="F129">
            <v>0</v>
          </cell>
        </row>
        <row r="130">
          <cell r="F130">
            <v>0</v>
          </cell>
        </row>
        <row r="131">
          <cell r="F131">
            <v>0</v>
          </cell>
        </row>
        <row r="132">
          <cell r="F132">
            <v>0</v>
          </cell>
        </row>
        <row r="133">
          <cell r="F133">
            <v>0</v>
          </cell>
        </row>
        <row r="134">
          <cell r="F134">
            <v>0</v>
          </cell>
        </row>
        <row r="135">
          <cell r="F135">
            <v>0</v>
          </cell>
        </row>
        <row r="136">
          <cell r="F136">
            <v>0</v>
          </cell>
        </row>
        <row r="137">
          <cell r="F137">
            <v>0</v>
          </cell>
        </row>
        <row r="138">
          <cell r="F138">
            <v>0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0</v>
          </cell>
        </row>
        <row r="151">
          <cell r="F151">
            <v>0</v>
          </cell>
        </row>
        <row r="152">
          <cell r="F152">
            <v>0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0</v>
          </cell>
        </row>
        <row r="158">
          <cell r="F158">
            <v>0</v>
          </cell>
        </row>
        <row r="159">
          <cell r="F159">
            <v>0</v>
          </cell>
        </row>
        <row r="160">
          <cell r="F160">
            <v>0</v>
          </cell>
        </row>
        <row r="161">
          <cell r="F161">
            <v>0</v>
          </cell>
        </row>
        <row r="162">
          <cell r="F162">
            <v>0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0</v>
          </cell>
        </row>
        <row r="170">
          <cell r="F170">
            <v>0</v>
          </cell>
        </row>
        <row r="171">
          <cell r="F171">
            <v>0</v>
          </cell>
        </row>
        <row r="172">
          <cell r="F172">
            <v>0</v>
          </cell>
        </row>
        <row r="173">
          <cell r="F173">
            <v>0</v>
          </cell>
        </row>
        <row r="174">
          <cell r="F174">
            <v>0</v>
          </cell>
        </row>
        <row r="175">
          <cell r="F175">
            <v>0</v>
          </cell>
        </row>
        <row r="176">
          <cell r="F176">
            <v>0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0</v>
          </cell>
        </row>
        <row r="183">
          <cell r="F183">
            <v>0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0</v>
          </cell>
        </row>
        <row r="188">
          <cell r="F188">
            <v>0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0</v>
          </cell>
        </row>
        <row r="192">
          <cell r="F192">
            <v>0</v>
          </cell>
        </row>
        <row r="193">
          <cell r="F193">
            <v>0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4">
          <cell r="F204">
            <v>0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0</v>
          </cell>
        </row>
        <row r="212">
          <cell r="F212">
            <v>0</v>
          </cell>
        </row>
        <row r="213">
          <cell r="F213">
            <v>0</v>
          </cell>
        </row>
        <row r="214">
          <cell r="F214">
            <v>0</v>
          </cell>
        </row>
        <row r="215">
          <cell r="F215">
            <v>0</v>
          </cell>
        </row>
        <row r="216">
          <cell r="F216">
            <v>0</v>
          </cell>
        </row>
        <row r="217">
          <cell r="F217">
            <v>0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0</v>
          </cell>
        </row>
        <row r="221">
          <cell r="F221">
            <v>0</v>
          </cell>
        </row>
        <row r="222">
          <cell r="F222">
            <v>0</v>
          </cell>
        </row>
        <row r="223">
          <cell r="F223">
            <v>0</v>
          </cell>
        </row>
        <row r="224">
          <cell r="F224">
            <v>0</v>
          </cell>
        </row>
        <row r="225">
          <cell r="F225">
            <v>0</v>
          </cell>
        </row>
        <row r="226">
          <cell r="F226">
            <v>0</v>
          </cell>
        </row>
        <row r="227">
          <cell r="F227">
            <v>0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0</v>
          </cell>
        </row>
        <row r="235">
          <cell r="F235">
            <v>0</v>
          </cell>
        </row>
        <row r="236">
          <cell r="F236">
            <v>0</v>
          </cell>
        </row>
        <row r="237">
          <cell r="F237">
            <v>0</v>
          </cell>
        </row>
        <row r="238">
          <cell r="F238">
            <v>0</v>
          </cell>
        </row>
        <row r="239">
          <cell r="F239">
            <v>0</v>
          </cell>
        </row>
        <row r="240">
          <cell r="F240">
            <v>0</v>
          </cell>
        </row>
        <row r="241">
          <cell r="F241">
            <v>0</v>
          </cell>
        </row>
        <row r="242">
          <cell r="F242">
            <v>0</v>
          </cell>
        </row>
        <row r="243">
          <cell r="F243">
            <v>0</v>
          </cell>
        </row>
        <row r="244">
          <cell r="F244">
            <v>0</v>
          </cell>
        </row>
        <row r="245">
          <cell r="F245">
            <v>0</v>
          </cell>
        </row>
        <row r="246">
          <cell r="F246">
            <v>0</v>
          </cell>
        </row>
        <row r="247">
          <cell r="F247">
            <v>0</v>
          </cell>
        </row>
        <row r="248">
          <cell r="F248">
            <v>0</v>
          </cell>
        </row>
        <row r="249">
          <cell r="F249">
            <v>0</v>
          </cell>
        </row>
        <row r="250">
          <cell r="F250">
            <v>0</v>
          </cell>
        </row>
        <row r="251">
          <cell r="F251">
            <v>0</v>
          </cell>
        </row>
        <row r="252">
          <cell r="F252">
            <v>0</v>
          </cell>
        </row>
        <row r="253">
          <cell r="F253">
            <v>0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7">
          <cell r="F257">
            <v>0</v>
          </cell>
        </row>
        <row r="258">
          <cell r="F258">
            <v>0</v>
          </cell>
        </row>
        <row r="259">
          <cell r="F259">
            <v>0</v>
          </cell>
        </row>
        <row r="260">
          <cell r="F260">
            <v>0</v>
          </cell>
        </row>
        <row r="261">
          <cell r="F261">
            <v>0</v>
          </cell>
        </row>
        <row r="262">
          <cell r="F262">
            <v>0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6">
          <cell r="F266">
            <v>0</v>
          </cell>
        </row>
        <row r="267">
          <cell r="F267">
            <v>0</v>
          </cell>
        </row>
        <row r="268">
          <cell r="F268">
            <v>0</v>
          </cell>
        </row>
        <row r="269">
          <cell r="F269">
            <v>0</v>
          </cell>
        </row>
        <row r="270">
          <cell r="F270">
            <v>0</v>
          </cell>
        </row>
        <row r="271">
          <cell r="F271">
            <v>0</v>
          </cell>
        </row>
        <row r="272">
          <cell r="F272">
            <v>0</v>
          </cell>
        </row>
        <row r="273">
          <cell r="F273">
            <v>0</v>
          </cell>
        </row>
        <row r="274">
          <cell r="F274">
            <v>0</v>
          </cell>
        </row>
        <row r="275">
          <cell r="F275">
            <v>0</v>
          </cell>
        </row>
        <row r="276">
          <cell r="F276">
            <v>0</v>
          </cell>
        </row>
        <row r="277">
          <cell r="F277">
            <v>0</v>
          </cell>
        </row>
        <row r="278">
          <cell r="F278">
            <v>0</v>
          </cell>
        </row>
        <row r="279">
          <cell r="F279">
            <v>0</v>
          </cell>
        </row>
        <row r="280">
          <cell r="F280">
            <v>0</v>
          </cell>
        </row>
        <row r="281">
          <cell r="F281">
            <v>0</v>
          </cell>
        </row>
        <row r="282">
          <cell r="F282">
            <v>0</v>
          </cell>
        </row>
        <row r="283">
          <cell r="F283">
            <v>0</v>
          </cell>
        </row>
        <row r="284">
          <cell r="F284">
            <v>0</v>
          </cell>
        </row>
        <row r="285">
          <cell r="F285">
            <v>0</v>
          </cell>
        </row>
        <row r="286">
          <cell r="F286">
            <v>0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>
            <v>0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>
            <v>0</v>
          </cell>
        </row>
        <row r="301">
          <cell r="F301">
            <v>0</v>
          </cell>
        </row>
        <row r="302">
          <cell r="F302">
            <v>0</v>
          </cell>
        </row>
        <row r="303">
          <cell r="F303">
            <v>0</v>
          </cell>
        </row>
        <row r="304">
          <cell r="F304">
            <v>0</v>
          </cell>
        </row>
        <row r="305">
          <cell r="F305">
            <v>0</v>
          </cell>
        </row>
        <row r="306">
          <cell r="F306">
            <v>0</v>
          </cell>
        </row>
        <row r="307">
          <cell r="F307">
            <v>0</v>
          </cell>
        </row>
        <row r="308">
          <cell r="F308">
            <v>0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2">
          <cell r="F312">
            <v>0</v>
          </cell>
        </row>
        <row r="313">
          <cell r="F313">
            <v>0</v>
          </cell>
        </row>
        <row r="314">
          <cell r="F314">
            <v>0</v>
          </cell>
        </row>
        <row r="315">
          <cell r="F315">
            <v>0</v>
          </cell>
        </row>
        <row r="316">
          <cell r="F316">
            <v>0</v>
          </cell>
        </row>
        <row r="317">
          <cell r="F317">
            <v>0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1">
          <cell r="F321">
            <v>0</v>
          </cell>
        </row>
        <row r="322">
          <cell r="F322">
            <v>0</v>
          </cell>
        </row>
        <row r="323">
          <cell r="F323">
            <v>0</v>
          </cell>
        </row>
        <row r="324">
          <cell r="F324">
            <v>0</v>
          </cell>
        </row>
        <row r="325">
          <cell r="F325">
            <v>0</v>
          </cell>
        </row>
        <row r="326">
          <cell r="F326">
            <v>0</v>
          </cell>
        </row>
        <row r="327">
          <cell r="F327">
            <v>0</v>
          </cell>
        </row>
        <row r="328">
          <cell r="F328">
            <v>0</v>
          </cell>
        </row>
        <row r="329">
          <cell r="F329">
            <v>0</v>
          </cell>
        </row>
        <row r="330">
          <cell r="F330">
            <v>0</v>
          </cell>
        </row>
        <row r="331">
          <cell r="F331">
            <v>0</v>
          </cell>
        </row>
        <row r="332">
          <cell r="F332">
            <v>0</v>
          </cell>
        </row>
        <row r="333">
          <cell r="F333">
            <v>0</v>
          </cell>
        </row>
        <row r="334">
          <cell r="F334">
            <v>0</v>
          </cell>
        </row>
        <row r="335">
          <cell r="F335">
            <v>0</v>
          </cell>
        </row>
        <row r="336">
          <cell r="F336">
            <v>0</v>
          </cell>
        </row>
        <row r="337">
          <cell r="F337">
            <v>0</v>
          </cell>
        </row>
        <row r="338">
          <cell r="F338">
            <v>0</v>
          </cell>
        </row>
        <row r="339">
          <cell r="F339">
            <v>0</v>
          </cell>
        </row>
        <row r="340">
          <cell r="F340">
            <v>0</v>
          </cell>
        </row>
        <row r="341">
          <cell r="F341">
            <v>0</v>
          </cell>
        </row>
        <row r="342">
          <cell r="F342">
            <v>0</v>
          </cell>
        </row>
        <row r="343">
          <cell r="F343">
            <v>0</v>
          </cell>
        </row>
        <row r="344">
          <cell r="F344">
            <v>0</v>
          </cell>
        </row>
        <row r="345">
          <cell r="F345">
            <v>0</v>
          </cell>
        </row>
        <row r="346">
          <cell r="F346">
            <v>0</v>
          </cell>
        </row>
        <row r="347">
          <cell r="F347">
            <v>0</v>
          </cell>
        </row>
        <row r="348">
          <cell r="F348">
            <v>0</v>
          </cell>
        </row>
        <row r="349">
          <cell r="F349">
            <v>0</v>
          </cell>
        </row>
        <row r="350">
          <cell r="F350">
            <v>0</v>
          </cell>
        </row>
        <row r="351">
          <cell r="F351">
            <v>0</v>
          </cell>
        </row>
        <row r="352">
          <cell r="F352">
            <v>0</v>
          </cell>
        </row>
        <row r="353">
          <cell r="F353">
            <v>0</v>
          </cell>
        </row>
        <row r="354">
          <cell r="F354">
            <v>0</v>
          </cell>
        </row>
        <row r="355">
          <cell r="F355">
            <v>0</v>
          </cell>
        </row>
        <row r="356">
          <cell r="F356">
            <v>0</v>
          </cell>
        </row>
        <row r="357">
          <cell r="F357">
            <v>0</v>
          </cell>
        </row>
        <row r="358">
          <cell r="F358">
            <v>0</v>
          </cell>
        </row>
        <row r="359">
          <cell r="F359">
            <v>0</v>
          </cell>
        </row>
        <row r="360">
          <cell r="F360">
            <v>0</v>
          </cell>
        </row>
        <row r="361">
          <cell r="F361">
            <v>0</v>
          </cell>
        </row>
        <row r="362">
          <cell r="F362">
            <v>0</v>
          </cell>
        </row>
        <row r="363">
          <cell r="F363">
            <v>0</v>
          </cell>
        </row>
        <row r="364">
          <cell r="F364">
            <v>0</v>
          </cell>
        </row>
        <row r="365">
          <cell r="F365">
            <v>0</v>
          </cell>
        </row>
        <row r="366">
          <cell r="F366">
            <v>0</v>
          </cell>
        </row>
        <row r="367">
          <cell r="F367">
            <v>0</v>
          </cell>
        </row>
      </sheetData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ransformaciones"/>
      <sheetName val="Ejes y Objetivos"/>
      <sheetName val="Precios Publicaciones"/>
      <sheetName val="Hoja1"/>
      <sheetName val="PEI_2022-2026 "/>
      <sheetName val="PA_2023"/>
      <sheetName val="PAA_2023"/>
      <sheetName val="PAA_2023-2"/>
      <sheetName val="Convenio"/>
      <sheetName val="Seg PAA_2023"/>
      <sheetName val="Resumen ejecución"/>
      <sheetName val="Proyección Ejec."/>
      <sheetName val="Comparativo"/>
      <sheetName val="Históricos"/>
      <sheetName val="MC"/>
      <sheetName val="MSC"/>
      <sheetName val="1_CUADRO A DILIGENCIAR"/>
    </sheetNames>
    <sheetDataSet>
      <sheetData sheetId="0">
        <row r="20">
          <cell r="B20" t="str">
            <v>Seguridad humana y justicia social</v>
          </cell>
        </row>
        <row r="21">
          <cell r="B21" t="str">
            <v>Ordenamiento territorial</v>
          </cell>
        </row>
        <row r="22">
          <cell r="B22" t="str">
            <v>Derecho humano a la alimentación</v>
          </cell>
        </row>
        <row r="23">
          <cell r="B23" t="str">
            <v xml:space="preserve">Internacionalización, transformación productiva para la vida y acción climática </v>
          </cell>
        </row>
        <row r="24">
          <cell r="B24" t="str">
            <v>Convergencia regional</v>
          </cell>
        </row>
      </sheetData>
      <sheetData sheetId="1">
        <row r="39">
          <cell r="B39" t="str">
            <v>1. CULTURA DE PAZ</v>
          </cell>
        </row>
        <row r="40">
          <cell r="B40" t="str">
            <v>2. CULTURAS, ARTES Y SABERES PARA LA VIDA</v>
          </cell>
        </row>
        <row r="41">
          <cell r="B41" t="str">
            <v>3. MEMORIA VIVA Y SABERES </v>
          </cell>
        </row>
        <row r="42">
          <cell r="B42" t="str">
            <v>4. COLOMBIA EN EL PLANETA Y EN EL MUNDO </v>
          </cell>
        </row>
        <row r="43">
          <cell r="B43" t="str">
            <v>5. GOBERNANZA CULTURAL </v>
          </cell>
        </row>
        <row r="44">
          <cell r="B44" t="str">
            <v>6. POBLACIONES ACTIVAS 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bros_2016"/>
      <sheetName val="Actividades"/>
      <sheetName val="SubActividades"/>
      <sheetName val="Contratos"/>
      <sheetName val="Pivote_Divipola_DANE"/>
      <sheetName val="Tbla_Divipola_DANE"/>
      <sheetName val="Herramienta_Formato"/>
      <sheetName val="Indicadores"/>
      <sheetName val="Comparativo"/>
      <sheetName val="Anteproyecto ppto Museog"/>
      <sheetName val="Programacion Plan de Accion Mus"/>
      <sheetName val="Programacion%20Plan%20de%20Acc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Adquisiciones 2019"/>
      <sheetName val="PAA 2019 última versión"/>
      <sheetName val="Hoja1"/>
    </sheetNames>
    <sheetDataSet>
      <sheetData sheetId="0"/>
      <sheetData sheetId="1"/>
      <sheetData sheetId="2">
        <row r="3">
          <cell r="A3" t="str">
            <v>CONTRATACION DIIRECTA</v>
          </cell>
        </row>
        <row r="4">
          <cell r="A4" t="str">
            <v>CONTRATACION DIIRECTA PARA PRESTACION DE SERVICIOS PROFESIONALES Y DE APOYO A LA GESTION</v>
          </cell>
        </row>
        <row r="5">
          <cell r="A5" t="str">
            <v>CONTRATOS O CONVENIOS CON ORGANISMOS INTERNACIONALES</v>
          </cell>
        </row>
        <row r="6">
          <cell r="A6" t="str">
            <v>CONVENIO DE APOYO A ACTIVIADES ARTISTICAS Y CULTURALES</v>
          </cell>
        </row>
        <row r="7">
          <cell r="A7" t="str">
            <v>CONVENIO DE APOYO A SALAS CONCERTADAS</v>
          </cell>
        </row>
        <row r="8">
          <cell r="A8" t="str">
            <v>CONVENIO DE ASOCIACION</v>
          </cell>
        </row>
        <row r="9">
          <cell r="A9" t="str">
            <v>CONVENIO INTERADMINISTRATIVO</v>
          </cell>
        </row>
        <row r="10">
          <cell r="A10" t="str">
            <v>LICITACION</v>
          </cell>
        </row>
        <row r="11">
          <cell r="A11" t="str">
            <v>MINIMA CUANTIA</v>
          </cell>
        </row>
        <row r="12">
          <cell r="A12" t="str">
            <v>RESOLUCION</v>
          </cell>
        </row>
        <row r="13">
          <cell r="A13" t="str">
            <v>SELECCIÓN ABREVIADA</v>
          </cell>
        </row>
        <row r="14">
          <cell r="A14" t="str">
            <v>OTROS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lan Estrategico Institucional "/>
      <sheetName val="Plan de Acción (1)"/>
      <sheetName val="Plan de Acción (2)"/>
      <sheetName val="Plan de Acción (3)"/>
      <sheetName val="Plan de Acción (4)"/>
      <sheetName val="Plan de Acción (5)"/>
      <sheetName val="Plan de Acción (6)"/>
      <sheetName val="Plan de Acción (7)"/>
      <sheetName val="Plan de Acción (8)"/>
      <sheetName val="Plan de Adquisiciones "/>
      <sheetName val="Indicad PGR Formación art. cult"/>
    </sheetNames>
    <sheetDataSet>
      <sheetData sheetId="0">
        <row r="2">
          <cell r="B2" t="str">
            <v>1 - Formular e implementar las políticas públicas del sector cultural, con enfoque territorial, basadas en el reconocimiento y salvaguardia del Patrimonio y la diversidad cultural, orientadas a la garantía de derechos culturales y la consolidación de la de Economía Naranja.</v>
          </cell>
          <cell r="E2" t="str">
            <v>1. Planeación Institucional</v>
          </cell>
        </row>
        <row r="3">
          <cell r="B3" t="str">
            <v>2 - Liderar la articulación entre los diferentes niveles de gobierno, los agentes del sector cultura y el sector privado para propiciar el acceso a la cultura, la innovación y el emprendimiento cultural desde nuestros territorios.</v>
          </cell>
          <cell r="E3" t="str">
            <v>2. Gestión presupuestal y eficiencia del gasto público</v>
          </cell>
        </row>
        <row r="4">
          <cell r="B4" t="str">
            <v>3 - Ampliar la oferta institucional del sector que contribuya al cierre de brechas sociales, impulsando las manifestaciones artísticas y culturales, los talentos creativos, la innovación y el desarrollo de nuevos emprendimientos.</v>
          </cell>
          <cell r="E4" t="str">
            <v>3. Talento humano</v>
          </cell>
        </row>
        <row r="5">
          <cell r="B5" t="str">
            <v>4 - Establecer alianzas estratégicas para la consecución de recursos que apoyen el desarrollo de procesos culturales.</v>
          </cell>
          <cell r="E5" t="str">
            <v>4. Integridad</v>
          </cell>
        </row>
        <row r="6">
          <cell r="B6" t="str">
            <v>5 - Consolidación de espacios flexibles para la integración de los agentes del sector cultural con un entorno apropiado para el desarrollo integral de la cultura.</v>
          </cell>
          <cell r="E6" t="str">
            <v>5. Transparencia, acceso a la información pública y lucha contra la corrupción.</v>
          </cell>
        </row>
        <row r="7">
          <cell r="B7" t="str">
            <v>6 - Implementar acciones de protección, reconocimiento y salvaguarda del patrimonio cultural Colombiano para preservar e impulsar nuestra identidad nacional, desde los territorios.</v>
          </cell>
          <cell r="E7" t="str">
            <v>6. Fortalecimiento organizacional y simplificación de procesos</v>
          </cell>
        </row>
        <row r="8">
          <cell r="B8" t="str">
            <v>7 - Impulsar procesos creativos culturales que generen valor social agregado y fortalezca la identidad y memoria cultural.</v>
          </cell>
          <cell r="E8" t="str">
            <v>7. Servicio al ciudadano</v>
          </cell>
        </row>
        <row r="9">
          <cell r="B9" t="str">
            <v>8 - Fortalecer la capacidad de gestión y desempeño institucional mediante la mejora continua de la eficacia y eficiencia de  los procesos,  basada en la información, el control y la evaluación para la toma de decisiones.</v>
          </cell>
          <cell r="E9" t="str">
            <v>8. Participación ciudadana en la gestión pública</v>
          </cell>
        </row>
        <row r="10">
          <cell r="E10" t="str">
            <v>9. Racionalización de trámites</v>
          </cell>
        </row>
        <row r="11">
          <cell r="E11" t="str">
            <v>10. Gestión documental</v>
          </cell>
        </row>
        <row r="12">
          <cell r="E12" t="str">
            <v>11. Gobierno digital</v>
          </cell>
        </row>
        <row r="13">
          <cell r="E13" t="str">
            <v>12. Seguridad digital</v>
          </cell>
        </row>
        <row r="14">
          <cell r="E14" t="str">
            <v>13. Defensa jurídica</v>
          </cell>
        </row>
        <row r="15">
          <cell r="E15" t="str">
            <v>14. Gestión del conocimiento y la innovación</v>
          </cell>
        </row>
        <row r="16">
          <cell r="E16" t="str">
            <v>15. Control interno</v>
          </cell>
        </row>
        <row r="17">
          <cell r="E17" t="str">
            <v>16. Seguimiento y evaluación</v>
          </cell>
        </row>
        <row r="18">
          <cell r="E18" t="str">
            <v>17. Mejora normativa</v>
          </cell>
        </row>
        <row r="21">
          <cell r="E21" t="str">
            <v>INVERSIÓN</v>
          </cell>
        </row>
        <row r="22">
          <cell r="E22" t="str">
            <v>FUNCIONAMIENTO</v>
          </cell>
        </row>
        <row r="23">
          <cell r="E23" t="str">
            <v>REGALÍAS</v>
          </cell>
        </row>
        <row r="24">
          <cell r="E24" t="str">
            <v>OTRAS FUENTES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lan Estrategico Institucional "/>
      <sheetName val="Plan de Acción (1)"/>
      <sheetName val="Plan de Acción (2)"/>
      <sheetName val="Plan de Acción (3)"/>
      <sheetName val="Plan de Acción (4)"/>
      <sheetName val="Plan de Acción (5)"/>
      <sheetName val="Plan de Acción (6)"/>
      <sheetName val="Plan de Acción (7)"/>
      <sheetName val="Plan de Acción (8)"/>
      <sheetName val="Plan de Adquisiciones "/>
    </sheetNames>
    <sheetDataSet>
      <sheetData sheetId="0">
        <row r="26">
          <cell r="B26" t="str">
            <v>1 - Estructuración, construcción, adecuación y/o dotación de espacios para procesos artísticos y culturales.</v>
          </cell>
        </row>
        <row r="27">
          <cell r="B27" t="str">
            <v>2 - Diseño e implementación de estrategias itinerantes en los territorios del País.</v>
          </cell>
        </row>
        <row r="28">
          <cell r="B28" t="str">
            <v>3 - Apoyo desde el componente cultural a la puesta en marcha de los centros SACUDETE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Acción 2019"/>
      <sheetName val="Plan de Acción 2019 (2)"/>
      <sheetName val="Plan de Adquisiciones "/>
      <sheetName val="Plan de Adquisiciones  (2)"/>
      <sheetName val="Hoja1"/>
    </sheetNames>
    <sheetDataSet>
      <sheetData sheetId="0"/>
      <sheetData sheetId="1"/>
      <sheetData sheetId="2"/>
      <sheetData sheetId="3"/>
      <sheetData sheetId="4">
        <row r="2">
          <cell r="A2" t="str">
            <v>INVERSIÓN</v>
          </cell>
        </row>
        <row r="3">
          <cell r="A3" t="str">
            <v>FUNCIONAMIENTO</v>
          </cell>
        </row>
        <row r="4">
          <cell r="A4" t="str">
            <v>REGALÍAS</v>
          </cell>
        </row>
        <row r="5">
          <cell r="A5" t="str">
            <v>OTRAS FUENTES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ario Fernando de Jesus Orjuela de la Torre" id="{010E2E86-8565-4674-B016-CD4461983AD2}" userId="S::morjuela@mincultura.gov.co::be3921f1-a7b1-4ab6-8cb8-1f175c79a8e1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8" dT="2020-01-22T21:36:05.57" personId="{010E2E86-8565-4674-B016-CD4461983AD2}" id="{2466CC20-9ED4-498E-B81F-95EDC9C03F40}">
    <text>HASTA DOS DECIMALES EN TÉRMINOS PORCENTUALES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A2B8-4E56-45DF-8DB3-51929EAAE26F}">
  <dimension ref="A5:I41"/>
  <sheetViews>
    <sheetView showGridLines="0" tabSelected="1" topLeftCell="A29" workbookViewId="0">
      <selection activeCell="E41" sqref="E41"/>
    </sheetView>
  </sheetViews>
  <sheetFormatPr baseColWidth="10" defaultRowHeight="15" x14ac:dyDescent="0.25"/>
  <cols>
    <col min="1" max="1" width="3.28515625" bestFit="1" customWidth="1"/>
    <col min="2" max="2" width="12.5703125" customWidth="1"/>
    <col min="3" max="3" width="63.85546875" customWidth="1"/>
    <col min="4" max="4" width="11.42578125" customWidth="1"/>
    <col min="5" max="5" width="15.140625" customWidth="1"/>
    <col min="6" max="6" width="16.7109375" bestFit="1" customWidth="1"/>
    <col min="7" max="7" width="16.140625" bestFit="1" customWidth="1"/>
    <col min="8" max="8" width="15" bestFit="1" customWidth="1"/>
  </cols>
  <sheetData>
    <row r="5" spans="1:9" x14ac:dyDescent="0.25">
      <c r="A5" s="20" t="s">
        <v>39</v>
      </c>
      <c r="B5" s="20"/>
      <c r="C5" s="20"/>
      <c r="D5" s="20"/>
      <c r="E5" s="20"/>
      <c r="F5" s="20"/>
      <c r="G5" s="20"/>
      <c r="H5" s="20"/>
    </row>
    <row r="6" spans="1:9" ht="15.75" thickBot="1" x14ac:dyDescent="0.3">
      <c r="A6" s="20" t="s">
        <v>40</v>
      </c>
      <c r="B6" s="20"/>
      <c r="C6" s="20"/>
      <c r="D6" s="20"/>
      <c r="E6" s="20"/>
      <c r="F6" s="20"/>
      <c r="G6" s="20"/>
      <c r="H6" s="20"/>
    </row>
    <row r="7" spans="1:9" ht="16.5" thickTop="1" thickBot="1" x14ac:dyDescent="0.3">
      <c r="C7" s="17" t="s">
        <v>0</v>
      </c>
      <c r="D7" s="18"/>
      <c r="E7" s="18"/>
      <c r="F7" s="19"/>
      <c r="G7" s="2">
        <v>541488695</v>
      </c>
    </row>
    <row r="8" spans="1:9" ht="16.5" thickTop="1" thickBot="1" x14ac:dyDescent="0.3">
      <c r="C8" s="17" t="s">
        <v>1</v>
      </c>
      <c r="D8" s="18"/>
      <c r="E8" s="18"/>
      <c r="F8" s="19"/>
      <c r="G8" s="3">
        <v>0.08</v>
      </c>
    </row>
    <row r="9" spans="1:9" ht="16.5" customHeight="1" thickTop="1" x14ac:dyDescent="0.25"/>
    <row r="10" spans="1:9" ht="16.5" customHeight="1" thickBot="1" x14ac:dyDescent="0.3"/>
    <row r="11" spans="1:9" ht="28.5" thickTop="1" thickBot="1" x14ac:dyDescent="0.3">
      <c r="A11" s="4" t="s">
        <v>2</v>
      </c>
      <c r="B11" s="4" t="s">
        <v>3</v>
      </c>
      <c r="C11" s="4" t="s">
        <v>4</v>
      </c>
      <c r="D11" s="5" t="s">
        <v>5</v>
      </c>
      <c r="E11" s="5" t="s">
        <v>6</v>
      </c>
      <c r="F11" s="5" t="s">
        <v>7</v>
      </c>
      <c r="G11" s="5" t="s">
        <v>8</v>
      </c>
      <c r="H11" s="5" t="s">
        <v>9</v>
      </c>
      <c r="I11" s="5" t="s">
        <v>10</v>
      </c>
    </row>
    <row r="12" spans="1:9" ht="44.25" customHeight="1" thickTop="1" thickBot="1" x14ac:dyDescent="0.3">
      <c r="A12" s="4">
        <v>1</v>
      </c>
      <c r="B12" s="5" t="s">
        <v>11</v>
      </c>
      <c r="C12" s="6" t="s">
        <v>12</v>
      </c>
      <c r="D12" s="7">
        <v>1</v>
      </c>
      <c r="E12" s="8">
        <v>61535122</v>
      </c>
      <c r="F12" s="8">
        <f t="shared" ref="F12:F21" si="0">+D12*E12</f>
        <v>61535122</v>
      </c>
      <c r="G12" s="8">
        <f>ROUND(F12/(1+$G$8),0)</f>
        <v>56976965</v>
      </c>
      <c r="H12" s="8">
        <f>F12-G12</f>
        <v>4558157</v>
      </c>
      <c r="I12" s="9">
        <f>IF(F12=$A$16,"",ROUND(H12/G12,4))</f>
        <v>0.08</v>
      </c>
    </row>
    <row r="13" spans="1:9" ht="41.25" customHeight="1" thickTop="1" thickBot="1" x14ac:dyDescent="0.3">
      <c r="A13" s="4">
        <f>A12+1</f>
        <v>2</v>
      </c>
      <c r="B13" s="5" t="s">
        <v>11</v>
      </c>
      <c r="C13" s="6" t="s">
        <v>13</v>
      </c>
      <c r="D13" s="7">
        <v>1</v>
      </c>
      <c r="E13" s="8">
        <f>22680000+6804000</f>
        <v>29484000</v>
      </c>
      <c r="F13" s="8">
        <f t="shared" si="0"/>
        <v>29484000</v>
      </c>
      <c r="G13" s="8">
        <f t="shared" ref="G13:G33" si="1">ROUND(F13/(1+$G$8),0)</f>
        <v>27300000</v>
      </c>
      <c r="H13" s="8">
        <f>F13-G13</f>
        <v>2184000</v>
      </c>
      <c r="I13" s="9">
        <f t="shared" ref="I13:I32" si="2">IF(F13=$A$16,"",ROUND(H13/G13,4))</f>
        <v>0.08</v>
      </c>
    </row>
    <row r="14" spans="1:9" ht="30" customHeight="1" thickTop="1" thickBot="1" x14ac:dyDescent="0.3">
      <c r="A14" s="4">
        <f t="shared" ref="A14:A34" si="3">A13+1</f>
        <v>3</v>
      </c>
      <c r="B14" s="5" t="s">
        <v>14</v>
      </c>
      <c r="C14" s="6" t="s">
        <v>15</v>
      </c>
      <c r="D14" s="7">
        <v>240</v>
      </c>
      <c r="E14" s="8">
        <v>209520</v>
      </c>
      <c r="F14" s="8">
        <f t="shared" si="0"/>
        <v>50284800</v>
      </c>
      <c r="G14" s="8">
        <f t="shared" si="1"/>
        <v>46560000</v>
      </c>
      <c r="H14" s="8">
        <f t="shared" ref="H14:H32" si="4">F14-G14</f>
        <v>3724800</v>
      </c>
      <c r="I14" s="9">
        <f t="shared" si="2"/>
        <v>0.08</v>
      </c>
    </row>
    <row r="15" spans="1:9" ht="30" customHeight="1" thickTop="1" thickBot="1" x14ac:dyDescent="0.3">
      <c r="A15" s="4">
        <f t="shared" si="3"/>
        <v>4</v>
      </c>
      <c r="B15" s="5" t="s">
        <v>14</v>
      </c>
      <c r="C15" s="6" t="s">
        <v>16</v>
      </c>
      <c r="D15" s="7">
        <v>65</v>
      </c>
      <c r="E15" s="8">
        <v>300240</v>
      </c>
      <c r="F15" s="8">
        <f t="shared" si="0"/>
        <v>19515600</v>
      </c>
      <c r="G15" s="8">
        <f t="shared" si="1"/>
        <v>18070000</v>
      </c>
      <c r="H15" s="8">
        <f t="shared" si="4"/>
        <v>1445600</v>
      </c>
      <c r="I15" s="9">
        <f t="shared" si="2"/>
        <v>0.08</v>
      </c>
    </row>
    <row r="16" spans="1:9" ht="30" customHeight="1" thickTop="1" thickBot="1" x14ac:dyDescent="0.3">
      <c r="A16" s="4">
        <f t="shared" si="3"/>
        <v>5</v>
      </c>
      <c r="B16" s="5" t="s">
        <v>14</v>
      </c>
      <c r="C16" s="10" t="s">
        <v>17</v>
      </c>
      <c r="D16" s="7">
        <v>12</v>
      </c>
      <c r="E16" s="8">
        <v>601020</v>
      </c>
      <c r="F16" s="8">
        <f t="shared" si="0"/>
        <v>7212240</v>
      </c>
      <c r="G16" s="8">
        <f t="shared" si="1"/>
        <v>6678000</v>
      </c>
      <c r="H16" s="8">
        <f t="shared" si="4"/>
        <v>534240</v>
      </c>
      <c r="I16" s="9">
        <f t="shared" si="2"/>
        <v>0.08</v>
      </c>
    </row>
    <row r="17" spans="1:9" ht="30" customHeight="1" thickTop="1" thickBot="1" x14ac:dyDescent="0.3">
      <c r="A17" s="4">
        <f t="shared" si="3"/>
        <v>6</v>
      </c>
      <c r="B17" s="5" t="s">
        <v>14</v>
      </c>
      <c r="C17" s="10" t="s">
        <v>18</v>
      </c>
      <c r="D17" s="7">
        <v>12</v>
      </c>
      <c r="E17" s="8">
        <v>601020</v>
      </c>
      <c r="F17" s="8">
        <f t="shared" si="0"/>
        <v>7212240</v>
      </c>
      <c r="G17" s="8">
        <f t="shared" si="1"/>
        <v>6678000</v>
      </c>
      <c r="H17" s="8">
        <f t="shared" si="4"/>
        <v>534240</v>
      </c>
      <c r="I17" s="9">
        <f t="shared" si="2"/>
        <v>0.08</v>
      </c>
    </row>
    <row r="18" spans="1:9" ht="30" customHeight="1" thickTop="1" thickBot="1" x14ac:dyDescent="0.3">
      <c r="A18" s="4">
        <f t="shared" si="3"/>
        <v>7</v>
      </c>
      <c r="B18" s="5" t="s">
        <v>14</v>
      </c>
      <c r="C18" s="11" t="s">
        <v>19</v>
      </c>
      <c r="D18" s="7">
        <v>10</v>
      </c>
      <c r="E18" s="8">
        <v>300240</v>
      </c>
      <c r="F18" s="8">
        <f t="shared" si="0"/>
        <v>3002400</v>
      </c>
      <c r="G18" s="8">
        <f t="shared" si="1"/>
        <v>2780000</v>
      </c>
      <c r="H18" s="8">
        <f t="shared" si="4"/>
        <v>222400</v>
      </c>
      <c r="I18" s="9">
        <f t="shared" si="2"/>
        <v>0.08</v>
      </c>
    </row>
    <row r="19" spans="1:9" ht="30" customHeight="1" thickTop="1" thickBot="1" x14ac:dyDescent="0.3">
      <c r="A19" s="4">
        <f t="shared" si="3"/>
        <v>8</v>
      </c>
      <c r="B19" s="5" t="s">
        <v>14</v>
      </c>
      <c r="C19" s="11" t="s">
        <v>20</v>
      </c>
      <c r="D19" s="7">
        <v>6</v>
      </c>
      <c r="E19" s="8">
        <v>601020</v>
      </c>
      <c r="F19" s="8">
        <f t="shared" si="0"/>
        <v>3606120</v>
      </c>
      <c r="G19" s="8">
        <f t="shared" si="1"/>
        <v>3339000</v>
      </c>
      <c r="H19" s="8">
        <f t="shared" si="4"/>
        <v>267120</v>
      </c>
      <c r="I19" s="9">
        <f t="shared" si="2"/>
        <v>0.08</v>
      </c>
    </row>
    <row r="20" spans="1:9" ht="30" customHeight="1" thickTop="1" thickBot="1" x14ac:dyDescent="0.3">
      <c r="A20" s="4">
        <f t="shared" si="3"/>
        <v>9</v>
      </c>
      <c r="B20" s="5" t="s">
        <v>14</v>
      </c>
      <c r="C20" s="11" t="s">
        <v>21</v>
      </c>
      <c r="D20" s="7">
        <v>5</v>
      </c>
      <c r="E20" s="8">
        <v>672840</v>
      </c>
      <c r="F20" s="8">
        <f t="shared" si="0"/>
        <v>3364200</v>
      </c>
      <c r="G20" s="8">
        <f t="shared" si="1"/>
        <v>3115000</v>
      </c>
      <c r="H20" s="8">
        <f t="shared" si="4"/>
        <v>249200</v>
      </c>
      <c r="I20" s="9">
        <f t="shared" si="2"/>
        <v>0.08</v>
      </c>
    </row>
    <row r="21" spans="1:9" ht="30" customHeight="1" thickTop="1" thickBot="1" x14ac:dyDescent="0.3">
      <c r="A21" s="4">
        <f t="shared" si="3"/>
        <v>10</v>
      </c>
      <c r="B21" s="5" t="s">
        <v>14</v>
      </c>
      <c r="C21" s="11" t="s">
        <v>22</v>
      </c>
      <c r="D21" s="7">
        <v>12</v>
      </c>
      <c r="E21" s="8">
        <v>480600</v>
      </c>
      <c r="F21" s="8">
        <f t="shared" si="0"/>
        <v>5767200</v>
      </c>
      <c r="G21" s="8">
        <f t="shared" si="1"/>
        <v>5340000</v>
      </c>
      <c r="H21" s="8">
        <f t="shared" si="4"/>
        <v>427200</v>
      </c>
      <c r="I21" s="9">
        <f t="shared" si="2"/>
        <v>0.08</v>
      </c>
    </row>
    <row r="22" spans="1:9" ht="30" customHeight="1" thickTop="1" thickBot="1" x14ac:dyDescent="0.3">
      <c r="A22" s="4">
        <f t="shared" si="3"/>
        <v>11</v>
      </c>
      <c r="B22" s="5" t="s">
        <v>14</v>
      </c>
      <c r="C22" s="11" t="s">
        <v>23</v>
      </c>
      <c r="D22" s="7">
        <v>12</v>
      </c>
      <c r="E22" s="8">
        <v>601020</v>
      </c>
      <c r="F22" s="8">
        <f t="shared" ref="F22:F31" si="5">+D22*E22</f>
        <v>7212240</v>
      </c>
      <c r="G22" s="8">
        <f t="shared" si="1"/>
        <v>6678000</v>
      </c>
      <c r="H22" s="8">
        <f t="shared" si="4"/>
        <v>534240</v>
      </c>
      <c r="I22" s="9">
        <f t="shared" si="2"/>
        <v>0.08</v>
      </c>
    </row>
    <row r="23" spans="1:9" ht="40.5" customHeight="1" thickTop="1" thickBot="1" x14ac:dyDescent="0.3">
      <c r="A23" s="4">
        <f t="shared" si="3"/>
        <v>12</v>
      </c>
      <c r="B23" s="5" t="s">
        <v>14</v>
      </c>
      <c r="C23" s="11" t="s">
        <v>24</v>
      </c>
      <c r="D23" s="7">
        <v>12</v>
      </c>
      <c r="E23" s="8">
        <v>300240</v>
      </c>
      <c r="F23" s="8">
        <f t="shared" si="5"/>
        <v>3602880</v>
      </c>
      <c r="G23" s="8">
        <f t="shared" si="1"/>
        <v>3336000</v>
      </c>
      <c r="H23" s="8">
        <f t="shared" si="4"/>
        <v>266880</v>
      </c>
      <c r="I23" s="9">
        <f t="shared" si="2"/>
        <v>0.08</v>
      </c>
    </row>
    <row r="24" spans="1:9" ht="30" customHeight="1" thickTop="1" thickBot="1" x14ac:dyDescent="0.3">
      <c r="A24" s="4">
        <f t="shared" si="3"/>
        <v>13</v>
      </c>
      <c r="B24" s="5" t="s">
        <v>14</v>
      </c>
      <c r="C24" s="11" t="s">
        <v>25</v>
      </c>
      <c r="D24" s="7">
        <v>1</v>
      </c>
      <c r="E24" s="8">
        <v>4320000</v>
      </c>
      <c r="F24" s="8">
        <f t="shared" si="5"/>
        <v>4320000</v>
      </c>
      <c r="G24" s="8">
        <f t="shared" si="1"/>
        <v>4000000</v>
      </c>
      <c r="H24" s="8">
        <f t="shared" si="4"/>
        <v>320000</v>
      </c>
      <c r="I24" s="9">
        <f t="shared" si="2"/>
        <v>0.08</v>
      </c>
    </row>
    <row r="25" spans="1:9" ht="30" customHeight="1" thickTop="1" thickBot="1" x14ac:dyDescent="0.3">
      <c r="A25" s="4">
        <f t="shared" si="3"/>
        <v>14</v>
      </c>
      <c r="B25" s="5" t="s">
        <v>14</v>
      </c>
      <c r="C25" s="12" t="s">
        <v>26</v>
      </c>
      <c r="D25" s="7">
        <v>1</v>
      </c>
      <c r="E25" s="8">
        <v>10800000</v>
      </c>
      <c r="F25" s="8">
        <f t="shared" si="5"/>
        <v>10800000</v>
      </c>
      <c r="G25" s="8">
        <f t="shared" si="1"/>
        <v>10000000</v>
      </c>
      <c r="H25" s="8">
        <f t="shared" si="4"/>
        <v>800000</v>
      </c>
      <c r="I25" s="9">
        <f t="shared" si="2"/>
        <v>0.08</v>
      </c>
    </row>
    <row r="26" spans="1:9" ht="30" customHeight="1" thickTop="1" thickBot="1" x14ac:dyDescent="0.3">
      <c r="A26" s="4">
        <f t="shared" si="3"/>
        <v>15</v>
      </c>
      <c r="B26" s="5" t="s">
        <v>14</v>
      </c>
      <c r="C26" s="12" t="s">
        <v>27</v>
      </c>
      <c r="D26" s="7">
        <v>4</v>
      </c>
      <c r="E26" s="8">
        <v>1614249</v>
      </c>
      <c r="F26" s="8">
        <f t="shared" si="5"/>
        <v>6456996</v>
      </c>
      <c r="G26" s="8">
        <f t="shared" si="1"/>
        <v>5978700</v>
      </c>
      <c r="H26" s="8">
        <f>F26-G26</f>
        <v>478296</v>
      </c>
      <c r="I26" s="9">
        <f t="shared" si="2"/>
        <v>0.08</v>
      </c>
    </row>
    <row r="27" spans="1:9" ht="30" customHeight="1" thickTop="1" thickBot="1" x14ac:dyDescent="0.3">
      <c r="A27" s="4">
        <f t="shared" si="3"/>
        <v>16</v>
      </c>
      <c r="B27" s="1" t="s">
        <v>28</v>
      </c>
      <c r="C27" s="12" t="s">
        <v>29</v>
      </c>
      <c r="D27" s="7">
        <v>1</v>
      </c>
      <c r="E27" s="8">
        <v>40000000</v>
      </c>
      <c r="F27" s="8">
        <f t="shared" si="5"/>
        <v>40000000</v>
      </c>
      <c r="G27" s="8">
        <f t="shared" si="1"/>
        <v>37037037</v>
      </c>
      <c r="H27" s="8">
        <f>F27-G27</f>
        <v>2962963</v>
      </c>
      <c r="I27" s="9">
        <f t="shared" si="2"/>
        <v>0.08</v>
      </c>
    </row>
    <row r="28" spans="1:9" ht="30" customHeight="1" thickTop="1" thickBot="1" x14ac:dyDescent="0.3">
      <c r="A28" s="4">
        <f t="shared" si="3"/>
        <v>17</v>
      </c>
      <c r="B28" s="1" t="s">
        <v>28</v>
      </c>
      <c r="C28" s="11" t="s">
        <v>30</v>
      </c>
      <c r="D28" s="7">
        <v>4</v>
      </c>
      <c r="E28" s="8">
        <v>17577000</v>
      </c>
      <c r="F28" s="13">
        <f>+D28*E28</f>
        <v>70308000</v>
      </c>
      <c r="G28" s="8">
        <f t="shared" si="1"/>
        <v>65100000</v>
      </c>
      <c r="H28" s="8">
        <f>F28-G28</f>
        <v>5208000</v>
      </c>
      <c r="I28" s="9">
        <f t="shared" si="2"/>
        <v>0.08</v>
      </c>
    </row>
    <row r="29" spans="1:9" ht="30" customHeight="1" thickTop="1" thickBot="1" x14ac:dyDescent="0.3">
      <c r="A29" s="4">
        <f t="shared" si="3"/>
        <v>18</v>
      </c>
      <c r="B29" s="1" t="s">
        <v>28</v>
      </c>
      <c r="C29" s="11" t="s">
        <v>31</v>
      </c>
      <c r="D29" s="7">
        <v>4</v>
      </c>
      <c r="E29" s="8">
        <v>3969000</v>
      </c>
      <c r="F29" s="13">
        <f t="shared" si="5"/>
        <v>15876000</v>
      </c>
      <c r="G29" s="8">
        <f t="shared" si="1"/>
        <v>14700000</v>
      </c>
      <c r="H29" s="8">
        <f t="shared" si="4"/>
        <v>1176000</v>
      </c>
      <c r="I29" s="9">
        <f t="shared" si="2"/>
        <v>0.08</v>
      </c>
    </row>
    <row r="30" spans="1:9" ht="30" customHeight="1" thickTop="1" thickBot="1" x14ac:dyDescent="0.3">
      <c r="A30" s="4">
        <f t="shared" si="3"/>
        <v>19</v>
      </c>
      <c r="B30" s="1" t="s">
        <v>28</v>
      </c>
      <c r="C30" s="11" t="s">
        <v>32</v>
      </c>
      <c r="D30" s="7">
        <v>2</v>
      </c>
      <c r="E30" s="8">
        <v>6804000</v>
      </c>
      <c r="F30" s="13">
        <f t="shared" si="5"/>
        <v>13608000</v>
      </c>
      <c r="G30" s="8">
        <f t="shared" si="1"/>
        <v>12600000</v>
      </c>
      <c r="H30" s="8">
        <f t="shared" si="4"/>
        <v>1008000</v>
      </c>
      <c r="I30" s="9">
        <f t="shared" si="2"/>
        <v>0.08</v>
      </c>
    </row>
    <row r="31" spans="1:9" ht="30" customHeight="1" thickTop="1" thickBot="1" x14ac:dyDescent="0.3">
      <c r="A31" s="4">
        <f t="shared" si="3"/>
        <v>20</v>
      </c>
      <c r="B31" s="1" t="s">
        <v>33</v>
      </c>
      <c r="C31" s="11" t="s">
        <v>34</v>
      </c>
      <c r="D31" s="7">
        <v>40</v>
      </c>
      <c r="E31" s="8">
        <v>113400</v>
      </c>
      <c r="F31" s="8">
        <f t="shared" si="5"/>
        <v>4536000</v>
      </c>
      <c r="G31" s="8">
        <f t="shared" si="1"/>
        <v>4200000</v>
      </c>
      <c r="H31" s="8">
        <f t="shared" si="4"/>
        <v>336000</v>
      </c>
      <c r="I31" s="9">
        <f>IF(F31=$A$16,"",ROUND(H31/G31,4))</f>
        <v>0.08</v>
      </c>
    </row>
    <row r="32" spans="1:9" ht="30" customHeight="1" thickTop="1" thickBot="1" x14ac:dyDescent="0.3">
      <c r="A32" s="4">
        <f t="shared" si="3"/>
        <v>21</v>
      </c>
      <c r="B32" s="1" t="s">
        <v>35</v>
      </c>
      <c r="C32" s="11" t="s">
        <v>36</v>
      </c>
      <c r="D32" s="7">
        <v>1</v>
      </c>
      <c r="E32" s="8">
        <v>7560000</v>
      </c>
      <c r="F32" s="8">
        <f>+D32*E32</f>
        <v>7560000</v>
      </c>
      <c r="G32" s="8">
        <f t="shared" si="1"/>
        <v>7000000</v>
      </c>
      <c r="H32" s="8">
        <f t="shared" si="4"/>
        <v>560000</v>
      </c>
      <c r="I32" s="9">
        <f t="shared" si="2"/>
        <v>0.08</v>
      </c>
    </row>
    <row r="33" spans="1:9" ht="30" customHeight="1" thickTop="1" thickBot="1" x14ac:dyDescent="0.3">
      <c r="A33" s="4">
        <f t="shared" si="3"/>
        <v>22</v>
      </c>
      <c r="B33" s="1" t="s">
        <v>35</v>
      </c>
      <c r="C33" s="11" t="s">
        <v>37</v>
      </c>
      <c r="D33" s="7">
        <v>1</v>
      </c>
      <c r="E33" s="8">
        <v>132800000</v>
      </c>
      <c r="F33" s="8">
        <f>+D33*E33</f>
        <v>132800000</v>
      </c>
      <c r="G33" s="8">
        <f t="shared" si="1"/>
        <v>122962963</v>
      </c>
      <c r="H33" s="8">
        <f>F33-G33</f>
        <v>9837037</v>
      </c>
      <c r="I33" s="9">
        <f>IF(F33=$A$16,"",ROUND(H33/G33,4))</f>
        <v>0.08</v>
      </c>
    </row>
    <row r="34" spans="1:9" ht="30" customHeight="1" thickTop="1" thickBot="1" x14ac:dyDescent="0.3">
      <c r="A34" s="4">
        <f t="shared" si="3"/>
        <v>23</v>
      </c>
      <c r="B34" s="1" t="s">
        <v>35</v>
      </c>
      <c r="C34" s="11" t="s">
        <v>38</v>
      </c>
      <c r="D34" s="7">
        <v>1</v>
      </c>
      <c r="E34" s="8">
        <v>33424657</v>
      </c>
      <c r="F34" s="8">
        <f>+D34*E34</f>
        <v>33424657</v>
      </c>
      <c r="G34" s="8">
        <f>ROUND(F34/(1+$G$8),0)</f>
        <v>30948756</v>
      </c>
      <c r="H34" s="8">
        <f>F34-G34</f>
        <v>2475901</v>
      </c>
      <c r="I34" s="9">
        <f t="shared" ref="I34" si="6">IF(F34=$A$16,"",ROUND(H34/G34,4))</f>
        <v>0.08</v>
      </c>
    </row>
    <row r="35" spans="1:9" ht="24.95" customHeight="1" thickTop="1" thickBot="1" x14ac:dyDescent="0.3">
      <c r="A35" s="4"/>
      <c r="B35" s="14"/>
      <c r="C35" s="12"/>
      <c r="D35" s="7"/>
      <c r="E35" s="15">
        <f>+SUM(E12:E34)</f>
        <v>354669188</v>
      </c>
      <c r="F35" s="15">
        <f>+SUM(F12:F34)</f>
        <v>541488695</v>
      </c>
      <c r="G35" s="15">
        <f>+SUM(G12:G34)</f>
        <v>501378421</v>
      </c>
      <c r="H35" s="15">
        <f>+SUM(H12:H34)</f>
        <v>40110274</v>
      </c>
      <c r="I35" s="16"/>
    </row>
    <row r="36" spans="1:9" ht="15.75" thickTop="1" x14ac:dyDescent="0.25"/>
    <row r="37" spans="1:9" x14ac:dyDescent="0.25">
      <c r="F37" s="21">
        <f>SUM(F12:F34)</f>
        <v>541488695</v>
      </c>
      <c r="G37" s="21">
        <f>SUM(G12:G34)</f>
        <v>501378421</v>
      </c>
      <c r="H37" s="21">
        <f>F35-G35</f>
        <v>40110274</v>
      </c>
    </row>
    <row r="41" spans="1:9" x14ac:dyDescent="0.25">
      <c r="G41" s="21">
        <f>SUM(G12:G34)</f>
        <v>501378421</v>
      </c>
    </row>
  </sheetData>
  <mergeCells count="4">
    <mergeCell ref="C7:F7"/>
    <mergeCell ref="C8:F8"/>
    <mergeCell ref="A5:H5"/>
    <mergeCell ref="A6:H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PA_Convenio_26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Ochoa Giraldo</dc:creator>
  <cp:lastModifiedBy>María Fernanda Bernal Insuasty</cp:lastModifiedBy>
  <dcterms:created xsi:type="dcterms:W3CDTF">2026-02-05T19:36:54Z</dcterms:created>
  <dcterms:modified xsi:type="dcterms:W3CDTF">2026-02-12T16:50:02Z</dcterms:modified>
</cp:coreProperties>
</file>