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Gestion Contractual\02 - Contratacion\02 - Procesos Contractuales\CONTRATACIÓN 2026\11-FGN-RP-MC-0011-2026- CANINOS NARIÑO\01-Presentación del Proceso\Estudio del sector\"/>
    </mc:Choice>
  </mc:AlternateContent>
  <bookViews>
    <workbookView xWindow="0" yWindow="0" windowWidth="8145" windowHeight="2880"/>
  </bookViews>
  <sheets>
    <sheet name="Hoja2" sheetId="2" r:id="rId1"/>
    <sheet name="Hoja1" sheetId="3" r:id="rId2"/>
  </sheets>
  <definedNames>
    <definedName name="_Toc180072383" localSheetId="0">Hoja2!$A$1</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47" i="2" l="1"/>
  <c r="K47" i="2"/>
  <c r="G47" i="2"/>
  <c r="C53" i="2"/>
  <c r="O5" i="2"/>
  <c r="O7" i="2"/>
  <c r="O4" i="2"/>
  <c r="C52" i="2"/>
  <c r="C51" i="2"/>
  <c r="O39" i="2"/>
  <c r="O40" i="2"/>
  <c r="O41" i="2"/>
  <c r="O42" i="2"/>
  <c r="O43" i="2"/>
  <c r="O44" i="2"/>
  <c r="O45" i="2"/>
  <c r="O46" i="2"/>
  <c r="O38" i="2"/>
  <c r="O37" i="2"/>
  <c r="O35" i="2"/>
  <c r="O9" i="2"/>
  <c r="O10" i="2"/>
  <c r="O11" i="2"/>
  <c r="O12" i="2"/>
  <c r="O13" i="2"/>
  <c r="O14" i="2"/>
  <c r="O15" i="2"/>
  <c r="O16" i="2"/>
  <c r="O17" i="2"/>
  <c r="O18" i="2"/>
  <c r="O19" i="2"/>
  <c r="O20" i="2"/>
  <c r="O21" i="2"/>
  <c r="O22" i="2"/>
  <c r="O23" i="2"/>
  <c r="O24" i="2"/>
  <c r="O25" i="2"/>
  <c r="O26" i="2"/>
  <c r="O27" i="2"/>
  <c r="O28" i="2"/>
  <c r="O29" i="2"/>
  <c r="O30" i="2"/>
  <c r="O31" i="2"/>
  <c r="O32" i="2"/>
  <c r="O33" i="2"/>
  <c r="O34" i="2"/>
  <c r="O8" i="2"/>
  <c r="N46" i="2"/>
  <c r="N35" i="2"/>
  <c r="N5" i="2"/>
  <c r="M46" i="2"/>
  <c r="M35" i="2"/>
  <c r="M5" i="2"/>
  <c r="G46" i="2"/>
  <c r="K46" i="2"/>
  <c r="K35" i="2"/>
  <c r="K5" i="2"/>
  <c r="G35" i="2"/>
  <c r="G5" i="2"/>
</calcChain>
</file>

<file path=xl/sharedStrings.xml><?xml version="1.0" encoding="utf-8"?>
<sst xmlns="http://schemas.openxmlformats.org/spreadsheetml/2006/main" count="218" uniqueCount="155">
  <si>
    <t>DESCRIPCIÓN</t>
  </si>
  <si>
    <t>MEDICAMENTOS, SUPLEMENTOS E INSUMOS DE ASEO</t>
  </si>
  <si>
    <t>Acetato de clorhexidina desinfección de heridas</t>
  </si>
  <si>
    <t>Frasco por 120 ml.</t>
  </si>
  <si>
    <t>Analgésico antiinflamatorio meloxicam</t>
  </si>
  <si>
    <t>Carpofreno antiinflamatorio (Dolor, inflamación)</t>
  </si>
  <si>
    <t>Crema ungüento antiparasitario externo para control de larvas, compuesto por Triclorfon, Fenol y Aceite de Pino</t>
  </si>
  <si>
    <t xml:space="preserve">Crema de 60 gr. </t>
  </si>
  <si>
    <t>Clorhexidina solución antiséptica</t>
  </si>
  <si>
    <t>Frasco por 100 ml.</t>
  </si>
  <si>
    <t>Crema dérmica compuesta por Gentamicina, Clotrimazol, Betametasona, Oxido de zinc</t>
  </si>
  <si>
    <t>Tubo de 40 gr.</t>
  </si>
  <si>
    <t xml:space="preserve">Antiparasitario De Amplio Espectro tipo I para perros a partir de 35 kg de peso </t>
  </si>
  <si>
    <t xml:space="preserve">Desparasitante Externo Tipo II, comprimido masticable para el control de pulgas, garrapatas, sarna, demodectica,sarcóptica, y otodectica en perros. </t>
  </si>
  <si>
    <t xml:space="preserve">Tableta masticable 1000 mg </t>
  </si>
  <si>
    <t>Rehidratante oral a base de sodio, potasio, magnesio, calcio y azúcares como glucosa y fructosa</t>
  </si>
  <si>
    <t>Frasco de 500 ml.</t>
  </si>
  <si>
    <t>Suplemento alimenticio con colágeno, Ácido hialurónico, Condroitín Sulfato y  Glucosamina,</t>
  </si>
  <si>
    <t>Suplemento nutricional  para el pelaje de los caninos con ácidos grasos omega 3 y 6, vitaminas, minerales y Zinc</t>
  </si>
  <si>
    <t>Frasco de 473 ml.</t>
  </si>
  <si>
    <t>Antibacteriano de amplio espectro para el control de Ehrlichia Canis,</t>
  </si>
  <si>
    <t xml:space="preserve">Suspensión antidiarreica subsalicilato de bismuto, suspensión oral </t>
  </si>
  <si>
    <t xml:space="preserve">Emulsión oral-mezcla compuestos del complejo B, minerales, aminoácidos e hígado de bacalao, diversidad de elementos hematopoyéticos, estimulantes del apetito, oligoelementos, </t>
  </si>
  <si>
    <t>Crema cicatrizante con extracto acuoso de triticum vulgare y acción antiséptica</t>
  </si>
  <si>
    <t>Tubo por 32 gr.</t>
  </si>
  <si>
    <t>Vacuna anual hexavalente (rabia, moquillo, parvo virosis, hepatitis, leptospirosis, para influenza)</t>
  </si>
  <si>
    <t>Unidad</t>
  </si>
  <si>
    <t>Vacuna viva combinada contra el virus de la parainfluenza canina, bordetella bronchiséptica</t>
  </si>
  <si>
    <t xml:space="preserve">Vacuna refuerzo </t>
  </si>
  <si>
    <t>Glucosamina 1500 mg  + Condroitina 1200 mg</t>
  </si>
  <si>
    <t>Caja por 15 sobres</t>
  </si>
  <si>
    <t>P&amp;C EPA – DHA Omega 3 capsula blanda compuesta por aceite de pescado 1000 mg, ácido eicosapentatenoico EPA 180, ácido docosahexaenoico 120mg</t>
  </si>
  <si>
    <t>Esparadrapo de tela cinta quirúrgica</t>
  </si>
  <si>
    <t>Loción dermatológica compuesta por gentamicina, sulfato, Dexametasona sodio fosfato y ketoconazol</t>
  </si>
  <si>
    <t>Frasco spray por 100 ml.</t>
  </si>
  <si>
    <t>Venda elástica adhesiva</t>
  </si>
  <si>
    <t>De 10 cm x 4,5 m</t>
  </si>
  <si>
    <t>Jabón natural de árbol de té con glicerina</t>
  </si>
  <si>
    <t>Barra de 90 gr.</t>
  </si>
  <si>
    <t>Suplemento alimenticio con probióticos y prebióticos para suministrar a perros cachorros, adultos y senior de todas las razas</t>
  </si>
  <si>
    <t>Perfume hidratante con aloe vera y avena</t>
  </si>
  <si>
    <t>Shampo y acondicionador con clorhexidina</t>
  </si>
  <si>
    <t>Frasco por 240 ml.</t>
  </si>
  <si>
    <t>Fungicida-bactericida cuidado gastrointestinal Multicepas probióticos, prebióticos y enzimas sachet</t>
  </si>
  <si>
    <t>Caja x 30 sobres 3 gr c/u</t>
  </si>
  <si>
    <t>Exámenes de Diagnostico  tipo II (Perfil Completo) coprológico y coproscópico</t>
  </si>
  <si>
    <t>Exámenes de Diagnostico tipo IV (Ehrlichia)</t>
  </si>
  <si>
    <t>Exámenes de Diagnostico tipo I cuadro hemático (Perfil Básico)</t>
  </si>
  <si>
    <t>Guardería caninos que tenga como características principales: seguridad e higiene, servicio las 24 horas durante los 7 días de la semana y que sea atendida por personal idóneo en atención canina, incluyendo el servicio de recogida y entrega del canino a domicilio en caso de necesitarse.</t>
  </si>
  <si>
    <t>Mensualidad</t>
  </si>
  <si>
    <t>Urgencias veterinarias atención 24 horas de lunes a domingo</t>
  </si>
  <si>
    <t>Día</t>
  </si>
  <si>
    <t>Hospitalización por 24 horas con cuidados intensivos, monitoreo constante de signos vitales  para un canino entre  25 a 45 kilos con observación médica, administración de medicamentos inyectables, orales y fluido terapia requeridos para su recuperación</t>
  </si>
  <si>
    <t xml:space="preserve">Día </t>
  </si>
  <si>
    <t>Perfil hepático (bilirrubinas, proteínas diferenciadas GPT, GOT, FA, o GGT)</t>
  </si>
  <si>
    <t>Profilaxis</t>
  </si>
  <si>
    <t>ALIMENTOS</t>
  </si>
  <si>
    <t>ITEM</t>
  </si>
  <si>
    <t>UNIDAD DE MEDIDA</t>
  </si>
  <si>
    <t>CANTIDAD</t>
  </si>
  <si>
    <t>VALOR UNITARIO  SIN IVA</t>
  </si>
  <si>
    <t>I.V.A.</t>
  </si>
  <si>
    <t>VR. UNIT. INCLUIDO IVA</t>
  </si>
  <si>
    <t>Bulto por 15 kilos</t>
  </si>
  <si>
    <t>VALOR UNITARIO SIN IVA</t>
  </si>
  <si>
    <t>Alimento concentrado para razas adultas con las siguientes características:
Ingredientes: Pollo, arroz cristal, harina de pollo, yuca, salmón, aceite de pollo, pulpa de remolacha, harina de carne, hidrolizado hígado de pollo, cloruro de sodio, fosfato dicálcico, celulosa, lignocelulosa, cloruro de potasio, betaglucanos, manano-oligosacáridos (sacchromyces cerevisae), extracto de yucca schidigera, harina de alga (Schizochytrium sp), carbonato de calcio, hierro quelado, sulfato ferroso, hidroxicloruro de zinc, zinc quelado, selenio quelado, cobre básico cloruro, cobre quelado, yodato de calcio, hidroxicloruro de manganeso, manganeso quelado, selenito de sodio, taurina, vitamina E tocoferol acetato, vitamina A retinol, vitamina B1 tiamina, vitamina B2 riboflavina, vitamina B3 niacinamida, vitamina B5 ácido pantoténico, vitamina B6 piridoxina, vitamina B9 ácido fólico, vitamina B12 cianocobalamina, vitamina H biotina, vitamina K3 menadiona, vitamina D3 colecalciferol, probióticos (Lactobacilos, Bifidobacterias, Enterococos), tocoferoles y aceite de romero como conservantes.
                                                                                                                                                                                                                                                      COMPOSICIÓN GARANTIZADA
                                                                                                                                                                                                                                                                                                                                                                                                                                                                                              Proteína mínimo   23.0%
Grasa mínimo   15.0%
Fibra máximo    4.0%
Ceniza máximo    8.0%
Humedad  máximo    11.0%</t>
  </si>
  <si>
    <t xml:space="preserve"> Caja de 2 mgpor 10 tab</t>
  </si>
  <si>
    <t>Frasco de 100 mg por 30 tab.</t>
  </si>
  <si>
    <t>Tableta 2718 mg masticable x una unidad</t>
  </si>
  <si>
    <t>Frasco de 150 gr 50 grajeas</t>
  </si>
  <si>
    <t xml:space="preserve">Caja por 10 sobres 10 comprimidos c/u </t>
  </si>
  <si>
    <t>Frasco por 50 capsulas blandas</t>
  </si>
  <si>
    <t>3 pulgadas por 5 yardas</t>
  </si>
  <si>
    <t>Frasco por 50  apsulas Masticables tipo gomita</t>
  </si>
  <si>
    <t>Frasco spray por 500 ml.</t>
  </si>
  <si>
    <t>Consulta médico veterinaria: Revisión física general, condición corporal, peso, diagnostico de patologías y formulación de tratamiento,  administración y/o aplicación de medicamentos inyectables, desparasitantes internos y externos, vacunación, historia clínica y anamnesis, reporte semestral.</t>
  </si>
  <si>
    <t xml:space="preserve">VALOR TOTAL DE LA OFERTA INCLUIDO IVA </t>
  </si>
  <si>
    <t xml:space="preserve">CANTIDAD </t>
  </si>
  <si>
    <t>IVA (Auto)</t>
  </si>
  <si>
    <t>PROVEEDOR 2 - CENTRO VETERIARIO GOYET</t>
  </si>
  <si>
    <t>PROVEEDOR 1 - VETSMASCOTAS</t>
  </si>
  <si>
    <t>IVA (AUTO)</t>
  </si>
  <si>
    <t>Item</t>
  </si>
  <si>
    <t>Descripción</t>
  </si>
  <si>
    <t>Unidad de Medida</t>
  </si>
  <si>
    <t>Cant.</t>
  </si>
  <si>
    <t>Valor Unitario</t>
  </si>
  <si>
    <t>VR. Unit. Incluido IVA</t>
  </si>
  <si>
    <t>Alimento concentrado razas adultas</t>
  </si>
  <si>
    <t>Bulto x 15 kg</t>
  </si>
  <si>
    <t>MEDICAMENTOS E INSUMOS</t>
  </si>
  <si>
    <t>Acetato de clorhexidina</t>
  </si>
  <si>
    <t>Frasco x 120 ml</t>
  </si>
  <si>
    <t>Analgésico meloxicam</t>
  </si>
  <si>
    <t>Caja x 10 tab</t>
  </si>
  <si>
    <t>Carpofreno antiinflamatorio</t>
  </si>
  <si>
    <t>Frasco x 30 tab</t>
  </si>
  <si>
    <t>Crema ungüento antiparasitario</t>
  </si>
  <si>
    <t>Crema x 60 gr</t>
  </si>
  <si>
    <t>Clorhexidina sol. antiséptica</t>
  </si>
  <si>
    <t>Frasco x 100 ml</t>
  </si>
  <si>
    <t>Crema dérmica compuesta</t>
  </si>
  <si>
    <t>Tubo x 40 gr</t>
  </si>
  <si>
    <t>Antiparasitario perros &gt; 35 kg</t>
  </si>
  <si>
    <t>Tableta masticable</t>
  </si>
  <si>
    <t>Desparasitante Externo Tipo II</t>
  </si>
  <si>
    <t>Rehidratante oral</t>
  </si>
  <si>
    <t>Frasco x 500 ml</t>
  </si>
  <si>
    <t>Suplemento (Colágeno/Glucosamina)</t>
  </si>
  <si>
    <t>Frasco x 150 gr</t>
  </si>
  <si>
    <t>Suplemento nutricional pelaje</t>
  </si>
  <si>
    <t>Frasco x 473 ml</t>
  </si>
  <si>
    <t>Antibacteriano Ehrlichia Canis</t>
  </si>
  <si>
    <t>Caja x 10 sobres</t>
  </si>
  <si>
    <t>Suspensión antidiarreica</t>
  </si>
  <si>
    <t>Emulsión oral complejo B</t>
  </si>
  <si>
    <t>Crema cicatrizante</t>
  </si>
  <si>
    <t>Tubo x 32 gr</t>
  </si>
  <si>
    <t>Vacuna anual hexavalente</t>
  </si>
  <si>
    <t>Vacuna Parainfluenza/Bordetella</t>
  </si>
  <si>
    <t>Vacuna refuerzo</t>
  </si>
  <si>
    <t>Glucosamina + Condroitina</t>
  </si>
  <si>
    <t>Caja x 15 sobres</t>
  </si>
  <si>
    <t>P&amp;C EPA – DHA Omega 3</t>
  </si>
  <si>
    <t>Frasco x 50 caps</t>
  </si>
  <si>
    <t>Esparadrapo de tela 3" x 5yd</t>
  </si>
  <si>
    <t>Loción dermatológica spray</t>
  </si>
  <si>
    <t>10 cm x 4.5 m</t>
  </si>
  <si>
    <t>Jabón natural árbol de té</t>
  </si>
  <si>
    <t>Barra x 90 gr</t>
  </si>
  <si>
    <t>Suplemento probióticos/prebióticos</t>
  </si>
  <si>
    <t>Frasco gomitas</t>
  </si>
  <si>
    <t>Perfume hidratante Aloe/Avena</t>
  </si>
  <si>
    <t>Shampoo y acond. clorhexidina</t>
  </si>
  <si>
    <t>Frasco x 240 ml</t>
  </si>
  <si>
    <t>Fungicida-bactericida (probióticos)</t>
  </si>
  <si>
    <t>Caja x 30 sobres</t>
  </si>
  <si>
    <t>SERVICIOS MÉDICOS</t>
  </si>
  <si>
    <t>Consulta médico veterinaria</t>
  </si>
  <si>
    <t>Examen Diagnóstico Tipo II</t>
  </si>
  <si>
    <t>Examen Diagnóstico Tipo IV</t>
  </si>
  <si>
    <t>Examen Cuadro Hemático Tipo I</t>
  </si>
  <si>
    <t>Guardería canina (24/7)</t>
  </si>
  <si>
    <t>Urgencias veterinarias 24h</t>
  </si>
  <si>
    <t>Hospitalización cuidados intensivos</t>
  </si>
  <si>
    <t>Perfil hepático completo</t>
  </si>
  <si>
    <t>Profilaxis dental</t>
  </si>
  <si>
    <t>VALOR TOTAL COTIZACIÓN</t>
  </si>
  <si>
    <t>VALOR PROMEDIO POR IÍTEM
(PRECIOS TECHO)</t>
  </si>
  <si>
    <t>TOTAL</t>
  </si>
  <si>
    <t xml:space="preserve">TOTAL </t>
  </si>
  <si>
    <t>Valor cotización proveedor 1</t>
  </si>
  <si>
    <t>Valor cotización proveedor 2</t>
  </si>
  <si>
    <t>Valor promedio cotizaciones (2)</t>
  </si>
  <si>
    <r>
      <rPr>
        <b/>
        <sz val="14"/>
        <color theme="1"/>
        <rFont val="Arial"/>
        <family val="2"/>
      </rPr>
      <t>NOTA</t>
    </r>
    <r>
      <rPr>
        <b/>
        <sz val="14"/>
        <color rgb="FFC00000"/>
        <rFont val="Arial"/>
        <family val="2"/>
      </rPr>
      <t>:</t>
    </r>
    <r>
      <rPr>
        <sz val="14"/>
        <color theme="1"/>
        <rFont val="Arial"/>
        <family val="2"/>
      </rPr>
      <t xml:space="preserve"> </t>
    </r>
    <r>
      <rPr>
        <b/>
        <sz val="14"/>
        <color theme="1"/>
        <rFont val="Arial"/>
        <family val="2"/>
      </rPr>
      <t>La tabla muestra el valor promedio por ítem ofertado, y el IVA aplicado a aquellos productos o servicios que tienen el gravamen.</t>
    </r>
  </si>
</sst>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6" formatCode="&quot;$&quot;\ #,##0;[Red]\-&quot;$&quot;\ #,##0"/>
    <numFmt numFmtId="44" formatCode="_-&quot;$&quot;\ * #,##0.00_-;\-&quot;$&quot;\ * #,##0.00_-;_-&quot;$&quot;\ * &quot;-&quot;??_-;_-@_-"/>
    <numFmt numFmtId="43" formatCode="_-* #,##0.00_-;\-* #,##0.00_-;_-* &quot;-&quot;??_-;_-@_-"/>
    <numFmt numFmtId="164" formatCode="&quot;$&quot;\ #,##0"/>
    <numFmt numFmtId="165" formatCode="_-* #,##0_-;\-* #,##0_-;_-* &quot;-&quot;??_-;_-@_-"/>
    <numFmt numFmtId="166" formatCode="&quot;$&quot;\ #,##0.00"/>
  </numFmts>
  <fonts count="20">
    <font>
      <sz val="11"/>
      <color theme="1"/>
      <name val="Aptos Narrow"/>
      <family val="2"/>
      <scheme val="minor"/>
    </font>
    <font>
      <sz val="11"/>
      <color theme="1"/>
      <name val="Aptos Narrow"/>
      <family val="2"/>
      <scheme val="minor"/>
    </font>
    <font>
      <sz val="10"/>
      <color theme="1"/>
      <name val="Aptos Narrow"/>
      <family val="2"/>
      <scheme val="minor"/>
    </font>
    <font>
      <sz val="11"/>
      <name val="Aptos Narrow"/>
    </font>
    <font>
      <b/>
      <sz val="11"/>
      <color rgb="FF0A0A0A"/>
      <name val="Arial"/>
      <family val="2"/>
    </font>
    <font>
      <sz val="11"/>
      <color rgb="FF0A0A0A"/>
      <name val="Arial"/>
      <family val="2"/>
    </font>
    <font>
      <sz val="14"/>
      <color theme="1"/>
      <name val="Arial"/>
      <family val="2"/>
    </font>
    <font>
      <b/>
      <sz val="14"/>
      <color theme="1"/>
      <name val="Arial"/>
      <family val="2"/>
    </font>
    <font>
      <b/>
      <sz val="14"/>
      <color rgb="FFC00000"/>
      <name val="Arial"/>
      <family val="2"/>
    </font>
    <font>
      <sz val="14"/>
      <name val="Arial"/>
      <family val="2"/>
    </font>
    <font>
      <b/>
      <sz val="11"/>
      <color theme="1"/>
      <name val="Arial"/>
      <family val="2"/>
    </font>
    <font>
      <b/>
      <sz val="11"/>
      <name val="Arial"/>
      <family val="2"/>
    </font>
    <font>
      <b/>
      <sz val="11"/>
      <color rgb="FFFFFFFF"/>
      <name val="Arial"/>
      <family val="2"/>
    </font>
    <font>
      <sz val="11"/>
      <name val="Arial"/>
      <family val="2"/>
    </font>
    <font>
      <b/>
      <sz val="11"/>
      <color rgb="FF000000"/>
      <name val="Arial"/>
      <family val="2"/>
    </font>
    <font>
      <sz val="11"/>
      <color rgb="FF000000"/>
      <name val="Arial"/>
      <family val="2"/>
    </font>
    <font>
      <b/>
      <sz val="11"/>
      <color theme="1"/>
      <name val="Aptos Narrow"/>
      <scheme val="minor"/>
    </font>
    <font>
      <sz val="11"/>
      <color theme="1"/>
      <name val="Arial"/>
      <family val="2"/>
    </font>
    <font>
      <sz val="11"/>
      <color theme="1"/>
      <name val="Aptos Narrow"/>
    </font>
    <font>
      <b/>
      <sz val="11"/>
      <color theme="0"/>
      <name val="Arial"/>
      <family val="2"/>
    </font>
  </fonts>
  <fills count="19">
    <fill>
      <patternFill patternType="none"/>
    </fill>
    <fill>
      <patternFill patternType="gray125"/>
    </fill>
    <fill>
      <patternFill patternType="solid">
        <fgColor rgb="FFD9D9D9"/>
        <bgColor indexed="64"/>
      </patternFill>
    </fill>
    <fill>
      <patternFill patternType="solid">
        <fgColor rgb="FF002060"/>
        <bgColor indexed="64"/>
      </patternFill>
    </fill>
    <fill>
      <patternFill patternType="solid">
        <fgColor rgb="FFFFFFFF"/>
        <bgColor indexed="64"/>
      </patternFill>
    </fill>
    <fill>
      <patternFill patternType="solid">
        <fgColor theme="2" tint="-9.9978637043366805E-2"/>
        <bgColor indexed="64"/>
      </patternFill>
    </fill>
    <fill>
      <patternFill patternType="solid">
        <fgColor rgb="FFFFD966"/>
        <bgColor rgb="FFFFD966"/>
      </patternFill>
    </fill>
    <fill>
      <patternFill patternType="solid">
        <fgColor theme="4" tint="0.59999389629810485"/>
        <bgColor indexed="64"/>
      </patternFill>
    </fill>
    <fill>
      <patternFill patternType="solid">
        <fgColor rgb="FF00B0F0"/>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5" tint="0.59999389629810485"/>
        <bgColor rgb="FFEA9999"/>
      </patternFill>
    </fill>
    <fill>
      <patternFill patternType="solid">
        <fgColor theme="7" tint="0.39997558519241921"/>
        <bgColor rgb="FFFEF2CB"/>
      </patternFill>
    </fill>
    <fill>
      <patternFill patternType="solid">
        <fgColor rgb="FFFFC000"/>
        <bgColor rgb="FFFEF2CB"/>
      </patternFill>
    </fill>
    <fill>
      <patternFill patternType="solid">
        <fgColor rgb="FFFFC000"/>
        <bgColor rgb="FFFFD966"/>
      </patternFill>
    </fill>
    <fill>
      <patternFill patternType="solid">
        <fgColor theme="0" tint="-0.14999847407452621"/>
        <bgColor rgb="FFFEF2CB"/>
      </patternFill>
    </fill>
    <fill>
      <patternFill patternType="solid">
        <fgColor theme="4" tint="0.59999389629810485"/>
        <bgColor rgb="FFFFD966"/>
      </patternFill>
    </fill>
    <fill>
      <patternFill patternType="solid">
        <fgColor theme="0" tint="-0.14999847407452621"/>
        <bgColor rgb="FFFFD966"/>
      </patternFill>
    </fill>
    <fill>
      <patternFill patternType="solid">
        <fgColor theme="4" tint="0.39997558519241921"/>
        <bgColor indexed="64"/>
      </patternFill>
    </fill>
  </fills>
  <borders count="3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rgb="FF000000"/>
      </left>
      <right/>
      <top style="medium">
        <color indexed="64"/>
      </top>
      <bottom style="medium">
        <color indexed="64"/>
      </bottom>
      <diagonal/>
    </border>
    <border>
      <left style="thin">
        <color rgb="FF000000"/>
      </left>
      <right/>
      <top style="medium">
        <color indexed="64"/>
      </top>
      <bottom style="thin">
        <color rgb="FF000000"/>
      </bottom>
      <diagonal/>
    </border>
    <border>
      <left/>
      <right/>
      <top style="medium">
        <color indexed="64"/>
      </top>
      <bottom style="thin">
        <color rgb="FF000000"/>
      </bottom>
      <diagonal/>
    </border>
    <border>
      <left style="medium">
        <color indexed="64"/>
      </left>
      <right/>
      <top/>
      <bottom/>
      <diagonal/>
    </border>
    <border>
      <left/>
      <right style="medium">
        <color indexed="64"/>
      </right>
      <top style="medium">
        <color indexed="64"/>
      </top>
      <bottom style="thin">
        <color rgb="FF000000"/>
      </bottom>
      <diagonal/>
    </border>
    <border>
      <left/>
      <right style="thin">
        <color rgb="FF000000"/>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style="thin">
        <color rgb="FF000000"/>
      </right>
      <top style="thin">
        <color rgb="FF000000"/>
      </top>
      <bottom style="thin">
        <color rgb="FF000000"/>
      </bottom>
      <diagonal/>
    </border>
    <border>
      <left style="medium">
        <color indexed="64"/>
      </left>
      <right/>
      <top style="thin">
        <color rgb="FF000000"/>
      </top>
      <bottom style="medium">
        <color indexed="64"/>
      </bottom>
      <diagonal/>
    </border>
    <border>
      <left/>
      <right style="medium">
        <color indexed="64"/>
      </right>
      <top style="thin">
        <color rgb="FF000000"/>
      </top>
      <bottom style="medium">
        <color indexed="64"/>
      </bottom>
      <diagonal/>
    </border>
    <border>
      <left style="medium">
        <color indexed="64"/>
      </left>
      <right style="medium">
        <color indexed="64"/>
      </right>
      <top style="thin">
        <color indexed="64"/>
      </top>
      <bottom style="thin">
        <color indexed="64"/>
      </bottom>
      <diagonal/>
    </border>
  </borders>
  <cellStyleXfs count="4">
    <xf numFmtId="0" fontId="0" fillId="0" borderId="0"/>
    <xf numFmtId="44" fontId="1" fillId="0" borderId="0" applyFont="0" applyFill="0" applyBorder="0" applyAlignment="0" applyProtection="0"/>
    <xf numFmtId="0" fontId="2" fillId="0" borderId="0"/>
    <xf numFmtId="43" fontId="1" fillId="0" borderId="0" applyFont="0" applyFill="0" applyBorder="0" applyAlignment="0" applyProtection="0"/>
  </cellStyleXfs>
  <cellXfs count="154">
    <xf numFmtId="0" fontId="0" fillId="0" borderId="0" xfId="0"/>
    <xf numFmtId="0" fontId="0" fillId="0" borderId="0" xfId="0" applyFont="1" applyAlignment="1"/>
    <xf numFmtId="0" fontId="4" fillId="4" borderId="10" xfId="0" applyFont="1" applyFill="1" applyBorder="1" applyAlignment="1">
      <alignment horizontal="left" vertical="top" wrapText="1" indent="1"/>
    </xf>
    <xf numFmtId="0" fontId="4" fillId="4" borderId="10" xfId="0" applyFont="1" applyFill="1" applyBorder="1" applyAlignment="1">
      <alignment horizontal="left" vertical="top" wrapText="1"/>
    </xf>
    <xf numFmtId="0" fontId="4" fillId="4" borderId="10" xfId="0" applyFont="1" applyFill="1" applyBorder="1" applyAlignment="1">
      <alignment vertical="top" wrapText="1" indent="1"/>
    </xf>
    <xf numFmtId="0" fontId="5" fillId="4" borderId="10" xfId="0" applyFont="1" applyFill="1" applyBorder="1" applyAlignment="1">
      <alignment vertical="top" wrapText="1" indent="1"/>
    </xf>
    <xf numFmtId="0" fontId="5" fillId="4" borderId="10" xfId="0" applyFont="1" applyFill="1" applyBorder="1" applyAlignment="1">
      <alignment vertical="top" wrapText="1"/>
    </xf>
    <xf numFmtId="6" fontId="5" fillId="4" borderId="10" xfId="0" applyNumberFormat="1" applyFont="1" applyFill="1" applyBorder="1" applyAlignment="1">
      <alignment vertical="top" wrapText="1" indent="1"/>
    </xf>
    <xf numFmtId="9" fontId="5" fillId="4" borderId="10" xfId="0" applyNumberFormat="1" applyFont="1" applyFill="1" applyBorder="1" applyAlignment="1">
      <alignment vertical="top" wrapText="1" indent="1"/>
    </xf>
    <xf numFmtId="6" fontId="5" fillId="4" borderId="10" xfId="0" applyNumberFormat="1" applyFont="1" applyFill="1" applyBorder="1" applyAlignment="1">
      <alignment vertical="top" wrapText="1"/>
    </xf>
    <xf numFmtId="6" fontId="4" fillId="4" borderId="10" xfId="0" applyNumberFormat="1" applyFont="1" applyFill="1" applyBorder="1" applyAlignment="1">
      <alignment vertical="top" wrapText="1"/>
    </xf>
    <xf numFmtId="165" fontId="11" fillId="0" borderId="0" xfId="3" applyNumberFormat="1" applyFont="1" applyFill="1" applyAlignment="1">
      <alignment vertical="center"/>
    </xf>
    <xf numFmtId="165" fontId="0" fillId="0" borderId="0" xfId="3" applyNumberFormat="1" applyFont="1" applyFill="1"/>
    <xf numFmtId="165" fontId="0" fillId="0" borderId="0" xfId="3" applyNumberFormat="1" applyFont="1" applyFill="1" applyBorder="1"/>
    <xf numFmtId="0" fontId="0" fillId="0" borderId="0" xfId="0" applyFont="1" applyFill="1"/>
    <xf numFmtId="0" fontId="12" fillId="3" borderId="9" xfId="0" applyFont="1" applyFill="1" applyBorder="1" applyAlignment="1">
      <alignment vertical="center"/>
    </xf>
    <xf numFmtId="0" fontId="13" fillId="0" borderId="0" xfId="0" applyFont="1" applyFill="1" applyBorder="1" applyAlignment="1">
      <alignment horizontal="center"/>
    </xf>
    <xf numFmtId="0" fontId="0" fillId="0" borderId="0" xfId="0" applyFont="1"/>
    <xf numFmtId="0" fontId="14" fillId="2" borderId="3"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5" xfId="0" applyFont="1" applyFill="1" applyBorder="1" applyAlignment="1">
      <alignment horizontal="center" vertical="center" wrapText="1"/>
    </xf>
    <xf numFmtId="1" fontId="14" fillId="2" borderId="7" xfId="0" applyNumberFormat="1" applyFont="1" applyFill="1" applyBorder="1" applyAlignment="1">
      <alignment horizontal="center" vertical="center" wrapText="1"/>
    </xf>
    <xf numFmtId="165" fontId="14" fillId="2" borderId="7" xfId="3" applyNumberFormat="1" applyFont="1" applyFill="1" applyBorder="1" applyAlignment="1">
      <alignment horizontal="center" vertical="center" wrapText="1"/>
    </xf>
    <xf numFmtId="165" fontId="14" fillId="2" borderId="2" xfId="3" applyNumberFormat="1" applyFont="1" applyFill="1" applyBorder="1" applyAlignment="1">
      <alignment horizontal="center" vertical="center" wrapText="1"/>
    </xf>
    <xf numFmtId="165" fontId="14" fillId="0" borderId="0" xfId="3" applyNumberFormat="1" applyFont="1" applyFill="1" applyBorder="1" applyAlignment="1">
      <alignment horizontal="center" vertical="center" wrapText="1"/>
    </xf>
    <xf numFmtId="0" fontId="15" fillId="0" borderId="2" xfId="0" applyFont="1" applyBorder="1" applyAlignment="1">
      <alignment horizontal="center" vertical="center"/>
    </xf>
    <xf numFmtId="0" fontId="15" fillId="0" borderId="7" xfId="0" applyFont="1" applyBorder="1" applyAlignment="1">
      <alignment horizontal="justify" vertical="center" wrapText="1"/>
    </xf>
    <xf numFmtId="0" fontId="15" fillId="4" borderId="2" xfId="0" applyFont="1" applyFill="1" applyBorder="1" applyAlignment="1">
      <alignment horizontal="center" vertical="center" wrapText="1"/>
    </xf>
    <xf numFmtId="165" fontId="15" fillId="0" borderId="2" xfId="3" applyNumberFormat="1" applyFont="1" applyBorder="1" applyAlignment="1">
      <alignment horizontal="center" vertical="center" wrapText="1"/>
    </xf>
    <xf numFmtId="165" fontId="15" fillId="0" borderId="0" xfId="3" applyNumberFormat="1" applyFont="1" applyFill="1" applyBorder="1" applyAlignment="1">
      <alignment horizontal="center" vertical="center" wrapText="1"/>
    </xf>
    <xf numFmtId="165" fontId="0" fillId="0" borderId="1" xfId="0" applyNumberFormat="1" applyFont="1" applyBorder="1" applyAlignment="1">
      <alignment vertical="center"/>
    </xf>
    <xf numFmtId="165" fontId="10" fillId="6" borderId="1" xfId="0" applyNumberFormat="1" applyFont="1" applyFill="1" applyBorder="1" applyAlignment="1">
      <alignment vertical="center" wrapText="1"/>
    </xf>
    <xf numFmtId="165" fontId="10" fillId="7" borderId="1" xfId="0" applyNumberFormat="1" applyFont="1" applyFill="1" applyBorder="1" applyAlignment="1">
      <alignment vertical="center" wrapText="1"/>
    </xf>
    <xf numFmtId="165" fontId="10" fillId="0" borderId="0" xfId="0" applyNumberFormat="1" applyFont="1" applyFill="1" applyBorder="1" applyAlignment="1">
      <alignment vertical="center" wrapText="1"/>
    </xf>
    <xf numFmtId="165" fontId="16" fillId="9" borderId="1" xfId="0" applyNumberFormat="1" applyFont="1" applyFill="1" applyBorder="1" applyAlignment="1">
      <alignment vertical="center"/>
    </xf>
    <xf numFmtId="0" fontId="14" fillId="2" borderId="6" xfId="0" applyFont="1" applyFill="1" applyBorder="1" applyAlignment="1">
      <alignment horizontal="center" vertical="center" wrapText="1"/>
    </xf>
    <xf numFmtId="0" fontId="14" fillId="2" borderId="7" xfId="0" applyFont="1" applyFill="1" applyBorder="1" applyAlignment="1">
      <alignment horizontal="center" vertical="center" wrapText="1"/>
    </xf>
    <xf numFmtId="1" fontId="14" fillId="2" borderId="5" xfId="0" applyNumberFormat="1" applyFont="1" applyFill="1" applyBorder="1" applyAlignment="1">
      <alignment horizontal="center" vertical="center" wrapText="1"/>
    </xf>
    <xf numFmtId="165" fontId="14" fillId="2" borderId="5" xfId="3" applyNumberFormat="1" applyFont="1" applyFill="1" applyBorder="1" applyAlignment="1">
      <alignment horizontal="center" vertical="center" wrapText="1"/>
    </xf>
    <xf numFmtId="165" fontId="14" fillId="2" borderId="3" xfId="3" applyNumberFormat="1" applyFont="1" applyFill="1" applyBorder="1" applyAlignment="1">
      <alignment horizontal="center" vertical="center" wrapText="1"/>
    </xf>
    <xf numFmtId="0" fontId="16" fillId="10" borderId="3" xfId="0" applyFont="1" applyFill="1" applyBorder="1" applyAlignment="1">
      <alignment wrapText="1"/>
    </xf>
    <xf numFmtId="0" fontId="15" fillId="0" borderId="1" xfId="0" applyFont="1" applyBorder="1" applyAlignment="1">
      <alignment horizontal="center" vertical="center" wrapText="1"/>
    </xf>
    <xf numFmtId="0" fontId="15" fillId="0" borderId="4" xfId="0" applyFont="1" applyBorder="1" applyAlignment="1">
      <alignment horizontal="justify" vertical="center" wrapText="1"/>
    </xf>
    <xf numFmtId="0" fontId="15" fillId="4" borderId="4" xfId="0" applyFont="1" applyFill="1" applyBorder="1" applyAlignment="1">
      <alignment horizontal="center" vertical="center" wrapText="1"/>
    </xf>
    <xf numFmtId="165" fontId="15" fillId="0" borderId="4" xfId="3" applyNumberFormat="1" applyFont="1" applyBorder="1" applyAlignment="1">
      <alignment vertical="center" wrapText="1"/>
    </xf>
    <xf numFmtId="44" fontId="15" fillId="0" borderId="4" xfId="1" applyFont="1" applyBorder="1" applyAlignment="1">
      <alignment vertical="center" wrapText="1"/>
    </xf>
    <xf numFmtId="165" fontId="15" fillId="0" borderId="1" xfId="3" applyNumberFormat="1" applyFont="1" applyBorder="1" applyAlignment="1">
      <alignment vertical="center" wrapText="1"/>
    </xf>
    <xf numFmtId="165" fontId="15" fillId="0" borderId="0" xfId="3" applyNumberFormat="1" applyFont="1" applyFill="1" applyBorder="1" applyAlignment="1">
      <alignment vertical="center" wrapText="1"/>
    </xf>
    <xf numFmtId="0" fontId="15" fillId="4" borderId="10" xfId="0" applyFont="1" applyFill="1" applyBorder="1" applyAlignment="1">
      <alignment horizontal="center" vertical="center" wrapText="1"/>
    </xf>
    <xf numFmtId="0" fontId="15" fillId="4" borderId="10" xfId="0" applyFont="1" applyFill="1" applyBorder="1" applyAlignment="1">
      <alignment horizontal="justify" vertical="center" wrapText="1"/>
    </xf>
    <xf numFmtId="0" fontId="15" fillId="0" borderId="10" xfId="0" applyFont="1" applyBorder="1" applyAlignment="1">
      <alignment horizontal="center" vertical="center" wrapText="1"/>
    </xf>
    <xf numFmtId="165" fontId="15" fillId="0" borderId="10" xfId="3" applyNumberFormat="1" applyFont="1" applyBorder="1" applyAlignment="1">
      <alignment vertical="center" wrapText="1"/>
    </xf>
    <xf numFmtId="44" fontId="15" fillId="0" borderId="10" xfId="1" applyFont="1" applyBorder="1" applyAlignment="1">
      <alignment vertical="center" wrapText="1"/>
    </xf>
    <xf numFmtId="165" fontId="15" fillId="0" borderId="32" xfId="3" applyNumberFormat="1" applyFont="1" applyBorder="1" applyAlignment="1">
      <alignment vertical="center" wrapText="1"/>
    </xf>
    <xf numFmtId="0" fontId="15" fillId="4" borderId="1" xfId="0" applyFont="1" applyFill="1" applyBorder="1" applyAlignment="1">
      <alignment horizontal="center" vertical="center" wrapText="1"/>
    </xf>
    <xf numFmtId="0" fontId="15" fillId="4" borderId="4" xfId="0" applyFont="1" applyFill="1" applyBorder="1" applyAlignment="1">
      <alignment horizontal="justify" vertical="center" wrapText="1"/>
    </xf>
    <xf numFmtId="0" fontId="15" fillId="4" borderId="3" xfId="0" applyFont="1" applyFill="1" applyBorder="1" applyAlignment="1">
      <alignment horizontal="center" vertical="center" wrapText="1"/>
    </xf>
    <xf numFmtId="0" fontId="15" fillId="4" borderId="5" xfId="0" applyFont="1" applyFill="1" applyBorder="1" applyAlignment="1">
      <alignment horizontal="justify" vertical="center" wrapText="1"/>
    </xf>
    <xf numFmtId="0" fontId="15" fillId="4" borderId="5" xfId="0" applyFont="1" applyFill="1" applyBorder="1" applyAlignment="1">
      <alignment horizontal="center" vertical="center" wrapText="1"/>
    </xf>
    <xf numFmtId="165" fontId="15" fillId="0" borderId="5" xfId="3" applyNumberFormat="1" applyFont="1" applyBorder="1" applyAlignment="1">
      <alignment vertical="center" wrapText="1"/>
    </xf>
    <xf numFmtId="44" fontId="15" fillId="0" borderId="5" xfId="1" applyFont="1" applyBorder="1" applyAlignment="1">
      <alignment vertical="center" wrapText="1"/>
    </xf>
    <xf numFmtId="0" fontId="15" fillId="0" borderId="5" xfId="0" applyFont="1" applyBorder="1" applyAlignment="1">
      <alignment horizontal="center" vertical="center" wrapText="1"/>
    </xf>
    <xf numFmtId="165" fontId="16" fillId="8" borderId="1" xfId="3" applyNumberFormat="1" applyFont="1" applyFill="1" applyBorder="1"/>
    <xf numFmtId="165" fontId="16" fillId="0" borderId="0" xfId="3" applyNumberFormat="1" applyFont="1" applyFill="1" applyBorder="1"/>
    <xf numFmtId="0" fontId="14" fillId="2" borderId="11" xfId="0" applyFont="1" applyFill="1" applyBorder="1" applyAlignment="1">
      <alignment horizontal="center" vertical="center"/>
    </xf>
    <xf numFmtId="0" fontId="14" fillId="2" borderId="11" xfId="0" applyFont="1" applyFill="1" applyBorder="1" applyAlignment="1">
      <alignment horizontal="center" vertical="center" wrapText="1"/>
    </xf>
    <xf numFmtId="165" fontId="14" fillId="0" borderId="4" xfId="3" applyNumberFormat="1" applyFont="1" applyBorder="1" applyAlignment="1">
      <alignment horizontal="center" vertical="center" wrapText="1"/>
    </xf>
    <xf numFmtId="165" fontId="14" fillId="0" borderId="1" xfId="3" applyNumberFormat="1" applyFont="1" applyBorder="1" applyAlignment="1">
      <alignment horizontal="center" vertical="center" wrapText="1"/>
    </xf>
    <xf numFmtId="0" fontId="15" fillId="0" borderId="1" xfId="0" applyFont="1" applyBorder="1" applyAlignment="1">
      <alignment horizontal="center" vertical="center"/>
    </xf>
    <xf numFmtId="0" fontId="0" fillId="0" borderId="10" xfId="0" applyFont="1" applyBorder="1"/>
    <xf numFmtId="0" fontId="15" fillId="0" borderId="3" xfId="0" applyFont="1" applyBorder="1" applyAlignment="1">
      <alignment horizontal="center" vertical="center"/>
    </xf>
    <xf numFmtId="165" fontId="15" fillId="0" borderId="3" xfId="3" applyNumberFormat="1" applyFont="1" applyBorder="1" applyAlignment="1">
      <alignment vertical="center" wrapText="1"/>
    </xf>
    <xf numFmtId="0" fontId="15" fillId="0" borderId="5" xfId="0" applyFont="1" applyBorder="1" applyAlignment="1">
      <alignment horizontal="justify" vertical="center" wrapText="1"/>
    </xf>
    <xf numFmtId="0" fontId="15" fillId="0" borderId="5" xfId="0" applyFont="1" applyBorder="1" applyAlignment="1">
      <alignment horizontal="justify" vertical="center"/>
    </xf>
    <xf numFmtId="165" fontId="0" fillId="0" borderId="3" xfId="0" applyNumberFormat="1" applyFont="1" applyFill="1" applyBorder="1"/>
    <xf numFmtId="165" fontId="0" fillId="0" borderId="0" xfId="0" applyNumberFormat="1" applyFont="1" applyFill="1" applyBorder="1"/>
    <xf numFmtId="0" fontId="0" fillId="0" borderId="11" xfId="0" applyFont="1" applyBorder="1"/>
    <xf numFmtId="0" fontId="0" fillId="0" borderId="1" xfId="0" applyFont="1" applyBorder="1"/>
    <xf numFmtId="165" fontId="0" fillId="0" borderId="1" xfId="3" applyNumberFormat="1" applyFont="1" applyBorder="1"/>
    <xf numFmtId="0" fontId="15" fillId="0" borderId="24" xfId="0" applyFont="1" applyFill="1" applyBorder="1" applyAlignment="1">
      <alignment horizontal="center" vertical="center"/>
    </xf>
    <xf numFmtId="0" fontId="15" fillId="0" borderId="0" xfId="0" applyFont="1" applyFill="1" applyBorder="1" applyAlignment="1">
      <alignment horizontal="justify" vertical="center" wrapText="1"/>
    </xf>
    <xf numFmtId="0" fontId="15" fillId="0" borderId="0" xfId="0" applyFont="1" applyFill="1" applyBorder="1" applyAlignment="1">
      <alignment horizontal="center" vertical="center" wrapText="1"/>
    </xf>
    <xf numFmtId="165" fontId="0" fillId="8" borderId="1" xfId="3" applyNumberFormat="1" applyFont="1" applyFill="1" applyBorder="1"/>
    <xf numFmtId="0" fontId="0" fillId="0" borderId="0" xfId="0" applyFont="1" applyFill="1" applyBorder="1"/>
    <xf numFmtId="1" fontId="0" fillId="0" borderId="0" xfId="0" applyNumberFormat="1" applyFont="1" applyBorder="1"/>
    <xf numFmtId="165" fontId="0" fillId="0" borderId="0" xfId="3" applyNumberFormat="1" applyFont="1" applyBorder="1"/>
    <xf numFmtId="0" fontId="0" fillId="0" borderId="0" xfId="0" applyFont="1" applyBorder="1"/>
    <xf numFmtId="0" fontId="15" fillId="0" borderId="0" xfId="0" applyFont="1" applyBorder="1" applyAlignment="1">
      <alignment horizontal="center" vertical="center"/>
    </xf>
    <xf numFmtId="0" fontId="15" fillId="4" borderId="0" xfId="0" applyFont="1" applyFill="1" applyBorder="1" applyAlignment="1">
      <alignment horizontal="justify" vertical="center" wrapText="1"/>
    </xf>
    <xf numFmtId="0" fontId="15" fillId="4" borderId="0" xfId="0" applyFont="1" applyFill="1" applyBorder="1" applyAlignment="1">
      <alignment horizontal="center" vertical="center" wrapText="1"/>
    </xf>
    <xf numFmtId="0" fontId="15" fillId="0" borderId="0" xfId="0" applyFont="1" applyBorder="1" applyAlignment="1">
      <alignment vertical="center" wrapText="1"/>
    </xf>
    <xf numFmtId="0" fontId="17" fillId="0" borderId="0" xfId="0" applyFont="1"/>
    <xf numFmtId="1" fontId="0" fillId="0" borderId="0" xfId="0" applyNumberFormat="1" applyFont="1"/>
    <xf numFmtId="165" fontId="0" fillId="0" borderId="0" xfId="3" applyNumberFormat="1" applyFont="1"/>
    <xf numFmtId="165" fontId="0" fillId="0" borderId="0" xfId="0" applyNumberFormat="1" applyFont="1"/>
    <xf numFmtId="0" fontId="18" fillId="0" borderId="0" xfId="0" applyFont="1"/>
    <xf numFmtId="164" fontId="18" fillId="0" borderId="0" xfId="0" applyNumberFormat="1" applyFont="1"/>
    <xf numFmtId="1" fontId="18" fillId="0" borderId="0" xfId="0" applyNumberFormat="1" applyFont="1" applyAlignment="1">
      <alignment horizontal="center"/>
    </xf>
    <xf numFmtId="165" fontId="18" fillId="0" borderId="0" xfId="3" applyNumberFormat="1" applyFont="1"/>
    <xf numFmtId="165" fontId="18" fillId="0" borderId="0" xfId="3" applyNumberFormat="1" applyFont="1" applyFill="1" applyBorder="1"/>
    <xf numFmtId="0" fontId="10" fillId="0" borderId="0" xfId="2" applyFont="1" applyFill="1" applyBorder="1" applyAlignment="1" applyProtection="1">
      <alignment horizontal="center" vertical="center"/>
      <protection locked="0"/>
    </xf>
    <xf numFmtId="0" fontId="10" fillId="0" borderId="0" xfId="2" applyFont="1" applyFill="1" applyBorder="1" applyAlignment="1" applyProtection="1">
      <alignment horizontal="center"/>
      <protection locked="0"/>
    </xf>
    <xf numFmtId="165" fontId="10" fillId="0" borderId="0" xfId="2" applyNumberFormat="1" applyFont="1" applyFill="1" applyBorder="1" applyAlignment="1" applyProtection="1">
      <alignment horizontal="center"/>
      <protection locked="0"/>
    </xf>
    <xf numFmtId="1" fontId="10" fillId="0" borderId="0" xfId="2" applyNumberFormat="1" applyFont="1" applyFill="1" applyBorder="1" applyAlignment="1" applyProtection="1">
      <alignment horizontal="center"/>
      <protection locked="0"/>
    </xf>
    <xf numFmtId="0" fontId="6" fillId="13" borderId="27" xfId="0" applyFont="1" applyFill="1" applyBorder="1"/>
    <xf numFmtId="166" fontId="7" fillId="14" borderId="28" xfId="0" applyNumberFormat="1" applyFont="1" applyFill="1" applyBorder="1" applyAlignment="1">
      <alignment horizontal="right" vertical="center"/>
    </xf>
    <xf numFmtId="0" fontId="6" fillId="12" borderId="29" xfId="0" applyFont="1" applyFill="1" applyBorder="1"/>
    <xf numFmtId="166" fontId="7" fillId="16" borderId="28" xfId="0" applyNumberFormat="1" applyFont="1" applyFill="1" applyBorder="1" applyAlignment="1">
      <alignment horizontal="right" vertical="center"/>
    </xf>
    <xf numFmtId="0" fontId="6" fillId="15" borderId="29" xfId="0" applyFont="1" applyFill="1" applyBorder="1"/>
    <xf numFmtId="0" fontId="15" fillId="0" borderId="0" xfId="0" applyFont="1"/>
    <xf numFmtId="165" fontId="10" fillId="6" borderId="1" xfId="3" applyNumberFormat="1" applyFont="1" applyFill="1" applyBorder="1" applyAlignment="1">
      <alignment vertical="center" wrapText="1"/>
    </xf>
    <xf numFmtId="165" fontId="16" fillId="18" borderId="1" xfId="0" applyNumberFormat="1" applyFont="1" applyFill="1" applyBorder="1"/>
    <xf numFmtId="165" fontId="16" fillId="9" borderId="1" xfId="0" applyNumberFormat="1" applyFont="1" applyFill="1" applyBorder="1"/>
    <xf numFmtId="164" fontId="7" fillId="17" borderId="28" xfId="0" applyNumberFormat="1" applyFont="1" applyFill="1" applyBorder="1" applyAlignment="1">
      <alignment horizontal="right" vertical="center"/>
    </xf>
    <xf numFmtId="165" fontId="10" fillId="6" borderId="3" xfId="0" applyNumberFormat="1" applyFont="1" applyFill="1" applyBorder="1" applyAlignment="1">
      <alignment vertical="center" wrapText="1"/>
    </xf>
    <xf numFmtId="165" fontId="10" fillId="7" borderId="3" xfId="0" applyNumberFormat="1" applyFont="1" applyFill="1" applyBorder="1" applyAlignment="1">
      <alignment vertical="center" wrapText="1"/>
    </xf>
    <xf numFmtId="165" fontId="16" fillId="9" borderId="3" xfId="0" applyNumberFormat="1" applyFont="1" applyFill="1" applyBorder="1" applyAlignment="1">
      <alignment vertical="center"/>
    </xf>
    <xf numFmtId="0" fontId="13" fillId="7" borderId="10" xfId="0" applyFont="1" applyFill="1" applyBorder="1" applyAlignment="1">
      <alignment horizontal="center"/>
    </xf>
    <xf numFmtId="165" fontId="14" fillId="2" borderId="10" xfId="3" applyNumberFormat="1" applyFont="1" applyFill="1" applyBorder="1" applyAlignment="1">
      <alignment horizontal="center" vertical="center" wrapText="1"/>
    </xf>
    <xf numFmtId="165" fontId="15" fillId="0" borderId="10" xfId="3" applyNumberFormat="1" applyFont="1" applyBorder="1" applyAlignment="1">
      <alignment horizontal="center" vertical="center" wrapText="1"/>
    </xf>
    <xf numFmtId="165" fontId="0" fillId="0" borderId="10" xfId="0" applyNumberFormat="1" applyFont="1" applyBorder="1" applyAlignment="1">
      <alignment vertical="center"/>
    </xf>
    <xf numFmtId="0" fontId="10" fillId="0" borderId="0" xfId="2" applyFont="1" applyAlignment="1" applyProtection="1">
      <alignment horizontal="left" vertical="center"/>
      <protection locked="0"/>
    </xf>
    <xf numFmtId="0" fontId="14" fillId="5" borderId="18" xfId="0" applyFont="1" applyFill="1" applyBorder="1" applyAlignment="1">
      <alignment horizontal="center" vertical="center" wrapText="1"/>
    </xf>
    <xf numFmtId="0" fontId="14" fillId="5" borderId="19" xfId="0" applyFont="1" applyFill="1" applyBorder="1" applyAlignment="1">
      <alignment horizontal="center" vertical="center" wrapText="1"/>
    </xf>
    <xf numFmtId="0" fontId="14" fillId="5" borderId="20" xfId="0" applyFont="1" applyFill="1" applyBorder="1" applyAlignment="1">
      <alignment horizontal="center" vertical="center" wrapText="1"/>
    </xf>
    <xf numFmtId="0" fontId="10" fillId="6" borderId="21" xfId="0" applyFont="1" applyFill="1" applyBorder="1" applyAlignment="1">
      <alignment horizontal="center" vertical="center" wrapText="1"/>
    </xf>
    <xf numFmtId="0" fontId="10" fillId="6" borderId="9" xfId="0" applyFont="1" applyFill="1" applyBorder="1" applyAlignment="1">
      <alignment horizontal="center" vertical="center" wrapText="1"/>
    </xf>
    <xf numFmtId="0" fontId="10" fillId="6" borderId="4" xfId="0" applyFont="1" applyFill="1" applyBorder="1" applyAlignment="1">
      <alignment horizontal="center" vertical="center" wrapText="1"/>
    </xf>
    <xf numFmtId="0" fontId="10" fillId="7" borderId="8" xfId="0" applyFont="1" applyFill="1" applyBorder="1" applyAlignment="1">
      <alignment horizontal="center" vertical="center" wrapText="1"/>
    </xf>
    <xf numFmtId="0" fontId="10" fillId="7" borderId="9" xfId="0" applyFont="1" applyFill="1" applyBorder="1" applyAlignment="1">
      <alignment horizontal="center" vertical="center" wrapText="1"/>
    </xf>
    <xf numFmtId="0" fontId="10" fillId="7" borderId="4" xfId="0" applyFont="1" applyFill="1" applyBorder="1" applyAlignment="1">
      <alignment horizontal="center" vertical="center" wrapText="1"/>
    </xf>
    <xf numFmtId="0" fontId="6" fillId="0" borderId="30" xfId="0" applyFont="1" applyFill="1" applyBorder="1" applyAlignment="1">
      <alignment horizontal="left" vertical="top" wrapText="1"/>
    </xf>
    <xf numFmtId="0" fontId="9" fillId="0" borderId="31" xfId="0" applyFont="1" applyFill="1" applyBorder="1" applyAlignment="1">
      <alignment wrapText="1"/>
    </xf>
    <xf numFmtId="0" fontId="10" fillId="6" borderId="22" xfId="0" applyFont="1" applyFill="1" applyBorder="1" applyAlignment="1">
      <alignment horizontal="center" vertical="center" wrapText="1"/>
    </xf>
    <xf numFmtId="0" fontId="10" fillId="6" borderId="23" xfId="0" applyFont="1" applyFill="1" applyBorder="1" applyAlignment="1">
      <alignment horizontal="center" vertical="center" wrapText="1"/>
    </xf>
    <xf numFmtId="0" fontId="10" fillId="6" borderId="25" xfId="0" applyFont="1" applyFill="1" applyBorder="1" applyAlignment="1">
      <alignment horizontal="center" vertical="center" wrapText="1"/>
    </xf>
    <xf numFmtId="0" fontId="10" fillId="11" borderId="10" xfId="0" applyFont="1" applyFill="1" applyBorder="1" applyAlignment="1">
      <alignment horizontal="center" vertical="center" wrapText="1"/>
    </xf>
    <xf numFmtId="0" fontId="19" fillId="3" borderId="8" xfId="0" applyFont="1" applyFill="1" applyBorder="1" applyAlignment="1">
      <alignment horizontal="center" vertical="center"/>
    </xf>
    <xf numFmtId="0" fontId="19" fillId="3" borderId="9" xfId="0" applyFont="1" applyFill="1" applyBorder="1" applyAlignment="1">
      <alignment horizontal="center" vertical="center"/>
    </xf>
    <xf numFmtId="0" fontId="10" fillId="0" borderId="12" xfId="0" applyFont="1" applyFill="1" applyBorder="1" applyAlignment="1">
      <alignment horizontal="center" vertical="center" wrapText="1"/>
    </xf>
    <xf numFmtId="0" fontId="3" fillId="0" borderId="13" xfId="0" applyFont="1" applyFill="1" applyBorder="1"/>
    <xf numFmtId="0" fontId="3" fillId="0" borderId="14" xfId="0" applyFont="1" applyFill="1" applyBorder="1"/>
    <xf numFmtId="0" fontId="12" fillId="3" borderId="8" xfId="0" applyFont="1" applyFill="1" applyBorder="1" applyAlignment="1">
      <alignment horizontal="center" vertical="center"/>
    </xf>
    <xf numFmtId="0" fontId="12" fillId="3" borderId="9" xfId="0" applyFont="1" applyFill="1" applyBorder="1" applyAlignment="1">
      <alignment horizontal="center" vertical="center"/>
    </xf>
    <xf numFmtId="0" fontId="10" fillId="6" borderId="12" xfId="0" applyFont="1" applyFill="1" applyBorder="1" applyAlignment="1">
      <alignment horizontal="center" vertical="center" wrapText="1"/>
    </xf>
    <xf numFmtId="0" fontId="13" fillId="0" borderId="13" xfId="0" applyFont="1" applyBorder="1" applyAlignment="1">
      <alignment horizontal="center"/>
    </xf>
    <xf numFmtId="0" fontId="13" fillId="0" borderId="14" xfId="0" applyFont="1" applyBorder="1" applyAlignment="1">
      <alignment horizontal="center"/>
    </xf>
    <xf numFmtId="0" fontId="10" fillId="7" borderId="12" xfId="0" applyFont="1" applyFill="1" applyBorder="1" applyAlignment="1">
      <alignment horizontal="center" vertical="center" wrapText="1"/>
    </xf>
    <xf numFmtId="0" fontId="13" fillId="7" borderId="13" xfId="0" applyFont="1" applyFill="1" applyBorder="1" applyAlignment="1">
      <alignment horizontal="center"/>
    </xf>
    <xf numFmtId="0" fontId="13" fillId="7" borderId="26" xfId="0" applyFont="1" applyFill="1" applyBorder="1" applyAlignment="1">
      <alignment horizontal="center"/>
    </xf>
    <xf numFmtId="0" fontId="10" fillId="6" borderId="8" xfId="0" applyFont="1" applyFill="1" applyBorder="1" applyAlignment="1">
      <alignment horizontal="center" vertical="center" wrapText="1"/>
    </xf>
    <xf numFmtId="0" fontId="4" fillId="4" borderId="15" xfId="0" applyFont="1" applyFill="1" applyBorder="1" applyAlignment="1">
      <alignment horizontal="center" vertical="top" wrapText="1"/>
    </xf>
    <xf numFmtId="0" fontId="4" fillId="4" borderId="16" xfId="0" applyFont="1" applyFill="1" applyBorder="1" applyAlignment="1">
      <alignment horizontal="center" vertical="top" wrapText="1"/>
    </xf>
    <xf numFmtId="0" fontId="4" fillId="4" borderId="17" xfId="0" applyFont="1" applyFill="1" applyBorder="1" applyAlignment="1">
      <alignment horizontal="center" vertical="top" wrapText="1"/>
    </xf>
  </cellXfs>
  <cellStyles count="4">
    <cellStyle name="Millares" xfId="3" builtinId="3"/>
    <cellStyle name="Moneda" xfId="1" builtinId="4"/>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55"/>
  <sheetViews>
    <sheetView tabSelected="1" topLeftCell="A37" zoomScale="85" zoomScaleNormal="85" workbookViewId="0">
      <selection activeCell="I54" sqref="I54"/>
    </sheetView>
  </sheetViews>
  <sheetFormatPr baseColWidth="10" defaultColWidth="11.375" defaultRowHeight="14.25"/>
  <cols>
    <col min="1" max="1" width="21.875" style="17" customWidth="1"/>
    <col min="2" max="2" width="58.875" style="17" customWidth="1"/>
    <col min="3" max="3" width="19.625" style="17" customWidth="1"/>
    <col min="4" max="4" width="14.25" style="17" customWidth="1"/>
    <col min="5" max="5" width="13.875" style="17" customWidth="1"/>
    <col min="6" max="6" width="9" style="17" customWidth="1"/>
    <col min="7" max="7" width="14" style="17" bestFit="1" customWidth="1"/>
    <col min="8" max="8" width="11.375" style="92"/>
    <col min="9" max="11" width="11.375" style="93"/>
    <col min="12" max="12" width="11.375" style="13"/>
    <col min="13" max="14" width="11.375" style="93"/>
    <col min="15" max="15" width="20.875" style="17" customWidth="1"/>
    <col min="16" max="16384" width="11.375" style="17"/>
  </cols>
  <sheetData>
    <row r="1" spans="1:15" s="14" customFormat="1" ht="47.25" customHeight="1" thickBot="1">
      <c r="A1" s="139"/>
      <c r="B1" s="140"/>
      <c r="C1" s="140"/>
      <c r="D1" s="140"/>
      <c r="E1" s="140"/>
      <c r="F1" s="140"/>
      <c r="G1" s="140"/>
      <c r="H1" s="141"/>
      <c r="I1" s="11"/>
      <c r="J1" s="12"/>
      <c r="K1" s="12"/>
      <c r="L1" s="13"/>
      <c r="M1" s="12"/>
      <c r="N1" s="12"/>
    </row>
    <row r="2" spans="1:15" ht="15" customHeight="1" thickBot="1">
      <c r="A2" s="142" t="s">
        <v>56</v>
      </c>
      <c r="B2" s="143"/>
      <c r="C2" s="15"/>
      <c r="D2" s="144" t="s">
        <v>80</v>
      </c>
      <c r="E2" s="145"/>
      <c r="F2" s="145"/>
      <c r="G2" s="146"/>
      <c r="H2" s="147" t="s">
        <v>79</v>
      </c>
      <c r="I2" s="148"/>
      <c r="J2" s="148"/>
      <c r="K2" s="149"/>
      <c r="L2" s="16"/>
      <c r="M2" s="117"/>
      <c r="N2" s="117"/>
      <c r="O2" s="136" t="s">
        <v>148</v>
      </c>
    </row>
    <row r="3" spans="1:15" ht="43.5" customHeight="1" thickBot="1">
      <c r="A3" s="18" t="s">
        <v>57</v>
      </c>
      <c r="B3" s="19" t="s">
        <v>0</v>
      </c>
      <c r="C3" s="20" t="s">
        <v>58</v>
      </c>
      <c r="D3" s="20" t="s">
        <v>59</v>
      </c>
      <c r="E3" s="20" t="s">
        <v>60</v>
      </c>
      <c r="F3" s="20" t="s">
        <v>81</v>
      </c>
      <c r="G3" s="20" t="s">
        <v>62</v>
      </c>
      <c r="H3" s="21" t="s">
        <v>77</v>
      </c>
      <c r="I3" s="22" t="s">
        <v>64</v>
      </c>
      <c r="J3" s="22" t="s">
        <v>78</v>
      </c>
      <c r="K3" s="23" t="s">
        <v>62</v>
      </c>
      <c r="L3" s="24"/>
      <c r="M3" s="118"/>
      <c r="N3" s="118"/>
      <c r="O3" s="136"/>
    </row>
    <row r="4" spans="1:15" ht="371.25" thickBot="1">
      <c r="A4" s="25">
        <v>1</v>
      </c>
      <c r="B4" s="26" t="s">
        <v>65</v>
      </c>
      <c r="C4" s="27" t="s">
        <v>63</v>
      </c>
      <c r="D4" s="27">
        <v>1</v>
      </c>
      <c r="E4" s="28">
        <v>352000</v>
      </c>
      <c r="F4" s="28">
        <v>17600</v>
      </c>
      <c r="G4" s="28">
        <v>369600</v>
      </c>
      <c r="H4" s="28">
        <v>1</v>
      </c>
      <c r="I4" s="28">
        <v>286773</v>
      </c>
      <c r="J4" s="28">
        <v>0.05</v>
      </c>
      <c r="K4" s="28">
        <v>301111</v>
      </c>
      <c r="L4" s="29"/>
      <c r="M4" s="119">
        <v>369600</v>
      </c>
      <c r="N4" s="119">
        <v>301111</v>
      </c>
      <c r="O4" s="120">
        <f>AVERAGE(M4,N4)</f>
        <v>335355.5</v>
      </c>
    </row>
    <row r="5" spans="1:15" ht="15" customHeight="1" thickBot="1">
      <c r="A5" s="142" t="s">
        <v>1</v>
      </c>
      <c r="B5" s="143"/>
      <c r="C5" s="143"/>
      <c r="D5" s="150" t="s">
        <v>149</v>
      </c>
      <c r="E5" s="126"/>
      <c r="F5" s="127"/>
      <c r="G5" s="31">
        <f>G4</f>
        <v>369600</v>
      </c>
      <c r="H5" s="128" t="s">
        <v>150</v>
      </c>
      <c r="I5" s="129"/>
      <c r="J5" s="130"/>
      <c r="K5" s="32">
        <f>K4</f>
        <v>301111</v>
      </c>
      <c r="L5" s="33"/>
      <c r="M5" s="114">
        <f>M4</f>
        <v>369600</v>
      </c>
      <c r="N5" s="115">
        <f>N4</f>
        <v>301111</v>
      </c>
      <c r="O5" s="116">
        <f>AVERAGE(M5,N5)</f>
        <v>335355.5</v>
      </c>
    </row>
    <row r="6" spans="1:15" ht="39" customHeight="1" thickBot="1">
      <c r="A6" s="35" t="s">
        <v>57</v>
      </c>
      <c r="B6" s="36" t="s">
        <v>0</v>
      </c>
      <c r="C6" s="36" t="s">
        <v>58</v>
      </c>
      <c r="D6" s="37" t="s">
        <v>77</v>
      </c>
      <c r="E6" s="38" t="s">
        <v>64</v>
      </c>
      <c r="F6" s="38" t="s">
        <v>78</v>
      </c>
      <c r="G6" s="38" t="s">
        <v>62</v>
      </c>
      <c r="H6" s="37" t="s">
        <v>77</v>
      </c>
      <c r="I6" s="38" t="s">
        <v>64</v>
      </c>
      <c r="J6" s="38" t="s">
        <v>78</v>
      </c>
      <c r="K6" s="39" t="s">
        <v>62</v>
      </c>
      <c r="L6" s="24"/>
      <c r="M6" s="39" t="s">
        <v>62</v>
      </c>
      <c r="N6" s="39" t="s">
        <v>62</v>
      </c>
      <c r="O6" s="40" t="s">
        <v>148</v>
      </c>
    </row>
    <row r="7" spans="1:15" ht="15" thickBot="1">
      <c r="A7" s="41">
        <v>1</v>
      </c>
      <c r="B7" s="42" t="s">
        <v>2</v>
      </c>
      <c r="C7" s="43" t="s">
        <v>3</v>
      </c>
      <c r="D7" s="43">
        <v>1</v>
      </c>
      <c r="E7" s="44">
        <v>35000</v>
      </c>
      <c r="F7" s="45"/>
      <c r="G7" s="44">
        <v>35000</v>
      </c>
      <c r="H7" s="44">
        <v>1</v>
      </c>
      <c r="I7" s="44">
        <v>25000</v>
      </c>
      <c r="J7" s="44"/>
      <c r="K7" s="46">
        <v>25000</v>
      </c>
      <c r="L7" s="47"/>
      <c r="M7" s="46">
        <v>35000</v>
      </c>
      <c r="N7" s="46">
        <v>25000</v>
      </c>
      <c r="O7" s="30">
        <f>AVERAGE(M7,N7)</f>
        <v>30000</v>
      </c>
    </row>
    <row r="8" spans="1:15" ht="29.25" thickBot="1">
      <c r="A8" s="48">
        <v>2</v>
      </c>
      <c r="B8" s="49" t="s">
        <v>4</v>
      </c>
      <c r="C8" s="50" t="s">
        <v>66</v>
      </c>
      <c r="D8" s="48">
        <v>1</v>
      </c>
      <c r="E8" s="51">
        <v>46000</v>
      </c>
      <c r="F8" s="52"/>
      <c r="G8" s="51">
        <v>46000</v>
      </c>
      <c r="H8" s="44">
        <v>1</v>
      </c>
      <c r="I8" s="44">
        <v>35000</v>
      </c>
      <c r="J8" s="44"/>
      <c r="K8" s="46">
        <v>35000</v>
      </c>
      <c r="L8" s="47"/>
      <c r="M8" s="53">
        <v>46000</v>
      </c>
      <c r="N8" s="46">
        <v>35000</v>
      </c>
      <c r="O8" s="30">
        <f>AVERAGE(M8,N8)</f>
        <v>40500</v>
      </c>
    </row>
    <row r="9" spans="1:15" ht="29.25" thickBot="1">
      <c r="A9" s="54">
        <v>3</v>
      </c>
      <c r="B9" s="55" t="s">
        <v>5</v>
      </c>
      <c r="C9" s="43" t="s">
        <v>67</v>
      </c>
      <c r="D9" s="43">
        <v>1</v>
      </c>
      <c r="E9" s="44">
        <v>145000</v>
      </c>
      <c r="F9" s="45"/>
      <c r="G9" s="44">
        <v>145000</v>
      </c>
      <c r="H9" s="44">
        <v>1</v>
      </c>
      <c r="I9" s="44">
        <v>41000</v>
      </c>
      <c r="J9" s="44"/>
      <c r="K9" s="46">
        <v>41000</v>
      </c>
      <c r="L9" s="47"/>
      <c r="M9" s="46">
        <v>145000</v>
      </c>
      <c r="N9" s="46">
        <v>41000</v>
      </c>
      <c r="O9" s="30">
        <f t="shared" ref="O9:O35" si="0">AVERAGE(M9,N9)</f>
        <v>93000</v>
      </c>
    </row>
    <row r="10" spans="1:15" ht="29.25" thickBot="1">
      <c r="A10" s="56">
        <v>4</v>
      </c>
      <c r="B10" s="57" t="s">
        <v>6</v>
      </c>
      <c r="C10" s="58" t="s">
        <v>7</v>
      </c>
      <c r="D10" s="58">
        <v>1</v>
      </c>
      <c r="E10" s="59">
        <v>20000</v>
      </c>
      <c r="F10" s="60"/>
      <c r="G10" s="44">
        <v>20000</v>
      </c>
      <c r="H10" s="44">
        <v>1</v>
      </c>
      <c r="I10" s="44">
        <v>12800</v>
      </c>
      <c r="J10" s="44"/>
      <c r="K10" s="46">
        <v>12800</v>
      </c>
      <c r="L10" s="47"/>
      <c r="M10" s="46">
        <v>20000</v>
      </c>
      <c r="N10" s="46">
        <v>12800</v>
      </c>
      <c r="O10" s="30">
        <f t="shared" si="0"/>
        <v>16400</v>
      </c>
    </row>
    <row r="11" spans="1:15" ht="15" thickBot="1">
      <c r="A11" s="56">
        <v>5</v>
      </c>
      <c r="B11" s="57" t="s">
        <v>8</v>
      </c>
      <c r="C11" s="58" t="s">
        <v>9</v>
      </c>
      <c r="D11" s="58">
        <v>1</v>
      </c>
      <c r="E11" s="59">
        <v>28000</v>
      </c>
      <c r="F11" s="60"/>
      <c r="G11" s="44">
        <v>28000</v>
      </c>
      <c r="H11" s="44">
        <v>1</v>
      </c>
      <c r="I11" s="44">
        <v>25000</v>
      </c>
      <c r="J11" s="44"/>
      <c r="K11" s="46">
        <v>25000</v>
      </c>
      <c r="L11" s="47"/>
      <c r="M11" s="46">
        <v>28000</v>
      </c>
      <c r="N11" s="46">
        <v>25000</v>
      </c>
      <c r="O11" s="30">
        <f t="shared" si="0"/>
        <v>26500</v>
      </c>
    </row>
    <row r="12" spans="1:15" ht="29.25" thickBot="1">
      <c r="A12" s="56">
        <v>6</v>
      </c>
      <c r="B12" s="57" t="s">
        <v>10</v>
      </c>
      <c r="C12" s="58" t="s">
        <v>11</v>
      </c>
      <c r="D12" s="58">
        <v>1</v>
      </c>
      <c r="E12" s="59">
        <v>39000</v>
      </c>
      <c r="F12" s="60"/>
      <c r="G12" s="44">
        <v>39000</v>
      </c>
      <c r="H12" s="44">
        <v>1</v>
      </c>
      <c r="I12" s="44">
        <v>52700</v>
      </c>
      <c r="J12" s="44"/>
      <c r="K12" s="46">
        <v>52700</v>
      </c>
      <c r="L12" s="47"/>
      <c r="M12" s="46">
        <v>39000</v>
      </c>
      <c r="N12" s="46">
        <v>52700</v>
      </c>
      <c r="O12" s="30">
        <f t="shared" si="0"/>
        <v>45850</v>
      </c>
    </row>
    <row r="13" spans="1:15" ht="43.5" thickBot="1">
      <c r="A13" s="56">
        <v>7</v>
      </c>
      <c r="B13" s="57" t="s">
        <v>12</v>
      </c>
      <c r="C13" s="61" t="s">
        <v>68</v>
      </c>
      <c r="D13" s="58">
        <v>1</v>
      </c>
      <c r="E13" s="59">
        <v>42000</v>
      </c>
      <c r="F13" s="60"/>
      <c r="G13" s="44">
        <v>42000</v>
      </c>
      <c r="H13" s="44">
        <v>1</v>
      </c>
      <c r="I13" s="44">
        <v>50400</v>
      </c>
      <c r="J13" s="44"/>
      <c r="K13" s="46">
        <v>50400</v>
      </c>
      <c r="L13" s="47"/>
      <c r="M13" s="46">
        <v>42000</v>
      </c>
      <c r="N13" s="46">
        <v>50400</v>
      </c>
      <c r="O13" s="30">
        <f t="shared" si="0"/>
        <v>46200</v>
      </c>
    </row>
    <row r="14" spans="1:15" ht="43.5" thickBot="1">
      <c r="A14" s="56">
        <v>8</v>
      </c>
      <c r="B14" s="57" t="s">
        <v>13</v>
      </c>
      <c r="C14" s="58" t="s">
        <v>14</v>
      </c>
      <c r="D14" s="58">
        <v>1</v>
      </c>
      <c r="E14" s="59">
        <v>92000</v>
      </c>
      <c r="F14" s="60"/>
      <c r="G14" s="44">
        <v>92000</v>
      </c>
      <c r="H14" s="44">
        <v>1</v>
      </c>
      <c r="I14" s="44">
        <v>125500</v>
      </c>
      <c r="J14" s="44"/>
      <c r="K14" s="46">
        <v>125500</v>
      </c>
      <c r="L14" s="47"/>
      <c r="M14" s="46">
        <v>92000</v>
      </c>
      <c r="N14" s="46">
        <v>125500</v>
      </c>
      <c r="O14" s="30">
        <f t="shared" si="0"/>
        <v>108750</v>
      </c>
    </row>
    <row r="15" spans="1:15" ht="29.25" thickBot="1">
      <c r="A15" s="56">
        <v>9</v>
      </c>
      <c r="B15" s="57" t="s">
        <v>15</v>
      </c>
      <c r="C15" s="58" t="s">
        <v>16</v>
      </c>
      <c r="D15" s="58">
        <v>1</v>
      </c>
      <c r="E15" s="59">
        <v>18000</v>
      </c>
      <c r="F15" s="60"/>
      <c r="G15" s="44">
        <v>18000</v>
      </c>
      <c r="H15" s="44">
        <v>1</v>
      </c>
      <c r="I15" s="44">
        <v>10000</v>
      </c>
      <c r="J15" s="44"/>
      <c r="K15" s="46">
        <v>10000</v>
      </c>
      <c r="L15" s="47"/>
      <c r="M15" s="46">
        <v>18000</v>
      </c>
      <c r="N15" s="46">
        <v>10000</v>
      </c>
      <c r="O15" s="30">
        <f t="shared" si="0"/>
        <v>14000</v>
      </c>
    </row>
    <row r="16" spans="1:15" ht="29.25" thickBot="1">
      <c r="A16" s="56">
        <v>10</v>
      </c>
      <c r="B16" s="57" t="s">
        <v>17</v>
      </c>
      <c r="C16" s="58" t="s">
        <v>69</v>
      </c>
      <c r="D16" s="58">
        <v>1</v>
      </c>
      <c r="E16" s="59">
        <v>115000</v>
      </c>
      <c r="F16" s="60"/>
      <c r="G16" s="44">
        <v>115000</v>
      </c>
      <c r="H16" s="44">
        <v>1</v>
      </c>
      <c r="I16" s="44">
        <v>61000</v>
      </c>
      <c r="J16" s="44"/>
      <c r="K16" s="46">
        <v>61000</v>
      </c>
      <c r="L16" s="47"/>
      <c r="M16" s="46">
        <v>115000</v>
      </c>
      <c r="N16" s="46">
        <v>61000</v>
      </c>
      <c r="O16" s="30">
        <f t="shared" si="0"/>
        <v>88000</v>
      </c>
    </row>
    <row r="17" spans="1:15" ht="29.25" thickBot="1">
      <c r="A17" s="54">
        <v>11</v>
      </c>
      <c r="B17" s="55" t="s">
        <v>18</v>
      </c>
      <c r="C17" s="43" t="s">
        <v>19</v>
      </c>
      <c r="D17" s="43">
        <v>1</v>
      </c>
      <c r="E17" s="44">
        <v>102000</v>
      </c>
      <c r="F17" s="45"/>
      <c r="G17" s="44">
        <v>102000</v>
      </c>
      <c r="H17" s="44">
        <v>1</v>
      </c>
      <c r="I17" s="44">
        <v>81000</v>
      </c>
      <c r="J17" s="44"/>
      <c r="K17" s="46">
        <v>96390</v>
      </c>
      <c r="L17" s="47"/>
      <c r="M17" s="46">
        <v>102000</v>
      </c>
      <c r="N17" s="46">
        <v>96390</v>
      </c>
      <c r="O17" s="30">
        <f t="shared" si="0"/>
        <v>99195</v>
      </c>
    </row>
    <row r="18" spans="1:15" ht="29.25" thickBot="1">
      <c r="A18" s="56">
        <v>12</v>
      </c>
      <c r="B18" s="57" t="s">
        <v>20</v>
      </c>
      <c r="C18" s="61" t="s">
        <v>70</v>
      </c>
      <c r="D18" s="58">
        <v>1</v>
      </c>
      <c r="E18" s="59">
        <v>40000</v>
      </c>
      <c r="F18" s="60"/>
      <c r="G18" s="44">
        <v>40000</v>
      </c>
      <c r="H18" s="44">
        <v>1</v>
      </c>
      <c r="I18" s="44">
        <v>23300</v>
      </c>
      <c r="J18" s="44"/>
      <c r="K18" s="46">
        <v>23300</v>
      </c>
      <c r="L18" s="47"/>
      <c r="M18" s="46">
        <v>40000</v>
      </c>
      <c r="N18" s="46">
        <v>23300</v>
      </c>
      <c r="O18" s="30">
        <f t="shared" si="0"/>
        <v>31650</v>
      </c>
    </row>
    <row r="19" spans="1:15" ht="15" thickBot="1">
      <c r="A19" s="56">
        <v>13</v>
      </c>
      <c r="B19" s="57" t="s">
        <v>21</v>
      </c>
      <c r="C19" s="58" t="s">
        <v>3</v>
      </c>
      <c r="D19" s="58">
        <v>1</v>
      </c>
      <c r="E19" s="59">
        <v>45000</v>
      </c>
      <c r="F19" s="60"/>
      <c r="G19" s="44">
        <v>45000</v>
      </c>
      <c r="H19" s="44">
        <v>1</v>
      </c>
      <c r="I19" s="44">
        <v>38900</v>
      </c>
      <c r="J19" s="44"/>
      <c r="K19" s="46">
        <v>38900</v>
      </c>
      <c r="L19" s="47"/>
      <c r="M19" s="46">
        <v>45000</v>
      </c>
      <c r="N19" s="46">
        <v>38900</v>
      </c>
      <c r="O19" s="30">
        <f t="shared" si="0"/>
        <v>41950</v>
      </c>
    </row>
    <row r="20" spans="1:15" ht="43.5" thickBot="1">
      <c r="A20" s="56">
        <v>14</v>
      </c>
      <c r="B20" s="57" t="s">
        <v>22</v>
      </c>
      <c r="C20" s="58" t="s">
        <v>3</v>
      </c>
      <c r="D20" s="58">
        <v>1</v>
      </c>
      <c r="E20" s="59">
        <v>52000</v>
      </c>
      <c r="F20" s="60"/>
      <c r="G20" s="44">
        <v>52000</v>
      </c>
      <c r="H20" s="44">
        <v>1</v>
      </c>
      <c r="I20" s="44">
        <v>35600</v>
      </c>
      <c r="J20" s="44"/>
      <c r="K20" s="46">
        <v>35600</v>
      </c>
      <c r="L20" s="47"/>
      <c r="M20" s="46">
        <v>52000</v>
      </c>
      <c r="N20" s="46">
        <v>35600</v>
      </c>
      <c r="O20" s="30">
        <f t="shared" si="0"/>
        <v>43800</v>
      </c>
    </row>
    <row r="21" spans="1:15" ht="29.25" thickBot="1">
      <c r="A21" s="56">
        <v>15</v>
      </c>
      <c r="B21" s="57" t="s">
        <v>23</v>
      </c>
      <c r="C21" s="58" t="s">
        <v>24</v>
      </c>
      <c r="D21" s="58">
        <v>1</v>
      </c>
      <c r="E21" s="59">
        <v>97000</v>
      </c>
      <c r="F21" s="60"/>
      <c r="G21" s="44">
        <v>97000</v>
      </c>
      <c r="H21" s="44">
        <v>1</v>
      </c>
      <c r="I21" s="44">
        <v>72400</v>
      </c>
      <c r="J21" s="44"/>
      <c r="K21" s="46">
        <v>72400</v>
      </c>
      <c r="L21" s="47"/>
      <c r="M21" s="46">
        <v>97000</v>
      </c>
      <c r="N21" s="46">
        <v>72400</v>
      </c>
      <c r="O21" s="30">
        <f t="shared" si="0"/>
        <v>84700</v>
      </c>
    </row>
    <row r="22" spans="1:15" ht="29.25" thickBot="1">
      <c r="A22" s="56">
        <v>16</v>
      </c>
      <c r="B22" s="57" t="s">
        <v>25</v>
      </c>
      <c r="C22" s="58" t="s">
        <v>26</v>
      </c>
      <c r="D22" s="58">
        <v>1</v>
      </c>
      <c r="E22" s="59">
        <v>80000</v>
      </c>
      <c r="F22" s="60"/>
      <c r="G22" s="44">
        <v>80000</v>
      </c>
      <c r="H22" s="44">
        <v>1</v>
      </c>
      <c r="I22" s="44">
        <v>95000</v>
      </c>
      <c r="J22" s="44"/>
      <c r="K22" s="46">
        <v>95000</v>
      </c>
      <c r="L22" s="47"/>
      <c r="M22" s="46">
        <v>80000</v>
      </c>
      <c r="N22" s="46">
        <v>95000</v>
      </c>
      <c r="O22" s="30">
        <f t="shared" si="0"/>
        <v>87500</v>
      </c>
    </row>
    <row r="23" spans="1:15" ht="29.25" thickBot="1">
      <c r="A23" s="56">
        <v>17</v>
      </c>
      <c r="B23" s="57" t="s">
        <v>27</v>
      </c>
      <c r="C23" s="58" t="s">
        <v>26</v>
      </c>
      <c r="D23" s="58">
        <v>1</v>
      </c>
      <c r="E23" s="59">
        <v>70000</v>
      </c>
      <c r="F23" s="60"/>
      <c r="G23" s="44">
        <v>70000</v>
      </c>
      <c r="H23" s="44">
        <v>1</v>
      </c>
      <c r="I23" s="44">
        <v>56000</v>
      </c>
      <c r="J23" s="44"/>
      <c r="K23" s="46">
        <v>56000</v>
      </c>
      <c r="L23" s="47"/>
      <c r="M23" s="46">
        <v>70000</v>
      </c>
      <c r="N23" s="46">
        <v>56000</v>
      </c>
      <c r="O23" s="30">
        <f t="shared" si="0"/>
        <v>63000</v>
      </c>
    </row>
    <row r="24" spans="1:15" ht="15" thickBot="1">
      <c r="A24" s="56">
        <v>18</v>
      </c>
      <c r="B24" s="57" t="s">
        <v>28</v>
      </c>
      <c r="C24" s="58" t="s">
        <v>26</v>
      </c>
      <c r="D24" s="58">
        <v>1</v>
      </c>
      <c r="E24" s="59">
        <v>85000</v>
      </c>
      <c r="F24" s="60"/>
      <c r="G24" s="44">
        <v>85000</v>
      </c>
      <c r="H24" s="44">
        <v>1</v>
      </c>
      <c r="I24" s="44">
        <v>95000</v>
      </c>
      <c r="J24" s="44"/>
      <c r="K24" s="46">
        <v>95000</v>
      </c>
      <c r="L24" s="47"/>
      <c r="M24" s="46">
        <v>85000</v>
      </c>
      <c r="N24" s="46">
        <v>95000</v>
      </c>
      <c r="O24" s="30">
        <f t="shared" si="0"/>
        <v>90000</v>
      </c>
    </row>
    <row r="25" spans="1:15" ht="15" thickBot="1">
      <c r="A25" s="56">
        <v>19</v>
      </c>
      <c r="B25" s="57" t="s">
        <v>29</v>
      </c>
      <c r="C25" s="61" t="s">
        <v>30</v>
      </c>
      <c r="D25" s="58">
        <v>1</v>
      </c>
      <c r="E25" s="59">
        <v>80000</v>
      </c>
      <c r="F25" s="60"/>
      <c r="G25" s="44">
        <v>80000</v>
      </c>
      <c r="H25" s="44">
        <v>1</v>
      </c>
      <c r="I25" s="44">
        <v>75200</v>
      </c>
      <c r="J25" s="44"/>
      <c r="K25" s="46">
        <v>89250</v>
      </c>
      <c r="L25" s="47"/>
      <c r="M25" s="46">
        <v>80000</v>
      </c>
      <c r="N25" s="46">
        <v>89250</v>
      </c>
      <c r="O25" s="30">
        <f t="shared" si="0"/>
        <v>84625</v>
      </c>
    </row>
    <row r="26" spans="1:15" ht="43.5" thickBot="1">
      <c r="A26" s="56">
        <v>20</v>
      </c>
      <c r="B26" s="57" t="s">
        <v>31</v>
      </c>
      <c r="C26" s="58" t="s">
        <v>71</v>
      </c>
      <c r="D26" s="58">
        <v>1</v>
      </c>
      <c r="E26" s="59">
        <v>80000</v>
      </c>
      <c r="F26" s="60"/>
      <c r="G26" s="44">
        <v>80000</v>
      </c>
      <c r="H26" s="44">
        <v>1</v>
      </c>
      <c r="I26" s="44">
        <v>40000</v>
      </c>
      <c r="J26" s="44"/>
      <c r="K26" s="46">
        <v>47600</v>
      </c>
      <c r="L26" s="47"/>
      <c r="M26" s="46">
        <v>80000</v>
      </c>
      <c r="N26" s="46">
        <v>47600</v>
      </c>
      <c r="O26" s="30">
        <f t="shared" si="0"/>
        <v>63800</v>
      </c>
    </row>
    <row r="27" spans="1:15" ht="29.25" thickBot="1">
      <c r="A27" s="56">
        <v>21</v>
      </c>
      <c r="B27" s="57" t="s">
        <v>32</v>
      </c>
      <c r="C27" s="58" t="s">
        <v>72</v>
      </c>
      <c r="D27" s="58">
        <v>1</v>
      </c>
      <c r="E27" s="59">
        <v>35000</v>
      </c>
      <c r="F27" s="60"/>
      <c r="G27" s="44">
        <v>35000</v>
      </c>
      <c r="H27" s="44">
        <v>1</v>
      </c>
      <c r="I27" s="44">
        <v>47600</v>
      </c>
      <c r="J27" s="44"/>
      <c r="K27" s="46">
        <v>56644</v>
      </c>
      <c r="L27" s="47"/>
      <c r="M27" s="46">
        <v>35000</v>
      </c>
      <c r="N27" s="46">
        <v>56644</v>
      </c>
      <c r="O27" s="30">
        <f t="shared" si="0"/>
        <v>45822</v>
      </c>
    </row>
    <row r="28" spans="1:15" ht="29.25" thickBot="1">
      <c r="A28" s="56">
        <v>22</v>
      </c>
      <c r="B28" s="57" t="s">
        <v>33</v>
      </c>
      <c r="C28" s="58" t="s">
        <v>34</v>
      </c>
      <c r="D28" s="58">
        <v>1</v>
      </c>
      <c r="E28" s="59">
        <v>47000</v>
      </c>
      <c r="F28" s="60"/>
      <c r="G28" s="44">
        <v>47000</v>
      </c>
      <c r="H28" s="44">
        <v>1</v>
      </c>
      <c r="I28" s="44">
        <v>24000</v>
      </c>
      <c r="J28" s="44"/>
      <c r="K28" s="46">
        <v>24000</v>
      </c>
      <c r="L28" s="47"/>
      <c r="M28" s="46">
        <v>47000</v>
      </c>
      <c r="N28" s="46">
        <v>24000</v>
      </c>
      <c r="O28" s="30">
        <f t="shared" si="0"/>
        <v>35500</v>
      </c>
    </row>
    <row r="29" spans="1:15" ht="15" thickBot="1">
      <c r="A29" s="56">
        <v>23</v>
      </c>
      <c r="B29" s="57" t="s">
        <v>35</v>
      </c>
      <c r="C29" s="58" t="s">
        <v>36</v>
      </c>
      <c r="D29" s="58">
        <v>1</v>
      </c>
      <c r="E29" s="59">
        <v>23000</v>
      </c>
      <c r="F29" s="60"/>
      <c r="G29" s="44">
        <v>23000</v>
      </c>
      <c r="H29" s="44">
        <v>1</v>
      </c>
      <c r="I29" s="44">
        <v>18000</v>
      </c>
      <c r="J29" s="44"/>
      <c r="K29" s="46">
        <v>18000</v>
      </c>
      <c r="L29" s="47"/>
      <c r="M29" s="46">
        <v>23000</v>
      </c>
      <c r="N29" s="46">
        <v>18000</v>
      </c>
      <c r="O29" s="30">
        <f t="shared" si="0"/>
        <v>20500</v>
      </c>
    </row>
    <row r="30" spans="1:15" ht="15" thickBot="1">
      <c r="A30" s="56">
        <v>24</v>
      </c>
      <c r="B30" s="57" t="s">
        <v>37</v>
      </c>
      <c r="C30" s="58" t="s">
        <v>38</v>
      </c>
      <c r="D30" s="58">
        <v>1</v>
      </c>
      <c r="E30" s="59">
        <v>22000</v>
      </c>
      <c r="F30" s="60"/>
      <c r="G30" s="44">
        <v>22000</v>
      </c>
      <c r="H30" s="44">
        <v>1</v>
      </c>
      <c r="I30" s="44">
        <v>14000</v>
      </c>
      <c r="J30" s="44"/>
      <c r="K30" s="46">
        <v>14000</v>
      </c>
      <c r="L30" s="47"/>
      <c r="M30" s="46">
        <v>22000</v>
      </c>
      <c r="N30" s="46">
        <v>14000</v>
      </c>
      <c r="O30" s="30">
        <f t="shared" si="0"/>
        <v>18000</v>
      </c>
    </row>
    <row r="31" spans="1:15" ht="43.5" thickBot="1">
      <c r="A31" s="56">
        <v>25</v>
      </c>
      <c r="B31" s="57" t="s">
        <v>39</v>
      </c>
      <c r="C31" s="61" t="s">
        <v>73</v>
      </c>
      <c r="D31" s="58">
        <v>1</v>
      </c>
      <c r="E31" s="59">
        <v>72000</v>
      </c>
      <c r="F31" s="60"/>
      <c r="G31" s="44">
        <v>72000</v>
      </c>
      <c r="H31" s="44">
        <v>1</v>
      </c>
      <c r="I31" s="44">
        <v>38200</v>
      </c>
      <c r="J31" s="44"/>
      <c r="K31" s="46">
        <v>38200</v>
      </c>
      <c r="L31" s="47"/>
      <c r="M31" s="46">
        <v>72000</v>
      </c>
      <c r="N31" s="46">
        <v>38200</v>
      </c>
      <c r="O31" s="30">
        <f t="shared" si="0"/>
        <v>55100</v>
      </c>
    </row>
    <row r="32" spans="1:15" ht="29.25" thickBot="1">
      <c r="A32" s="56">
        <v>26</v>
      </c>
      <c r="B32" s="57" t="s">
        <v>40</v>
      </c>
      <c r="C32" s="58" t="s">
        <v>74</v>
      </c>
      <c r="D32" s="58">
        <v>1</v>
      </c>
      <c r="E32" s="59">
        <v>78000</v>
      </c>
      <c r="F32" s="60"/>
      <c r="G32" s="44">
        <v>78000</v>
      </c>
      <c r="H32" s="44">
        <v>1</v>
      </c>
      <c r="I32" s="44">
        <v>75600</v>
      </c>
      <c r="J32" s="44"/>
      <c r="K32" s="46">
        <v>75600</v>
      </c>
      <c r="L32" s="47"/>
      <c r="M32" s="46">
        <v>78000</v>
      </c>
      <c r="N32" s="46">
        <v>75600</v>
      </c>
      <c r="O32" s="30">
        <f t="shared" si="0"/>
        <v>76800</v>
      </c>
    </row>
    <row r="33" spans="1:38" ht="15" thickBot="1">
      <c r="A33" s="56">
        <v>27</v>
      </c>
      <c r="B33" s="57" t="s">
        <v>41</v>
      </c>
      <c r="C33" s="58" t="s">
        <v>42</v>
      </c>
      <c r="D33" s="58">
        <v>1</v>
      </c>
      <c r="E33" s="59">
        <v>55000</v>
      </c>
      <c r="F33" s="60"/>
      <c r="G33" s="44">
        <v>55000</v>
      </c>
      <c r="H33" s="44">
        <v>1</v>
      </c>
      <c r="I33" s="44">
        <v>91500</v>
      </c>
      <c r="J33" s="44"/>
      <c r="K33" s="46">
        <v>91500</v>
      </c>
      <c r="L33" s="47"/>
      <c r="M33" s="46">
        <v>55000</v>
      </c>
      <c r="N33" s="46">
        <v>91500</v>
      </c>
      <c r="O33" s="30">
        <f t="shared" si="0"/>
        <v>73250</v>
      </c>
    </row>
    <row r="34" spans="1:38" ht="29.25" thickBot="1">
      <c r="A34" s="56">
        <v>28</v>
      </c>
      <c r="B34" s="57" t="s">
        <v>43</v>
      </c>
      <c r="C34" s="58" t="s">
        <v>44</v>
      </c>
      <c r="D34" s="58">
        <v>1</v>
      </c>
      <c r="E34" s="59">
        <v>114000</v>
      </c>
      <c r="F34" s="60"/>
      <c r="G34" s="44">
        <v>114000</v>
      </c>
      <c r="H34" s="44">
        <v>1</v>
      </c>
      <c r="I34" s="44">
        <v>180000</v>
      </c>
      <c r="J34" s="44"/>
      <c r="K34" s="46">
        <v>180000</v>
      </c>
      <c r="L34" s="47"/>
      <c r="M34" s="46">
        <v>114000</v>
      </c>
      <c r="N34" s="46">
        <v>180000</v>
      </c>
      <c r="O34" s="30">
        <f t="shared" si="0"/>
        <v>147000</v>
      </c>
    </row>
    <row r="35" spans="1:38" ht="15" customHeight="1" thickBot="1">
      <c r="A35" s="137"/>
      <c r="B35" s="138"/>
      <c r="C35" s="138"/>
      <c r="D35" s="133" t="s">
        <v>150</v>
      </c>
      <c r="E35" s="134"/>
      <c r="F35" s="135"/>
      <c r="G35" s="31">
        <f>SUM(G7:G34)</f>
        <v>1757000</v>
      </c>
      <c r="H35" s="128" t="s">
        <v>150</v>
      </c>
      <c r="I35" s="129"/>
      <c r="J35" s="129"/>
      <c r="K35" s="62">
        <f>SUM(K7:K34)</f>
        <v>1585784</v>
      </c>
      <c r="L35" s="63"/>
      <c r="M35" s="31">
        <f>SUM(M7:M34)</f>
        <v>1757000</v>
      </c>
      <c r="N35" s="62">
        <f>SUM(N7:N34)</f>
        <v>1585784</v>
      </c>
      <c r="O35" s="34">
        <f t="shared" si="0"/>
        <v>1671392</v>
      </c>
    </row>
    <row r="36" spans="1:38" ht="54" customHeight="1" thickBot="1">
      <c r="A36" s="64" t="s">
        <v>57</v>
      </c>
      <c r="B36" s="65" t="s">
        <v>0</v>
      </c>
      <c r="C36" s="65" t="s">
        <v>58</v>
      </c>
      <c r="D36" s="37" t="s">
        <v>77</v>
      </c>
      <c r="E36" s="38" t="s">
        <v>64</v>
      </c>
      <c r="F36" s="38" t="s">
        <v>78</v>
      </c>
      <c r="G36" s="38" t="s">
        <v>62</v>
      </c>
      <c r="H36" s="66" t="s">
        <v>77</v>
      </c>
      <c r="I36" s="66" t="s">
        <v>64</v>
      </c>
      <c r="J36" s="66" t="s">
        <v>78</v>
      </c>
      <c r="K36" s="67" t="s">
        <v>62</v>
      </c>
      <c r="L36" s="24"/>
      <c r="M36" s="39" t="s">
        <v>62</v>
      </c>
      <c r="N36" s="67" t="s">
        <v>62</v>
      </c>
      <c r="O36" s="40" t="s">
        <v>148</v>
      </c>
      <c r="T36" s="109"/>
    </row>
    <row r="37" spans="1:38" s="69" customFormat="1" ht="72" thickBot="1">
      <c r="A37" s="68">
        <v>1</v>
      </c>
      <c r="B37" s="55" t="s">
        <v>75</v>
      </c>
      <c r="C37" s="43" t="s">
        <v>26</v>
      </c>
      <c r="D37" s="43">
        <v>1</v>
      </c>
      <c r="E37" s="44">
        <v>90000</v>
      </c>
      <c r="F37" s="45"/>
      <c r="G37" s="44">
        <v>90000</v>
      </c>
      <c r="H37" s="44">
        <v>1</v>
      </c>
      <c r="I37" s="44">
        <v>90000</v>
      </c>
      <c r="J37" s="44">
        <v>0</v>
      </c>
      <c r="K37" s="46">
        <v>90000</v>
      </c>
      <c r="L37" s="47"/>
      <c r="M37" s="46">
        <v>90000</v>
      </c>
      <c r="N37" s="46">
        <v>90000</v>
      </c>
      <c r="O37" s="30">
        <f>AVERAGE(M37,N37)</f>
        <v>90000</v>
      </c>
      <c r="P37" s="86"/>
      <c r="Q37" s="86"/>
      <c r="R37" s="86"/>
      <c r="S37" s="86"/>
      <c r="T37" s="86"/>
      <c r="U37" s="86"/>
      <c r="V37" s="86"/>
      <c r="W37" s="86"/>
      <c r="X37" s="86"/>
      <c r="Y37" s="86"/>
      <c r="Z37" s="86"/>
      <c r="AA37" s="86"/>
      <c r="AB37" s="86"/>
      <c r="AC37" s="86"/>
      <c r="AD37" s="86"/>
      <c r="AE37" s="86"/>
      <c r="AF37" s="86"/>
      <c r="AG37" s="86"/>
      <c r="AH37" s="86"/>
      <c r="AI37" s="86"/>
      <c r="AJ37" s="86"/>
      <c r="AK37" s="86"/>
      <c r="AL37" s="86"/>
    </row>
    <row r="38" spans="1:38" s="69" customFormat="1" ht="29.25" thickBot="1">
      <c r="A38" s="70">
        <v>2</v>
      </c>
      <c r="B38" s="57" t="s">
        <v>45</v>
      </c>
      <c r="C38" s="58" t="s">
        <v>26</v>
      </c>
      <c r="D38" s="58">
        <v>1</v>
      </c>
      <c r="E38" s="59">
        <v>165000</v>
      </c>
      <c r="F38" s="60"/>
      <c r="G38" s="59">
        <v>165000</v>
      </c>
      <c r="H38" s="44">
        <v>1</v>
      </c>
      <c r="I38" s="44">
        <v>50000</v>
      </c>
      <c r="J38" s="44">
        <v>0</v>
      </c>
      <c r="K38" s="46">
        <v>50000</v>
      </c>
      <c r="L38" s="47"/>
      <c r="M38" s="71">
        <v>165000</v>
      </c>
      <c r="N38" s="46">
        <v>50000</v>
      </c>
      <c r="O38" s="30">
        <f>AVERAGE(M38,N38)</f>
        <v>107500</v>
      </c>
      <c r="P38" s="86"/>
      <c r="Q38" s="86"/>
      <c r="R38" s="86"/>
      <c r="S38" s="86"/>
      <c r="T38" s="86"/>
      <c r="U38" s="86"/>
      <c r="V38" s="86"/>
      <c r="W38" s="86"/>
      <c r="X38" s="86"/>
      <c r="Y38" s="86"/>
      <c r="Z38" s="86"/>
      <c r="AA38" s="86"/>
      <c r="AB38" s="86"/>
      <c r="AC38" s="86"/>
      <c r="AD38" s="86"/>
      <c r="AE38" s="86"/>
      <c r="AF38" s="86"/>
      <c r="AG38" s="86"/>
      <c r="AH38" s="86"/>
      <c r="AI38" s="86"/>
      <c r="AJ38" s="86"/>
      <c r="AK38" s="86"/>
      <c r="AL38" s="86"/>
    </row>
    <row r="39" spans="1:38" s="69" customFormat="1" ht="15" thickBot="1">
      <c r="A39" s="70">
        <v>3</v>
      </c>
      <c r="B39" s="57" t="s">
        <v>46</v>
      </c>
      <c r="C39" s="58" t="s">
        <v>26</v>
      </c>
      <c r="D39" s="58">
        <v>1</v>
      </c>
      <c r="E39" s="59">
        <v>100000</v>
      </c>
      <c r="F39" s="60"/>
      <c r="G39" s="59">
        <v>100000</v>
      </c>
      <c r="H39" s="44">
        <v>1</v>
      </c>
      <c r="I39" s="44">
        <v>65000</v>
      </c>
      <c r="J39" s="44">
        <v>0</v>
      </c>
      <c r="K39" s="46">
        <v>65000</v>
      </c>
      <c r="L39" s="47"/>
      <c r="M39" s="71">
        <v>100000</v>
      </c>
      <c r="N39" s="46">
        <v>65000</v>
      </c>
      <c r="O39" s="30">
        <f t="shared" ref="O39:O46" si="1">AVERAGE(M39,N39)</f>
        <v>82500</v>
      </c>
      <c r="P39" s="86"/>
      <c r="Q39" s="86"/>
      <c r="R39" s="86"/>
      <c r="S39" s="86"/>
      <c r="T39" s="86"/>
      <c r="U39" s="86"/>
      <c r="V39" s="86"/>
      <c r="W39" s="86"/>
      <c r="X39" s="86"/>
      <c r="Y39" s="86"/>
      <c r="Z39" s="86"/>
      <c r="AA39" s="86"/>
      <c r="AB39" s="86"/>
      <c r="AC39" s="86"/>
      <c r="AD39" s="86"/>
      <c r="AE39" s="86"/>
      <c r="AF39" s="86"/>
      <c r="AG39" s="86"/>
      <c r="AH39" s="86"/>
      <c r="AI39" s="86"/>
      <c r="AJ39" s="86"/>
      <c r="AK39" s="86"/>
      <c r="AL39" s="86"/>
    </row>
    <row r="40" spans="1:38" s="69" customFormat="1" ht="15" thickBot="1">
      <c r="A40" s="70">
        <v>4</v>
      </c>
      <c r="B40" s="57" t="s">
        <v>47</v>
      </c>
      <c r="C40" s="58" t="s">
        <v>26</v>
      </c>
      <c r="D40" s="58">
        <v>1</v>
      </c>
      <c r="E40" s="59">
        <v>135000</v>
      </c>
      <c r="F40" s="60"/>
      <c r="G40" s="59">
        <v>135000</v>
      </c>
      <c r="H40" s="44">
        <v>1</v>
      </c>
      <c r="I40" s="44">
        <v>29000</v>
      </c>
      <c r="J40" s="44">
        <v>0</v>
      </c>
      <c r="K40" s="46">
        <v>29000</v>
      </c>
      <c r="L40" s="47"/>
      <c r="M40" s="71">
        <v>135000</v>
      </c>
      <c r="N40" s="46">
        <v>29000</v>
      </c>
      <c r="O40" s="30">
        <f t="shared" si="1"/>
        <v>82000</v>
      </c>
      <c r="P40" s="86"/>
      <c r="Q40" s="86"/>
      <c r="R40" s="86"/>
      <c r="S40" s="86"/>
      <c r="T40" s="86"/>
      <c r="U40" s="86"/>
      <c r="V40" s="86"/>
      <c r="W40" s="86"/>
      <c r="X40" s="86"/>
      <c r="Y40" s="86"/>
      <c r="Z40" s="86"/>
      <c r="AA40" s="86"/>
      <c r="AB40" s="86"/>
      <c r="AC40" s="86"/>
      <c r="AD40" s="86"/>
      <c r="AE40" s="86"/>
      <c r="AF40" s="86"/>
      <c r="AG40" s="86"/>
      <c r="AH40" s="86"/>
      <c r="AI40" s="86"/>
      <c r="AJ40" s="86"/>
      <c r="AK40" s="86"/>
      <c r="AL40" s="86"/>
    </row>
    <row r="41" spans="1:38" s="69" customFormat="1" ht="72" thickBot="1">
      <c r="A41" s="70">
        <v>5</v>
      </c>
      <c r="B41" s="72" t="s">
        <v>48</v>
      </c>
      <c r="C41" s="58" t="s">
        <v>49</v>
      </c>
      <c r="D41" s="58">
        <v>1</v>
      </c>
      <c r="E41" s="59">
        <v>1650000</v>
      </c>
      <c r="F41" s="60"/>
      <c r="G41" s="59">
        <v>1650000</v>
      </c>
      <c r="H41" s="44">
        <v>1</v>
      </c>
      <c r="I41" s="44">
        <v>450000</v>
      </c>
      <c r="J41" s="44">
        <v>0</v>
      </c>
      <c r="K41" s="46">
        <v>450000</v>
      </c>
      <c r="L41" s="47"/>
      <c r="M41" s="71">
        <v>1650000</v>
      </c>
      <c r="N41" s="46">
        <v>450000</v>
      </c>
      <c r="O41" s="30">
        <f t="shared" si="1"/>
        <v>1050000</v>
      </c>
      <c r="P41" s="86"/>
      <c r="Q41" s="86"/>
      <c r="R41" s="86"/>
      <c r="S41" s="86"/>
      <c r="T41" s="86"/>
      <c r="U41" s="86"/>
      <c r="V41" s="86"/>
      <c r="W41" s="86"/>
      <c r="X41" s="86"/>
      <c r="Y41" s="86"/>
      <c r="Z41" s="86"/>
      <c r="AA41" s="86"/>
      <c r="AB41" s="86"/>
      <c r="AC41" s="86"/>
      <c r="AD41" s="86"/>
      <c r="AE41" s="86"/>
      <c r="AF41" s="86"/>
      <c r="AG41" s="86"/>
      <c r="AH41" s="86"/>
      <c r="AI41" s="86"/>
      <c r="AJ41" s="86"/>
      <c r="AK41" s="86"/>
      <c r="AL41" s="86"/>
    </row>
    <row r="42" spans="1:38" s="69" customFormat="1" ht="15" thickBot="1">
      <c r="A42" s="70">
        <v>6</v>
      </c>
      <c r="B42" s="73" t="s">
        <v>50</v>
      </c>
      <c r="C42" s="58" t="s">
        <v>51</v>
      </c>
      <c r="D42" s="58">
        <v>1</v>
      </c>
      <c r="E42" s="59">
        <v>100000</v>
      </c>
      <c r="F42" s="60"/>
      <c r="G42" s="59">
        <v>100000</v>
      </c>
      <c r="H42" s="44">
        <v>1</v>
      </c>
      <c r="I42" s="44">
        <v>120000</v>
      </c>
      <c r="J42" s="44">
        <v>0</v>
      </c>
      <c r="K42" s="46">
        <v>120000</v>
      </c>
      <c r="L42" s="47"/>
      <c r="M42" s="71">
        <v>100000</v>
      </c>
      <c r="N42" s="46">
        <v>120000</v>
      </c>
      <c r="O42" s="30">
        <f t="shared" si="1"/>
        <v>110000</v>
      </c>
      <c r="P42" s="86"/>
      <c r="Q42" s="86"/>
      <c r="R42" s="86"/>
      <c r="S42" s="86"/>
      <c r="T42" s="86"/>
      <c r="U42" s="86"/>
      <c r="V42" s="86"/>
      <c r="W42" s="86"/>
      <c r="X42" s="86"/>
      <c r="Y42" s="86"/>
      <c r="Z42" s="86"/>
      <c r="AA42" s="86"/>
      <c r="AB42" s="86"/>
      <c r="AC42" s="86"/>
      <c r="AD42" s="86"/>
      <c r="AE42" s="86"/>
      <c r="AF42" s="86"/>
      <c r="AG42" s="86"/>
      <c r="AH42" s="86"/>
      <c r="AI42" s="86"/>
      <c r="AJ42" s="86"/>
      <c r="AK42" s="86"/>
      <c r="AL42" s="86"/>
    </row>
    <row r="43" spans="1:38" s="69" customFormat="1" ht="57.75" thickBot="1">
      <c r="A43" s="70">
        <v>7</v>
      </c>
      <c r="B43" s="72" t="s">
        <v>52</v>
      </c>
      <c r="C43" s="58" t="s">
        <v>53</v>
      </c>
      <c r="D43" s="58">
        <v>1</v>
      </c>
      <c r="E43" s="59">
        <v>375000</v>
      </c>
      <c r="F43" s="60"/>
      <c r="G43" s="59">
        <v>375000</v>
      </c>
      <c r="H43" s="44">
        <v>1</v>
      </c>
      <c r="I43" s="44">
        <v>280000</v>
      </c>
      <c r="J43" s="44">
        <v>0</v>
      </c>
      <c r="K43" s="46">
        <v>280000</v>
      </c>
      <c r="L43" s="47"/>
      <c r="M43" s="71">
        <v>375000</v>
      </c>
      <c r="N43" s="46">
        <v>280000</v>
      </c>
      <c r="O43" s="30">
        <f t="shared" si="1"/>
        <v>327500</v>
      </c>
      <c r="P43" s="86"/>
      <c r="Q43" s="86"/>
      <c r="R43" s="86"/>
      <c r="S43" s="86"/>
      <c r="T43" s="86"/>
      <c r="U43" s="86"/>
      <c r="V43" s="86"/>
      <c r="W43" s="86"/>
      <c r="X43" s="86"/>
      <c r="Y43" s="86"/>
      <c r="Z43" s="86"/>
      <c r="AA43" s="86"/>
      <c r="AB43" s="86"/>
      <c r="AC43" s="86"/>
      <c r="AD43" s="86"/>
      <c r="AE43" s="86"/>
      <c r="AF43" s="86"/>
      <c r="AG43" s="86"/>
      <c r="AH43" s="86"/>
      <c r="AI43" s="86"/>
      <c r="AJ43" s="86"/>
      <c r="AK43" s="86"/>
      <c r="AL43" s="86"/>
    </row>
    <row r="44" spans="1:38" s="76" customFormat="1" ht="15" thickBot="1">
      <c r="A44" s="74">
        <v>8</v>
      </c>
      <c r="B44" s="74" t="s">
        <v>54</v>
      </c>
      <c r="C44" s="74" t="s">
        <v>26</v>
      </c>
      <c r="D44" s="74">
        <v>1</v>
      </c>
      <c r="E44" s="74">
        <v>175000</v>
      </c>
      <c r="F44" s="74"/>
      <c r="G44" s="74">
        <v>175000</v>
      </c>
      <c r="H44" s="74">
        <v>1</v>
      </c>
      <c r="I44" s="74">
        <v>120000</v>
      </c>
      <c r="J44" s="74">
        <v>0</v>
      </c>
      <c r="K44" s="74">
        <v>120000</v>
      </c>
      <c r="L44" s="75"/>
      <c r="M44" s="74">
        <v>175000</v>
      </c>
      <c r="N44" s="74">
        <v>120000</v>
      </c>
      <c r="O44" s="30">
        <f t="shared" si="1"/>
        <v>147500</v>
      </c>
      <c r="P44" s="86"/>
      <c r="Q44" s="86"/>
      <c r="R44" s="86"/>
      <c r="S44" s="86"/>
      <c r="T44" s="86"/>
      <c r="U44" s="86"/>
      <c r="V44" s="86"/>
      <c r="W44" s="86"/>
      <c r="X44" s="86"/>
      <c r="Y44" s="86"/>
      <c r="Z44" s="86"/>
      <c r="AA44" s="86"/>
      <c r="AB44" s="86"/>
      <c r="AC44" s="86"/>
      <c r="AD44" s="86"/>
      <c r="AE44" s="86"/>
      <c r="AF44" s="86"/>
      <c r="AG44" s="86"/>
      <c r="AH44" s="86"/>
      <c r="AI44" s="86"/>
      <c r="AJ44" s="86"/>
      <c r="AK44" s="86"/>
      <c r="AL44" s="86"/>
    </row>
    <row r="45" spans="1:38" s="69" customFormat="1" ht="15" thickBot="1">
      <c r="A45" s="77">
        <v>9</v>
      </c>
      <c r="B45" s="77" t="s">
        <v>55</v>
      </c>
      <c r="C45" s="77" t="s">
        <v>26</v>
      </c>
      <c r="D45" s="77">
        <v>1</v>
      </c>
      <c r="E45" s="78">
        <v>270000</v>
      </c>
      <c r="F45" s="78"/>
      <c r="G45" s="78">
        <v>270000</v>
      </c>
      <c r="H45" s="78">
        <v>1</v>
      </c>
      <c r="I45" s="78">
        <v>220000</v>
      </c>
      <c r="J45" s="78">
        <v>0</v>
      </c>
      <c r="K45" s="78">
        <v>220000</v>
      </c>
      <c r="L45" s="13"/>
      <c r="M45" s="78">
        <v>270000</v>
      </c>
      <c r="N45" s="78">
        <v>220000</v>
      </c>
      <c r="O45" s="30">
        <f t="shared" si="1"/>
        <v>245000</v>
      </c>
      <c r="P45" s="86"/>
      <c r="Q45" s="86"/>
      <c r="R45" s="86"/>
      <c r="S45" s="86"/>
      <c r="T45" s="86"/>
      <c r="U45" s="86"/>
      <c r="V45" s="86"/>
      <c r="W45" s="86"/>
      <c r="X45" s="86"/>
      <c r="Y45" s="86"/>
      <c r="Z45" s="86"/>
      <c r="AA45" s="86"/>
      <c r="AB45" s="86"/>
      <c r="AC45" s="86"/>
      <c r="AD45" s="86"/>
      <c r="AE45" s="86"/>
      <c r="AF45" s="86"/>
      <c r="AG45" s="86"/>
      <c r="AH45" s="86"/>
      <c r="AI45" s="86"/>
      <c r="AJ45" s="86"/>
      <c r="AK45" s="86"/>
      <c r="AL45" s="86"/>
    </row>
    <row r="46" spans="1:38" s="83" customFormat="1" ht="15.75" thickBot="1">
      <c r="A46" s="79"/>
      <c r="B46" s="80"/>
      <c r="C46" s="81"/>
      <c r="D46" s="125" t="s">
        <v>150</v>
      </c>
      <c r="E46" s="126"/>
      <c r="F46" s="127"/>
      <c r="G46" s="31">
        <f>SUM(G37:G45)</f>
        <v>3060000</v>
      </c>
      <c r="H46" s="128" t="s">
        <v>150</v>
      </c>
      <c r="I46" s="129"/>
      <c r="J46" s="130"/>
      <c r="K46" s="82">
        <f>SUM(K37:K45)</f>
        <v>1424000</v>
      </c>
      <c r="L46" s="13"/>
      <c r="M46" s="31">
        <f>SUM(M37:M45)</f>
        <v>3060000</v>
      </c>
      <c r="N46" s="82">
        <f>SUM(N37:N45)</f>
        <v>1424000</v>
      </c>
      <c r="O46" s="34">
        <f t="shared" si="1"/>
        <v>2242000</v>
      </c>
    </row>
    <row r="47" spans="1:38" s="86" customFormat="1" ht="15.75" thickBot="1">
      <c r="A47" s="122" t="s">
        <v>76</v>
      </c>
      <c r="B47" s="123"/>
      <c r="C47" s="123"/>
      <c r="D47" s="123"/>
      <c r="E47" s="123"/>
      <c r="F47" s="124"/>
      <c r="G47" s="110">
        <f>SUM(G46,G35,G5)</f>
        <v>5186600</v>
      </c>
      <c r="H47" s="84"/>
      <c r="I47" s="85"/>
      <c r="J47" s="85"/>
      <c r="K47" s="111">
        <f>SUM(K46,K35,K5)</f>
        <v>3310895</v>
      </c>
      <c r="L47" s="83"/>
      <c r="O47" s="112">
        <f>SUM(O46,O35,O5)</f>
        <v>4248747.5</v>
      </c>
    </row>
    <row r="48" spans="1:38" s="86" customFormat="1">
      <c r="A48" s="87"/>
      <c r="B48" s="88"/>
      <c r="C48" s="89"/>
      <c r="D48" s="89"/>
      <c r="E48" s="90"/>
      <c r="F48" s="90"/>
      <c r="G48" s="90"/>
      <c r="H48" s="84"/>
      <c r="I48" s="85"/>
      <c r="J48" s="85"/>
      <c r="K48" s="85"/>
      <c r="L48" s="13"/>
      <c r="M48" s="85"/>
      <c r="N48" s="85"/>
    </row>
    <row r="49" spans="1:29">
      <c r="A49" s="91"/>
      <c r="B49" s="91"/>
      <c r="C49" s="91"/>
      <c r="D49" s="91"/>
      <c r="E49" s="91"/>
      <c r="F49" s="91"/>
      <c r="G49" s="91"/>
    </row>
    <row r="50" spans="1:29" ht="15" thickBot="1"/>
    <row r="51" spans="1:29" ht="18.75" thickBot="1">
      <c r="B51" s="104" t="s">
        <v>151</v>
      </c>
      <c r="C51" s="105">
        <f>G46+G35+G5</f>
        <v>5186600</v>
      </c>
    </row>
    <row r="52" spans="1:29" ht="18.75" thickBot="1">
      <c r="B52" s="106" t="s">
        <v>152</v>
      </c>
      <c r="C52" s="107">
        <f>K46+K35+K5</f>
        <v>3310895</v>
      </c>
      <c r="O52" s="94"/>
    </row>
    <row r="53" spans="1:29" ht="18">
      <c r="A53" s="95"/>
      <c r="B53" s="108" t="s">
        <v>153</v>
      </c>
      <c r="C53" s="113">
        <f>AVERAGE(C51,C52)</f>
        <v>4248747.5</v>
      </c>
      <c r="D53" s="95"/>
      <c r="E53" s="95"/>
      <c r="F53" s="95"/>
      <c r="G53" s="96"/>
      <c r="H53" s="97"/>
      <c r="I53" s="98"/>
      <c r="J53" s="98"/>
      <c r="K53" s="98"/>
      <c r="L53" s="99"/>
      <c r="M53" s="98"/>
      <c r="N53" s="98"/>
      <c r="O53" s="95"/>
      <c r="P53" s="95"/>
      <c r="Q53" s="95"/>
      <c r="R53" s="95"/>
      <c r="S53" s="95"/>
      <c r="T53" s="95"/>
      <c r="U53" s="95"/>
      <c r="V53" s="95"/>
      <c r="W53" s="95"/>
      <c r="X53" s="95"/>
      <c r="Y53" s="95"/>
      <c r="Z53" s="95"/>
      <c r="AA53" s="95"/>
      <c r="AB53" s="95"/>
      <c r="AC53" s="95"/>
    </row>
    <row r="54" spans="1:29" s="1" customFormat="1" ht="39" customHeight="1" thickBot="1">
      <c r="A54" s="95"/>
      <c r="B54" s="131" t="s">
        <v>154</v>
      </c>
      <c r="C54" s="132"/>
      <c r="D54" s="100"/>
      <c r="E54" s="100"/>
      <c r="F54" s="101"/>
      <c r="G54" s="102"/>
      <c r="H54" s="103"/>
      <c r="I54" s="98"/>
      <c r="J54" s="98"/>
      <c r="K54" s="98"/>
      <c r="L54" s="99"/>
      <c r="M54" s="98"/>
      <c r="N54" s="98"/>
      <c r="O54" s="95"/>
      <c r="P54" s="95"/>
      <c r="Q54" s="95"/>
      <c r="R54" s="95"/>
      <c r="S54" s="95"/>
      <c r="T54" s="95"/>
      <c r="U54" s="95"/>
      <c r="V54" s="95"/>
      <c r="W54" s="95"/>
      <c r="X54" s="95"/>
      <c r="Y54" s="95"/>
      <c r="Z54" s="95"/>
      <c r="AA54" s="95"/>
      <c r="AB54" s="95"/>
      <c r="AC54" s="95"/>
    </row>
    <row r="55" spans="1:29" s="1" customFormat="1" ht="12.75" customHeight="1">
      <c r="A55" s="95"/>
      <c r="B55" s="121"/>
      <c r="C55" s="121"/>
      <c r="D55" s="121"/>
      <c r="E55" s="121"/>
      <c r="F55" s="121"/>
      <c r="G55" s="121"/>
      <c r="H55" s="121"/>
      <c r="I55" s="98"/>
      <c r="J55" s="98"/>
      <c r="K55" s="98"/>
      <c r="L55" s="99"/>
      <c r="M55" s="98"/>
      <c r="N55" s="98"/>
      <c r="O55" s="95"/>
      <c r="P55" s="95"/>
      <c r="Q55" s="95"/>
      <c r="R55" s="95"/>
      <c r="S55" s="95"/>
      <c r="T55" s="95"/>
      <c r="U55" s="95"/>
      <c r="V55" s="95"/>
      <c r="W55" s="95"/>
      <c r="X55" s="95"/>
      <c r="Y55" s="95"/>
      <c r="Z55" s="95"/>
      <c r="AA55" s="95"/>
      <c r="AB55" s="95"/>
      <c r="AC55" s="95"/>
    </row>
  </sheetData>
  <mergeCells count="16">
    <mergeCell ref="A1:H1"/>
    <mergeCell ref="A2:B2"/>
    <mergeCell ref="D2:G2"/>
    <mergeCell ref="A5:C5"/>
    <mergeCell ref="H2:K2"/>
    <mergeCell ref="D5:F5"/>
    <mergeCell ref="D35:F35"/>
    <mergeCell ref="H35:J35"/>
    <mergeCell ref="H5:J5"/>
    <mergeCell ref="O2:O3"/>
    <mergeCell ref="A35:C35"/>
    <mergeCell ref="B55:H55"/>
    <mergeCell ref="A47:F47"/>
    <mergeCell ref="D46:F46"/>
    <mergeCell ref="H46:J46"/>
    <mergeCell ref="B54:C54"/>
  </mergeCells>
  <pageMargins left="0.7" right="0.7" top="0.75" bottom="0.75" header="0.3" footer="0.3"/>
  <pageSetup paperSize="1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3"/>
  <sheetViews>
    <sheetView topLeftCell="A32" workbookViewId="0">
      <selection activeCell="D34" sqref="D34:G42"/>
    </sheetView>
  </sheetViews>
  <sheetFormatPr baseColWidth="10" defaultRowHeight="14.25"/>
  <sheetData>
    <row r="1" spans="1:7" ht="45">
      <c r="A1" s="2" t="s">
        <v>82</v>
      </c>
      <c r="B1" s="2" t="s">
        <v>83</v>
      </c>
      <c r="C1" s="2" t="s">
        <v>84</v>
      </c>
      <c r="D1" s="2" t="s">
        <v>85</v>
      </c>
      <c r="E1" s="2" t="s">
        <v>86</v>
      </c>
      <c r="F1" s="2" t="s">
        <v>61</v>
      </c>
      <c r="G1" s="3" t="s">
        <v>87</v>
      </c>
    </row>
    <row r="2" spans="1:7" ht="30">
      <c r="A2" s="4" t="s">
        <v>56</v>
      </c>
      <c r="B2" s="5"/>
      <c r="C2" s="5"/>
      <c r="D2" s="5"/>
      <c r="E2" s="5"/>
      <c r="F2" s="5"/>
      <c r="G2" s="6"/>
    </row>
    <row r="3" spans="1:7" ht="57">
      <c r="A3" s="5">
        <v>1</v>
      </c>
      <c r="B3" s="5" t="s">
        <v>88</v>
      </c>
      <c r="C3" s="5" t="s">
        <v>89</v>
      </c>
      <c r="D3" s="5">
        <v>1</v>
      </c>
      <c r="E3" s="7">
        <v>286773</v>
      </c>
      <c r="F3" s="8">
        <v>0.05</v>
      </c>
      <c r="G3" s="9">
        <v>301111</v>
      </c>
    </row>
    <row r="4" spans="1:7" ht="45" customHeight="1">
      <c r="A4" s="151" t="s">
        <v>90</v>
      </c>
      <c r="B4" s="152"/>
      <c r="C4" s="152"/>
      <c r="D4" s="152"/>
      <c r="E4" s="152"/>
      <c r="F4" s="152"/>
      <c r="G4" s="153"/>
    </row>
    <row r="5" spans="1:7" ht="42.75">
      <c r="A5" s="5">
        <v>1</v>
      </c>
      <c r="B5" s="5" t="s">
        <v>91</v>
      </c>
      <c r="C5" s="5" t="s">
        <v>92</v>
      </c>
      <c r="D5" s="5">
        <v>1</v>
      </c>
      <c r="E5" s="7">
        <v>25000</v>
      </c>
      <c r="F5" s="5">
        <v>0</v>
      </c>
      <c r="G5" s="9">
        <v>25000</v>
      </c>
    </row>
    <row r="6" spans="1:7" ht="57">
      <c r="A6" s="5">
        <v>2</v>
      </c>
      <c r="B6" s="5" t="s">
        <v>93</v>
      </c>
      <c r="C6" s="5" t="s">
        <v>94</v>
      </c>
      <c r="D6" s="5">
        <v>1</v>
      </c>
      <c r="E6" s="7">
        <v>35000</v>
      </c>
      <c r="F6" s="5">
        <v>0</v>
      </c>
      <c r="G6" s="9">
        <v>35000</v>
      </c>
    </row>
    <row r="7" spans="1:7" ht="57">
      <c r="A7" s="5">
        <v>3</v>
      </c>
      <c r="B7" s="5" t="s">
        <v>95</v>
      </c>
      <c r="C7" s="5" t="s">
        <v>96</v>
      </c>
      <c r="D7" s="5">
        <v>1</v>
      </c>
      <c r="E7" s="7">
        <v>41000</v>
      </c>
      <c r="F7" s="5">
        <v>0</v>
      </c>
      <c r="G7" s="9">
        <v>41000</v>
      </c>
    </row>
    <row r="8" spans="1:7" ht="57">
      <c r="A8" s="5">
        <v>4</v>
      </c>
      <c r="B8" s="5" t="s">
        <v>97</v>
      </c>
      <c r="C8" s="5" t="s">
        <v>98</v>
      </c>
      <c r="D8" s="5">
        <v>1</v>
      </c>
      <c r="E8" s="7">
        <v>12800</v>
      </c>
      <c r="F8" s="5">
        <v>0</v>
      </c>
      <c r="G8" s="9">
        <v>12800</v>
      </c>
    </row>
    <row r="9" spans="1:7" ht="57">
      <c r="A9" s="5">
        <v>5</v>
      </c>
      <c r="B9" s="5" t="s">
        <v>99</v>
      </c>
      <c r="C9" s="5" t="s">
        <v>100</v>
      </c>
      <c r="D9" s="5">
        <v>1</v>
      </c>
      <c r="E9" s="7">
        <v>25000</v>
      </c>
      <c r="F9" s="5">
        <v>0</v>
      </c>
      <c r="G9" s="9">
        <v>25000</v>
      </c>
    </row>
    <row r="10" spans="1:7" ht="57">
      <c r="A10" s="5">
        <v>6</v>
      </c>
      <c r="B10" s="5" t="s">
        <v>101</v>
      </c>
      <c r="C10" s="5" t="s">
        <v>102</v>
      </c>
      <c r="D10" s="5">
        <v>1</v>
      </c>
      <c r="E10" s="7">
        <v>52700</v>
      </c>
      <c r="F10" s="5">
        <v>0</v>
      </c>
      <c r="G10" s="9">
        <v>52700</v>
      </c>
    </row>
    <row r="11" spans="1:7" ht="57">
      <c r="A11" s="5">
        <v>7</v>
      </c>
      <c r="B11" s="5" t="s">
        <v>103</v>
      </c>
      <c r="C11" s="5" t="s">
        <v>104</v>
      </c>
      <c r="D11" s="5">
        <v>1</v>
      </c>
      <c r="E11" s="7">
        <v>50400</v>
      </c>
      <c r="F11" s="5">
        <v>0</v>
      </c>
      <c r="G11" s="9">
        <v>50400</v>
      </c>
    </row>
    <row r="12" spans="1:7" ht="57">
      <c r="A12" s="5">
        <v>8</v>
      </c>
      <c r="B12" s="5" t="s">
        <v>105</v>
      </c>
      <c r="C12" s="5" t="s">
        <v>104</v>
      </c>
      <c r="D12" s="5">
        <v>1</v>
      </c>
      <c r="E12" s="7">
        <v>125500</v>
      </c>
      <c r="F12" s="5">
        <v>0</v>
      </c>
      <c r="G12" s="9">
        <v>125500</v>
      </c>
    </row>
    <row r="13" spans="1:7" ht="28.5">
      <c r="A13" s="5">
        <v>9</v>
      </c>
      <c r="B13" s="5" t="s">
        <v>106</v>
      </c>
      <c r="C13" s="5" t="s">
        <v>107</v>
      </c>
      <c r="D13" s="5">
        <v>1</v>
      </c>
      <c r="E13" s="7">
        <v>10000</v>
      </c>
      <c r="F13" s="5">
        <v>0</v>
      </c>
      <c r="G13" s="9">
        <v>10000</v>
      </c>
    </row>
    <row r="14" spans="1:7" ht="71.25">
      <c r="A14" s="5">
        <v>10</v>
      </c>
      <c r="B14" s="5" t="s">
        <v>108</v>
      </c>
      <c r="C14" s="5" t="s">
        <v>109</v>
      </c>
      <c r="D14" s="5">
        <v>1</v>
      </c>
      <c r="E14" s="7">
        <v>61000</v>
      </c>
      <c r="F14" s="5">
        <v>0</v>
      </c>
      <c r="G14" s="9">
        <v>61000</v>
      </c>
    </row>
    <row r="15" spans="1:7" ht="57">
      <c r="A15" s="5">
        <v>11</v>
      </c>
      <c r="B15" s="5" t="s">
        <v>110</v>
      </c>
      <c r="C15" s="5" t="s">
        <v>111</v>
      </c>
      <c r="D15" s="5">
        <v>1</v>
      </c>
      <c r="E15" s="7">
        <v>81000</v>
      </c>
      <c r="F15" s="8">
        <v>0.19</v>
      </c>
      <c r="G15" s="9">
        <v>96390</v>
      </c>
    </row>
    <row r="16" spans="1:7" ht="57">
      <c r="A16" s="5">
        <v>12</v>
      </c>
      <c r="B16" s="5" t="s">
        <v>112</v>
      </c>
      <c r="C16" s="5" t="s">
        <v>113</v>
      </c>
      <c r="D16" s="5">
        <v>1</v>
      </c>
      <c r="E16" s="7">
        <v>23300</v>
      </c>
      <c r="F16" s="5">
        <v>0</v>
      </c>
      <c r="G16" s="9">
        <v>23300</v>
      </c>
    </row>
    <row r="17" spans="1:7" ht="57">
      <c r="A17" s="5">
        <v>13</v>
      </c>
      <c r="B17" s="5" t="s">
        <v>114</v>
      </c>
      <c r="C17" s="5" t="s">
        <v>92</v>
      </c>
      <c r="D17" s="5">
        <v>1</v>
      </c>
      <c r="E17" s="7">
        <v>38900</v>
      </c>
      <c r="F17" s="5">
        <v>0</v>
      </c>
      <c r="G17" s="9">
        <v>38900</v>
      </c>
    </row>
    <row r="18" spans="1:7" ht="57">
      <c r="A18" s="5">
        <v>14</v>
      </c>
      <c r="B18" s="5" t="s">
        <v>115</v>
      </c>
      <c r="C18" s="5" t="s">
        <v>92</v>
      </c>
      <c r="D18" s="5">
        <v>1</v>
      </c>
      <c r="E18" s="7">
        <v>35600</v>
      </c>
      <c r="F18" s="5">
        <v>0</v>
      </c>
      <c r="G18" s="9">
        <v>35600</v>
      </c>
    </row>
    <row r="19" spans="1:7" ht="42.75">
      <c r="A19" s="5">
        <v>15</v>
      </c>
      <c r="B19" s="5" t="s">
        <v>116</v>
      </c>
      <c r="C19" s="5" t="s">
        <v>117</v>
      </c>
      <c r="D19" s="5">
        <v>1</v>
      </c>
      <c r="E19" s="7">
        <v>72400</v>
      </c>
      <c r="F19" s="5">
        <v>0</v>
      </c>
      <c r="G19" s="9">
        <v>72400</v>
      </c>
    </row>
    <row r="20" spans="1:7" ht="57">
      <c r="A20" s="5">
        <v>16</v>
      </c>
      <c r="B20" s="5" t="s">
        <v>118</v>
      </c>
      <c r="C20" s="5" t="s">
        <v>26</v>
      </c>
      <c r="D20" s="5">
        <v>1</v>
      </c>
      <c r="E20" s="7">
        <v>95000</v>
      </c>
      <c r="F20" s="5">
        <v>0</v>
      </c>
      <c r="G20" s="9">
        <v>95000</v>
      </c>
    </row>
    <row r="21" spans="1:7" ht="57">
      <c r="A21" s="5">
        <v>17</v>
      </c>
      <c r="B21" s="5" t="s">
        <v>119</v>
      </c>
      <c r="C21" s="5" t="s">
        <v>26</v>
      </c>
      <c r="D21" s="5">
        <v>1</v>
      </c>
      <c r="E21" s="7">
        <v>56000</v>
      </c>
      <c r="F21" s="5">
        <v>0</v>
      </c>
      <c r="G21" s="9">
        <v>56000</v>
      </c>
    </row>
    <row r="22" spans="1:7" ht="28.5">
      <c r="A22" s="5">
        <v>18</v>
      </c>
      <c r="B22" s="5" t="s">
        <v>120</v>
      </c>
      <c r="C22" s="5" t="s">
        <v>26</v>
      </c>
      <c r="D22" s="5">
        <v>1</v>
      </c>
      <c r="E22" s="7">
        <v>95000</v>
      </c>
      <c r="F22" s="5">
        <v>0</v>
      </c>
      <c r="G22" s="9">
        <v>95000</v>
      </c>
    </row>
    <row r="23" spans="1:7" ht="57">
      <c r="A23" s="5">
        <v>19</v>
      </c>
      <c r="B23" s="5" t="s">
        <v>121</v>
      </c>
      <c r="C23" s="5" t="s">
        <v>122</v>
      </c>
      <c r="D23" s="5">
        <v>1</v>
      </c>
      <c r="E23" s="7">
        <v>75200</v>
      </c>
      <c r="F23" s="8">
        <v>0.19</v>
      </c>
      <c r="G23" s="9">
        <v>89250</v>
      </c>
    </row>
    <row r="24" spans="1:7" ht="42.75">
      <c r="A24" s="5">
        <v>20</v>
      </c>
      <c r="B24" s="5" t="s">
        <v>123</v>
      </c>
      <c r="C24" s="5" t="s">
        <v>124</v>
      </c>
      <c r="D24" s="5">
        <v>1</v>
      </c>
      <c r="E24" s="7">
        <v>40000</v>
      </c>
      <c r="F24" s="8">
        <v>0.19</v>
      </c>
      <c r="G24" s="9">
        <v>47600</v>
      </c>
    </row>
    <row r="25" spans="1:7" ht="42.75">
      <c r="A25" s="5">
        <v>21</v>
      </c>
      <c r="B25" s="5" t="s">
        <v>125</v>
      </c>
      <c r="C25" s="5" t="s">
        <v>26</v>
      </c>
      <c r="D25" s="5">
        <v>1</v>
      </c>
      <c r="E25" s="7">
        <v>47600</v>
      </c>
      <c r="F25" s="8">
        <v>0.19</v>
      </c>
      <c r="G25" s="9">
        <v>56644</v>
      </c>
    </row>
    <row r="26" spans="1:7" ht="42.75">
      <c r="A26" s="5">
        <v>22</v>
      </c>
      <c r="B26" s="5" t="s">
        <v>126</v>
      </c>
      <c r="C26" s="5" t="s">
        <v>100</v>
      </c>
      <c r="D26" s="5">
        <v>1</v>
      </c>
      <c r="E26" s="7">
        <v>24000</v>
      </c>
      <c r="F26" s="5">
        <v>0</v>
      </c>
      <c r="G26" s="9">
        <v>24000</v>
      </c>
    </row>
    <row r="27" spans="1:7" ht="42.75">
      <c r="A27" s="5">
        <v>23</v>
      </c>
      <c r="B27" s="5" t="s">
        <v>35</v>
      </c>
      <c r="C27" s="5" t="s">
        <v>127</v>
      </c>
      <c r="D27" s="5">
        <v>1</v>
      </c>
      <c r="E27" s="7">
        <v>18000</v>
      </c>
      <c r="F27" s="5">
        <v>0</v>
      </c>
      <c r="G27" s="9">
        <v>18000</v>
      </c>
    </row>
    <row r="28" spans="1:7" ht="42.75">
      <c r="A28" s="5">
        <v>24</v>
      </c>
      <c r="B28" s="5" t="s">
        <v>128</v>
      </c>
      <c r="C28" s="5" t="s">
        <v>129</v>
      </c>
      <c r="D28" s="5">
        <v>1</v>
      </c>
      <c r="E28" s="7">
        <v>14000</v>
      </c>
      <c r="F28" s="5">
        <v>0</v>
      </c>
      <c r="G28" s="9">
        <v>14000</v>
      </c>
    </row>
    <row r="29" spans="1:7" ht="71.25">
      <c r="A29" s="5">
        <v>25</v>
      </c>
      <c r="B29" s="5" t="s">
        <v>130</v>
      </c>
      <c r="C29" s="5" t="s">
        <v>131</v>
      </c>
      <c r="D29" s="5">
        <v>1</v>
      </c>
      <c r="E29" s="7">
        <v>38200</v>
      </c>
      <c r="F29" s="5">
        <v>0</v>
      </c>
      <c r="G29" s="9">
        <v>38200</v>
      </c>
    </row>
    <row r="30" spans="1:7" ht="57">
      <c r="A30" s="5">
        <v>26</v>
      </c>
      <c r="B30" s="5" t="s">
        <v>132</v>
      </c>
      <c r="C30" s="5" t="s">
        <v>107</v>
      </c>
      <c r="D30" s="5">
        <v>1</v>
      </c>
      <c r="E30" s="7">
        <v>75600</v>
      </c>
      <c r="F30" s="5">
        <v>0</v>
      </c>
      <c r="G30" s="9">
        <v>75600</v>
      </c>
    </row>
    <row r="31" spans="1:7" ht="57">
      <c r="A31" s="5">
        <v>27</v>
      </c>
      <c r="B31" s="5" t="s">
        <v>133</v>
      </c>
      <c r="C31" s="5" t="s">
        <v>134</v>
      </c>
      <c r="D31" s="5">
        <v>1</v>
      </c>
      <c r="E31" s="7">
        <v>91500</v>
      </c>
      <c r="F31" s="5">
        <v>0</v>
      </c>
      <c r="G31" s="9">
        <v>91500</v>
      </c>
    </row>
    <row r="32" spans="1:7" ht="71.25">
      <c r="A32" s="5">
        <v>28</v>
      </c>
      <c r="B32" s="5" t="s">
        <v>135</v>
      </c>
      <c r="C32" s="5" t="s">
        <v>136</v>
      </c>
      <c r="D32" s="5">
        <v>1</v>
      </c>
      <c r="E32" s="7">
        <v>180000</v>
      </c>
      <c r="F32" s="5">
        <v>0</v>
      </c>
      <c r="G32" s="9">
        <v>180000</v>
      </c>
    </row>
    <row r="33" spans="1:7" ht="30" customHeight="1">
      <c r="A33" s="151" t="s">
        <v>137</v>
      </c>
      <c r="B33" s="152"/>
      <c r="C33" s="152"/>
      <c r="D33" s="152"/>
      <c r="E33" s="152"/>
      <c r="F33" s="152"/>
      <c r="G33" s="153"/>
    </row>
    <row r="34" spans="1:7" ht="42.75">
      <c r="A34" s="5">
        <v>1</v>
      </c>
      <c r="B34" s="5" t="s">
        <v>138</v>
      </c>
      <c r="C34" s="5" t="s">
        <v>26</v>
      </c>
      <c r="D34" s="5">
        <v>1</v>
      </c>
      <c r="E34" s="7">
        <v>90000</v>
      </c>
      <c r="F34" s="5">
        <v>0</v>
      </c>
      <c r="G34" s="9">
        <v>90000</v>
      </c>
    </row>
    <row r="35" spans="1:7" ht="42.75">
      <c r="A35" s="5">
        <v>2</v>
      </c>
      <c r="B35" s="5" t="s">
        <v>139</v>
      </c>
      <c r="C35" s="5" t="s">
        <v>26</v>
      </c>
      <c r="D35" s="5">
        <v>1</v>
      </c>
      <c r="E35" s="7">
        <v>50000</v>
      </c>
      <c r="F35" s="5">
        <v>0</v>
      </c>
      <c r="G35" s="9">
        <v>50000</v>
      </c>
    </row>
    <row r="36" spans="1:7" ht="42.75">
      <c r="A36" s="5">
        <v>3</v>
      </c>
      <c r="B36" s="5" t="s">
        <v>140</v>
      </c>
      <c r="C36" s="5" t="s">
        <v>26</v>
      </c>
      <c r="D36" s="5">
        <v>1</v>
      </c>
      <c r="E36" s="7">
        <v>65000</v>
      </c>
      <c r="F36" s="5">
        <v>0</v>
      </c>
      <c r="G36" s="9">
        <v>65000</v>
      </c>
    </row>
    <row r="37" spans="1:7" ht="57">
      <c r="A37" s="5">
        <v>4</v>
      </c>
      <c r="B37" s="5" t="s">
        <v>141</v>
      </c>
      <c r="C37" s="5" t="s">
        <v>26</v>
      </c>
      <c r="D37" s="5">
        <v>1</v>
      </c>
      <c r="E37" s="7">
        <v>29000</v>
      </c>
      <c r="F37" s="5">
        <v>0</v>
      </c>
      <c r="G37" s="9">
        <v>29000</v>
      </c>
    </row>
    <row r="38" spans="1:7" ht="42.75">
      <c r="A38" s="5">
        <v>5</v>
      </c>
      <c r="B38" s="5" t="s">
        <v>142</v>
      </c>
      <c r="C38" s="5" t="s">
        <v>49</v>
      </c>
      <c r="D38" s="5">
        <v>1</v>
      </c>
      <c r="E38" s="7">
        <v>450000</v>
      </c>
      <c r="F38" s="5">
        <v>0</v>
      </c>
      <c r="G38" s="9">
        <v>450000</v>
      </c>
    </row>
    <row r="39" spans="1:7" ht="42.75">
      <c r="A39" s="5">
        <v>6</v>
      </c>
      <c r="B39" s="5" t="s">
        <v>143</v>
      </c>
      <c r="C39" s="5" t="s">
        <v>51</v>
      </c>
      <c r="D39" s="5">
        <v>1</v>
      </c>
      <c r="E39" s="7">
        <v>120000</v>
      </c>
      <c r="F39" s="5">
        <v>0</v>
      </c>
      <c r="G39" s="9">
        <v>120000</v>
      </c>
    </row>
    <row r="40" spans="1:7" ht="57">
      <c r="A40" s="5">
        <v>7</v>
      </c>
      <c r="B40" s="5" t="s">
        <v>144</v>
      </c>
      <c r="C40" s="5" t="s">
        <v>51</v>
      </c>
      <c r="D40" s="5">
        <v>1</v>
      </c>
      <c r="E40" s="7">
        <v>280000</v>
      </c>
      <c r="F40" s="5">
        <v>0</v>
      </c>
      <c r="G40" s="9">
        <v>280000</v>
      </c>
    </row>
    <row r="41" spans="1:7" ht="42.75">
      <c r="A41" s="5">
        <v>8</v>
      </c>
      <c r="B41" s="5" t="s">
        <v>145</v>
      </c>
      <c r="C41" s="5" t="s">
        <v>26</v>
      </c>
      <c r="D41" s="5">
        <v>1</v>
      </c>
      <c r="E41" s="7">
        <v>120000</v>
      </c>
      <c r="F41" s="5">
        <v>0</v>
      </c>
      <c r="G41" s="9">
        <v>120000</v>
      </c>
    </row>
    <row r="42" spans="1:7" ht="28.5">
      <c r="A42" s="5">
        <v>9</v>
      </c>
      <c r="B42" s="5" t="s">
        <v>146</v>
      </c>
      <c r="C42" s="5" t="s">
        <v>26</v>
      </c>
      <c r="D42" s="5">
        <v>1</v>
      </c>
      <c r="E42" s="7">
        <v>220000</v>
      </c>
      <c r="F42" s="5">
        <v>0</v>
      </c>
      <c r="G42" s="9">
        <v>220000</v>
      </c>
    </row>
    <row r="43" spans="1:7" ht="60">
      <c r="A43" s="5"/>
      <c r="B43" s="4" t="s">
        <v>147</v>
      </c>
      <c r="C43" s="5"/>
      <c r="D43" s="5"/>
      <c r="E43" s="5"/>
      <c r="F43" s="5"/>
      <c r="G43" s="10">
        <v>3009784</v>
      </c>
    </row>
  </sheetData>
  <mergeCells count="2">
    <mergeCell ref="A4:G4"/>
    <mergeCell ref="A33:G33"/>
  </mergeCells>
  <pageMargins left="0.7" right="0.7" top="0.75" bottom="0.75" header="0.3" footer="0.3"/>
  <pageSetup paperSize="18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Hoja2</vt:lpstr>
      <vt:lpstr>Hoja1</vt:lpstr>
      <vt:lpstr>Hoja2!_Toc180072383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Juli Paulin Martinez Cano</cp:lastModifiedBy>
  <dcterms:created xsi:type="dcterms:W3CDTF">2026-02-23T15:53:22Z</dcterms:created>
  <dcterms:modified xsi:type="dcterms:W3CDTF">2026-03-17T16:43:16Z</dcterms:modified>
</cp:coreProperties>
</file>