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C:\Users\rperez\Desktop\"/>
    </mc:Choice>
  </mc:AlternateContent>
  <bookViews>
    <workbookView xWindow="0" yWindow="0" windowWidth="28800" windowHeight="8835" tabRatio="704" firstSheet="1" activeTab="3"/>
  </bookViews>
  <sheets>
    <sheet name="PAB" sheetId="108" state="hidden" r:id="rId1"/>
    <sheet name="RESUMEN" sheetId="13" r:id="rId2"/>
    <sheet name="VR-PROP" sheetId="15" r:id="rId3"/>
    <sheet name="FORMULA" sheetId="107" r:id="rId4"/>
    <sheet name="Listas" sheetId="106" state="hidden" r:id="rId5"/>
  </sheets>
  <externalReferences>
    <externalReference r:id="rId6"/>
  </externalReferences>
  <definedNames>
    <definedName name="_xlnm._FilterDatabase" localSheetId="2" hidden="1">'VR-PROP'!$I$98:$K$102</definedName>
    <definedName name="_xlnm.Print_Area" localSheetId="1">RESUMEN!$B$1:$I$48</definedName>
    <definedName name="_xlnm.Print_Area" localSheetId="2">'VR-PROP'!$A$1:$K$106</definedName>
    <definedName name="DEPENDENCIAS" localSheetId="0">[1]Listas!$B$2:$B$16</definedName>
    <definedName name="DEPENDENCIAS">Listas!$B$2:$B$16</definedName>
    <definedName name="METEVA" localSheetId="0">[1]Listas!$D$2:$D$7</definedName>
    <definedName name="METEVA">Listas!$D$2:$D$7</definedName>
    <definedName name="RESULTADO" localSheetId="0">[1]Listas!$C$2:$C$4</definedName>
    <definedName name="RESULTADO">Listas!$C$2:$C$4</definedName>
    <definedName name="_xlnm.Print_Titles" localSheetId="3">FORMULA!$1:$11</definedName>
    <definedName name="_xlnm.Print_Titles" localSheetId="0">PAB!#REF!</definedName>
    <definedName name="_xlnm.Print_Titles" localSheetId="2">'VR-PROP'!$B:$H</definedName>
  </definedNames>
  <calcPr calcId="152511"/>
</workbook>
</file>

<file path=xl/calcChain.xml><?xml version="1.0" encoding="utf-8"?>
<calcChain xmlns="http://schemas.openxmlformats.org/spreadsheetml/2006/main">
  <c r="I30" i="106" l="1"/>
  <c r="I25" i="106"/>
  <c r="I22" i="106"/>
  <c r="I14" i="106"/>
  <c r="I9" i="106"/>
  <c r="I8" i="106"/>
  <c r="I207" i="106"/>
  <c r="I6" i="106"/>
  <c r="I5" i="106"/>
  <c r="J221" i="106"/>
  <c r="I221" i="106"/>
  <c r="I220" i="106"/>
  <c r="J220" i="106"/>
  <c r="J219" i="106"/>
  <c r="I219" i="106"/>
  <c r="J218" i="106"/>
  <c r="I218" i="106"/>
  <c r="J217" i="106"/>
  <c r="I217" i="106"/>
  <c r="J216" i="106"/>
  <c r="I216" i="106"/>
  <c r="J215" i="106"/>
  <c r="I215" i="106"/>
  <c r="J214" i="106"/>
  <c r="I214" i="106"/>
  <c r="I213" i="106"/>
  <c r="J213" i="106"/>
  <c r="J212" i="106"/>
  <c r="I212" i="106"/>
  <c r="J211" i="106"/>
  <c r="I211" i="106"/>
  <c r="J210" i="106"/>
  <c r="I210" i="106"/>
  <c r="J209" i="106"/>
  <c r="I209" i="106"/>
  <c r="J208" i="106"/>
  <c r="I208" i="106"/>
  <c r="J207" i="106"/>
  <c r="J206" i="106"/>
  <c r="I206" i="106"/>
  <c r="J205" i="106"/>
  <c r="I205" i="106"/>
  <c r="J204" i="106"/>
  <c r="I204" i="106"/>
  <c r="J203" i="106"/>
  <c r="I203" i="106"/>
  <c r="J202" i="106"/>
  <c r="I202" i="106"/>
  <c r="J201" i="106"/>
  <c r="I201" i="106"/>
  <c r="J200" i="106"/>
  <c r="I200" i="106"/>
  <c r="J199" i="106"/>
  <c r="I199" i="106"/>
  <c r="J198" i="106"/>
  <c r="I198" i="106"/>
  <c r="J197" i="106"/>
  <c r="I197" i="106"/>
  <c r="J196" i="106"/>
  <c r="I196" i="106"/>
  <c r="J195" i="106"/>
  <c r="I195" i="106"/>
  <c r="J194" i="106"/>
  <c r="I194" i="106"/>
  <c r="J193" i="106"/>
  <c r="I193" i="106"/>
  <c r="J192" i="106"/>
  <c r="I192" i="106"/>
  <c r="I191" i="106"/>
  <c r="J191" i="106"/>
  <c r="L45" i="108"/>
  <c r="L47" i="108" s="1"/>
  <c r="E39" i="108"/>
  <c r="E38" i="108"/>
  <c r="H37" i="108"/>
  <c r="E37" i="108"/>
  <c r="H36" i="108"/>
  <c r="I36" i="108" s="1"/>
  <c r="H35" i="108"/>
  <c r="G34" i="108"/>
  <c r="E33" i="108"/>
  <c r="E32" i="108"/>
  <c r="E31" i="108"/>
  <c r="E30" i="108"/>
  <c r="E29" i="108"/>
  <c r="E28" i="108"/>
  <c r="E27" i="108"/>
  <c r="J190" i="106"/>
  <c r="I190" i="106"/>
  <c r="J189" i="106"/>
  <c r="I189" i="106"/>
  <c r="J188" i="106"/>
  <c r="I188" i="106"/>
  <c r="J187" i="106"/>
  <c r="I187" i="106"/>
  <c r="J186" i="106"/>
  <c r="I186" i="106"/>
  <c r="J185" i="106"/>
  <c r="I185" i="106"/>
  <c r="J184" i="106"/>
  <c r="I184" i="106"/>
  <c r="J183" i="106"/>
  <c r="I183" i="106"/>
  <c r="J182" i="106"/>
  <c r="I182" i="106"/>
  <c r="J181" i="106"/>
  <c r="I181" i="106"/>
  <c r="J180" i="106"/>
  <c r="I180" i="106"/>
  <c r="J179" i="106"/>
  <c r="I179" i="106"/>
  <c r="J178" i="106"/>
  <c r="I178" i="106"/>
  <c r="J177" i="106"/>
  <c r="I177" i="106"/>
  <c r="J176" i="106"/>
  <c r="I176" i="106"/>
  <c r="J175" i="106"/>
  <c r="I175" i="106"/>
  <c r="J174" i="106"/>
  <c r="I174" i="106"/>
  <c r="J173" i="106"/>
  <c r="I173" i="106"/>
  <c r="J172" i="106"/>
  <c r="I172" i="106"/>
  <c r="J171" i="106"/>
  <c r="I171" i="106"/>
  <c r="J170" i="106"/>
  <c r="I170" i="106"/>
  <c r="J169" i="106"/>
  <c r="I169" i="106"/>
  <c r="J168" i="106"/>
  <c r="I168" i="106"/>
  <c r="J167" i="106"/>
  <c r="I167" i="106"/>
  <c r="J166" i="106"/>
  <c r="I166" i="106"/>
  <c r="J165" i="106"/>
  <c r="I165" i="106"/>
  <c r="J164" i="106"/>
  <c r="I164" i="106"/>
  <c r="J163" i="106"/>
  <c r="I163" i="106"/>
  <c r="J162" i="106"/>
  <c r="I162" i="106"/>
  <c r="J161" i="106"/>
  <c r="I161" i="106"/>
  <c r="J160" i="106"/>
  <c r="I160" i="106"/>
  <c r="J159" i="106"/>
  <c r="I159" i="106"/>
  <c r="J158" i="106"/>
  <c r="I158" i="106"/>
  <c r="J157" i="106"/>
  <c r="I157" i="106"/>
  <c r="J156" i="106"/>
  <c r="I156" i="106"/>
  <c r="J155" i="106"/>
  <c r="I155" i="106"/>
  <c r="J154" i="106"/>
  <c r="I154" i="106"/>
  <c r="J153" i="106"/>
  <c r="I153" i="106"/>
  <c r="J152" i="106"/>
  <c r="I152" i="106"/>
  <c r="J151" i="106"/>
  <c r="I151" i="106"/>
  <c r="J150" i="106"/>
  <c r="I150" i="106"/>
  <c r="J149" i="106"/>
  <c r="I149" i="106"/>
  <c r="J148" i="106"/>
  <c r="I148" i="106"/>
  <c r="J147" i="106"/>
  <c r="I147" i="106"/>
  <c r="J146" i="106"/>
  <c r="I146" i="106"/>
  <c r="J145" i="106"/>
  <c r="I145" i="106"/>
  <c r="J144" i="106"/>
  <c r="I144" i="106"/>
  <c r="J143" i="106"/>
  <c r="I143" i="106"/>
  <c r="J142" i="106"/>
  <c r="I142" i="106"/>
  <c r="J141" i="106"/>
  <c r="I141" i="106"/>
  <c r="J140" i="106"/>
  <c r="I140" i="106"/>
  <c r="J139" i="106"/>
  <c r="I139" i="106"/>
  <c r="J138" i="106"/>
  <c r="I138" i="106"/>
  <c r="J137" i="106"/>
  <c r="I137" i="106"/>
  <c r="J136" i="106"/>
  <c r="I136" i="106"/>
  <c r="J135" i="106"/>
  <c r="I135" i="106"/>
  <c r="J134" i="106"/>
  <c r="I134" i="106"/>
  <c r="J133" i="106"/>
  <c r="I133" i="106"/>
  <c r="J132" i="106"/>
  <c r="I132" i="106"/>
  <c r="J131" i="106"/>
  <c r="I131" i="106"/>
  <c r="J130" i="106"/>
  <c r="I130" i="106"/>
  <c r="J129" i="106"/>
  <c r="I129" i="106"/>
  <c r="J128" i="106"/>
  <c r="I128" i="106"/>
  <c r="J127" i="106"/>
  <c r="I127" i="106"/>
  <c r="J126" i="106"/>
  <c r="I126" i="106"/>
  <c r="J125" i="106"/>
  <c r="I125" i="106"/>
  <c r="J124" i="106"/>
  <c r="I124" i="106"/>
  <c r="J123" i="106"/>
  <c r="I123" i="106"/>
  <c r="J122" i="106"/>
  <c r="I122" i="106"/>
  <c r="J121" i="106"/>
  <c r="I121" i="106"/>
  <c r="J120" i="106"/>
  <c r="I120" i="106"/>
  <c r="J119" i="106"/>
  <c r="I119" i="106"/>
  <c r="J118" i="106"/>
  <c r="I118" i="106"/>
  <c r="J117" i="106"/>
  <c r="I117" i="106"/>
  <c r="J116" i="106"/>
  <c r="I116" i="106"/>
  <c r="J115" i="106"/>
  <c r="I115" i="106"/>
  <c r="J114" i="106"/>
  <c r="I114" i="106"/>
  <c r="J113" i="106"/>
  <c r="I113" i="106"/>
  <c r="J112" i="106"/>
  <c r="I112" i="106"/>
  <c r="J111" i="106"/>
  <c r="I111" i="106"/>
  <c r="J110" i="106"/>
  <c r="I110" i="106"/>
  <c r="J109" i="106"/>
  <c r="I109" i="106"/>
  <c r="J108" i="106"/>
  <c r="I108" i="106"/>
  <c r="J107" i="106"/>
  <c r="I107" i="106"/>
  <c r="J106" i="106"/>
  <c r="I106" i="106"/>
  <c r="J105" i="106"/>
  <c r="I105" i="106"/>
  <c r="J104" i="106"/>
  <c r="I104" i="106"/>
  <c r="J103" i="106"/>
  <c r="I103" i="106"/>
  <c r="J102" i="106"/>
  <c r="I102" i="106"/>
  <c r="J101" i="106"/>
  <c r="I101" i="106"/>
  <c r="J100" i="106"/>
  <c r="I100" i="106"/>
  <c r="J99" i="106"/>
  <c r="I99" i="106"/>
  <c r="J98" i="106"/>
  <c r="I98" i="106"/>
  <c r="J97" i="106"/>
  <c r="I97" i="106"/>
  <c r="J96" i="106"/>
  <c r="I96" i="106"/>
  <c r="J95" i="106"/>
  <c r="I95" i="106"/>
  <c r="J94" i="106"/>
  <c r="I94" i="106"/>
  <c r="J93" i="106"/>
  <c r="I93" i="106"/>
  <c r="J92" i="106"/>
  <c r="I92" i="106"/>
  <c r="J91" i="106"/>
  <c r="I91" i="106"/>
  <c r="J90" i="106"/>
  <c r="I90" i="106"/>
  <c r="J89" i="106"/>
  <c r="I89" i="106"/>
  <c r="J88" i="106"/>
  <c r="I88" i="106"/>
  <c r="J87" i="106"/>
  <c r="I87" i="106"/>
  <c r="J86" i="106"/>
  <c r="I86" i="106"/>
  <c r="J85" i="106"/>
  <c r="I85" i="106"/>
  <c r="J84" i="106"/>
  <c r="I84" i="106"/>
  <c r="J83" i="106"/>
  <c r="I83" i="106"/>
  <c r="J82" i="106"/>
  <c r="I82" i="106"/>
  <c r="J81" i="106"/>
  <c r="I81" i="106"/>
  <c r="J80" i="106"/>
  <c r="I80" i="106"/>
  <c r="J79" i="106"/>
  <c r="I79" i="106"/>
  <c r="J78" i="106"/>
  <c r="I78" i="106"/>
  <c r="J77" i="106"/>
  <c r="I77" i="106"/>
  <c r="J76" i="106"/>
  <c r="I76" i="106"/>
  <c r="J75" i="106"/>
  <c r="I75" i="106"/>
  <c r="J74" i="106"/>
  <c r="I74" i="106"/>
  <c r="J73" i="106"/>
  <c r="I73" i="106"/>
  <c r="J72" i="106"/>
  <c r="I72" i="106"/>
  <c r="J71" i="106"/>
  <c r="I71" i="106"/>
  <c r="J70" i="106"/>
  <c r="I70" i="106"/>
  <c r="J69" i="106"/>
  <c r="I69" i="106"/>
  <c r="J68" i="106"/>
  <c r="I68" i="106"/>
  <c r="J67" i="106"/>
  <c r="I67" i="106"/>
  <c r="J66" i="106"/>
  <c r="I66" i="106"/>
  <c r="J65" i="106"/>
  <c r="I65" i="106"/>
  <c r="J64" i="106"/>
  <c r="I64" i="106"/>
  <c r="J63" i="106"/>
  <c r="I63" i="106"/>
  <c r="J62" i="106"/>
  <c r="I62" i="106"/>
  <c r="J61" i="106"/>
  <c r="I61" i="106"/>
  <c r="J60" i="106"/>
  <c r="I60" i="106"/>
  <c r="J59" i="106"/>
  <c r="I59" i="106"/>
  <c r="J58" i="106"/>
  <c r="I58" i="106"/>
  <c r="J57" i="106"/>
  <c r="I57" i="106"/>
  <c r="J56" i="106"/>
  <c r="I56" i="106"/>
  <c r="J55" i="106"/>
  <c r="I55" i="106"/>
  <c r="J54" i="106"/>
  <c r="I54" i="106"/>
  <c r="J53" i="106"/>
  <c r="I53" i="106"/>
  <c r="J52" i="106"/>
  <c r="I52" i="106"/>
  <c r="J51" i="106"/>
  <c r="I51" i="106"/>
  <c r="J50" i="106"/>
  <c r="I50" i="106"/>
  <c r="J49" i="106"/>
  <c r="I49" i="106"/>
  <c r="J48" i="106"/>
  <c r="I48" i="106"/>
  <c r="J47" i="106"/>
  <c r="I47" i="106"/>
  <c r="J46" i="106"/>
  <c r="I46" i="106"/>
  <c r="J45" i="106"/>
  <c r="I45" i="106"/>
  <c r="J44" i="106"/>
  <c r="I44" i="106"/>
  <c r="J43" i="106"/>
  <c r="I43" i="106"/>
  <c r="J42" i="106"/>
  <c r="I42" i="106"/>
  <c r="J41" i="106"/>
  <c r="I41" i="106"/>
  <c r="J40" i="106"/>
  <c r="I40" i="106"/>
  <c r="J39" i="106"/>
  <c r="I39" i="106"/>
  <c r="J38" i="106"/>
  <c r="I38" i="106"/>
  <c r="J37" i="106"/>
  <c r="I37" i="106"/>
  <c r="J36" i="106"/>
  <c r="I36" i="106"/>
  <c r="J35" i="106"/>
  <c r="I35" i="106"/>
  <c r="J34" i="106"/>
  <c r="I34" i="106"/>
  <c r="J33" i="106"/>
  <c r="I33" i="106"/>
  <c r="J32" i="106"/>
  <c r="I32" i="106"/>
  <c r="J31" i="106"/>
  <c r="I31" i="106"/>
  <c r="J30" i="106"/>
  <c r="J29" i="106"/>
  <c r="I29" i="106"/>
  <c r="J28" i="106"/>
  <c r="I28" i="106"/>
  <c r="J27" i="106"/>
  <c r="I27" i="106"/>
  <c r="J26" i="106"/>
  <c r="I26" i="106"/>
  <c r="J25" i="106"/>
  <c r="J24" i="106"/>
  <c r="J23" i="106"/>
  <c r="I23" i="106"/>
  <c r="J22" i="106"/>
  <c r="J21" i="106"/>
  <c r="I21" i="106"/>
  <c r="J20" i="106"/>
  <c r="I20" i="106"/>
  <c r="J19" i="106"/>
  <c r="I19" i="106"/>
  <c r="J18" i="106"/>
  <c r="I18" i="106"/>
  <c r="J17" i="106"/>
  <c r="I17" i="106"/>
  <c r="J16" i="106"/>
  <c r="I16" i="106"/>
  <c r="J15" i="106"/>
  <c r="I15" i="106"/>
  <c r="J14" i="106"/>
  <c r="J13" i="106"/>
  <c r="I13" i="106"/>
  <c r="J12" i="106"/>
  <c r="I12" i="106"/>
  <c r="J11" i="106"/>
  <c r="J10" i="106"/>
  <c r="I10" i="106"/>
  <c r="J9" i="106"/>
  <c r="J8" i="106"/>
  <c r="J7" i="106"/>
  <c r="J6" i="106"/>
  <c r="J5" i="106"/>
  <c r="J4" i="106"/>
  <c r="I4" i="106"/>
  <c r="J3" i="106"/>
  <c r="I3" i="106"/>
  <c r="J2" i="106"/>
  <c r="I2" i="106"/>
  <c r="F44" i="108"/>
  <c r="F11" i="108"/>
  <c r="F63" i="108"/>
  <c r="F16" i="108"/>
  <c r="H41" i="108"/>
  <c r="E35" i="108"/>
  <c r="F64" i="108"/>
  <c r="F28" i="108"/>
  <c r="F69" i="108"/>
  <c r="F53" i="108"/>
  <c r="F12" i="108"/>
  <c r="F15" i="108"/>
  <c r="F70" i="108"/>
  <c r="F34" i="108"/>
  <c r="F7" i="108"/>
  <c r="F51" i="108"/>
  <c r="F24" i="108"/>
  <c r="H49" i="108"/>
  <c r="H51" i="108"/>
  <c r="H44" i="108"/>
  <c r="H58" i="108"/>
  <c r="H46" i="108"/>
  <c r="H55" i="108"/>
  <c r="H52" i="108"/>
  <c r="H57" i="108"/>
  <c r="H66" i="108"/>
  <c r="H60" i="108"/>
  <c r="H53" i="108"/>
  <c r="H62" i="108"/>
  <c r="H67" i="108"/>
  <c r="H42" i="108"/>
  <c r="H69" i="108"/>
  <c r="H54" i="108"/>
  <c r="H63" i="108"/>
  <c r="H47" i="108"/>
  <c r="H65" i="108"/>
  <c r="H70" i="108"/>
  <c r="H50" i="108"/>
  <c r="H59" i="108"/>
  <c r="H43" i="108"/>
  <c r="F56" i="108" l="1"/>
  <c r="F21" i="108"/>
  <c r="F39" i="108"/>
  <c r="F30" i="108"/>
  <c r="F36" i="108"/>
  <c r="F8" i="108"/>
  <c r="F43" i="108"/>
  <c r="F40" i="108"/>
  <c r="F27" i="108"/>
  <c r="F66" i="108"/>
  <c r="F10" i="108"/>
  <c r="F59" i="108"/>
  <c r="F68" i="108"/>
  <c r="F14" i="108"/>
  <c r="F49" i="108"/>
  <c r="F18" i="108"/>
  <c r="F45" i="108"/>
  <c r="F46" i="108"/>
  <c r="F29" i="108"/>
  <c r="F52" i="108"/>
  <c r="F57" i="108"/>
  <c r="F62" i="108"/>
  <c r="F38" i="108"/>
  <c r="F32" i="108"/>
  <c r="F31" i="108"/>
  <c r="F50" i="108"/>
  <c r="F55" i="108"/>
  <c r="F22" i="108"/>
  <c r="F20" i="108"/>
  <c r="F41" i="108"/>
  <c r="F42" i="108"/>
  <c r="F60" i="108"/>
  <c r="F61" i="108"/>
  <c r="F47" i="108"/>
  <c r="F23" i="108"/>
  <c r="F67" i="108"/>
  <c r="F19" i="108"/>
  <c r="F33" i="108"/>
  <c r="G41" i="108"/>
  <c r="F48" i="108"/>
  <c r="F54" i="108"/>
  <c r="F37" i="108"/>
  <c r="F58" i="108"/>
  <c r="F6" i="108"/>
  <c r="F26" i="108"/>
  <c r="F35" i="108"/>
  <c r="F25" i="108"/>
  <c r="F13" i="108"/>
  <c r="F17" i="108"/>
  <c r="F65" i="108"/>
  <c r="F9" i="108"/>
  <c r="H61" i="108"/>
  <c r="H68" i="108"/>
  <c r="H45" i="108"/>
  <c r="H56" i="108"/>
  <c r="H48" i="108"/>
  <c r="H64" i="108"/>
  <c r="I7" i="106"/>
  <c r="I11" i="106"/>
  <c r="I41" i="108"/>
  <c r="I24" i="106"/>
  <c r="J41" i="108"/>
  <c r="E34" i="108"/>
  <c r="G44" i="108" l="1"/>
  <c r="G57" i="108"/>
  <c r="G59" i="108"/>
  <c r="G69" i="108"/>
  <c r="G42" i="108"/>
  <c r="G66" i="108"/>
  <c r="E66" i="108" s="1"/>
  <c r="G46" i="108"/>
  <c r="E46" i="108" s="1"/>
  <c r="G54" i="108"/>
  <c r="G63" i="108"/>
  <c r="G64" i="108"/>
  <c r="G62" i="108"/>
  <c r="G47" i="108"/>
  <c r="G70" i="108"/>
  <c r="E70" i="108" s="1"/>
  <c r="E41" i="108"/>
  <c r="G60" i="108"/>
  <c r="E60" i="108" s="1"/>
  <c r="G49" i="108"/>
  <c r="G56" i="108"/>
  <c r="G68" i="108"/>
  <c r="G51" i="108"/>
  <c r="G61" i="108"/>
  <c r="G55" i="108"/>
  <c r="G67" i="108"/>
  <c r="E67" i="108" s="1"/>
  <c r="G43" i="108"/>
  <c r="E43" i="108" s="1"/>
  <c r="G48" i="108"/>
  <c r="G52" i="108"/>
  <c r="G45" i="108"/>
  <c r="G50" i="108"/>
  <c r="G58" i="108"/>
  <c r="G53" i="108"/>
  <c r="G65" i="108"/>
  <c r="J58" i="108"/>
  <c r="J47" i="108"/>
  <c r="J61" i="108"/>
  <c r="J45" i="108"/>
  <c r="J64" i="108"/>
  <c r="J53" i="108"/>
  <c r="J70" i="108"/>
  <c r="J55" i="108"/>
  <c r="J43" i="108"/>
  <c r="J62" i="108"/>
  <c r="J56" i="108"/>
  <c r="J46" i="108"/>
  <c r="J69" i="108"/>
  <c r="J63" i="108"/>
  <c r="J57" i="108"/>
  <c r="I40" i="108"/>
  <c r="J60" i="108"/>
  <c r="J66" i="108"/>
  <c r="J48" i="108"/>
  <c r="J44" i="108"/>
  <c r="J40" i="108"/>
  <c r="J65" i="108"/>
  <c r="H40" i="108"/>
  <c r="J54" i="108"/>
  <c r="J59" i="108"/>
  <c r="J42" i="108"/>
  <c r="J68" i="108"/>
  <c r="J52" i="108"/>
  <c r="J49" i="108"/>
  <c r="J50" i="108"/>
  <c r="J67" i="108"/>
  <c r="J51" i="108"/>
  <c r="I59" i="108"/>
  <c r="I68" i="108"/>
  <c r="I44" i="108"/>
  <c r="I70" i="108"/>
  <c r="I50" i="108"/>
  <c r="I67" i="108"/>
  <c r="I66" i="108"/>
  <c r="I48" i="108"/>
  <c r="I65" i="108"/>
  <c r="I56" i="108"/>
  <c r="I63" i="108"/>
  <c r="I58" i="108"/>
  <c r="I53" i="108"/>
  <c r="I42" i="108"/>
  <c r="I61" i="108"/>
  <c r="I60" i="108"/>
  <c r="I54" i="108"/>
  <c r="I49" i="108"/>
  <c r="I62" i="108"/>
  <c r="I43" i="108"/>
  <c r="I45" i="108"/>
  <c r="I64" i="108"/>
  <c r="I55" i="108"/>
  <c r="I46" i="108"/>
  <c r="I57" i="108"/>
  <c r="I51" i="108"/>
  <c r="I52" i="108"/>
  <c r="I69" i="108"/>
  <c r="I47" i="108"/>
  <c r="J36" i="108"/>
  <c r="E36" i="108" s="1"/>
  <c r="E65" i="108" l="1"/>
  <c r="E55" i="108"/>
  <c r="E58" i="108"/>
  <c r="E61" i="108"/>
  <c r="E47" i="108"/>
  <c r="E69" i="108"/>
  <c r="E53" i="108"/>
  <c r="E50" i="108"/>
  <c r="E51" i="108"/>
  <c r="E62" i="108"/>
  <c r="E59" i="108"/>
  <c r="E42" i="108"/>
  <c r="K35" i="108"/>
  <c r="E45" i="108"/>
  <c r="E68" i="108"/>
  <c r="E64" i="108"/>
  <c r="E57" i="108"/>
  <c r="E52" i="108"/>
  <c r="E56" i="108"/>
  <c r="E63" i="108"/>
  <c r="E44" i="108"/>
  <c r="E40" i="108"/>
  <c r="E48" i="108"/>
  <c r="E49" i="108"/>
  <c r="E54" i="108"/>
</calcChain>
</file>

<file path=xl/sharedStrings.xml><?xml version="1.0" encoding="utf-8"?>
<sst xmlns="http://schemas.openxmlformats.org/spreadsheetml/2006/main" count="2959" uniqueCount="308">
  <si>
    <t>CONDICION DE LAS PROPUESTAS FRENTE AL MINIMO ACEPTABLE</t>
  </si>
  <si>
    <t/>
  </si>
  <si>
    <t>PRESUPUESTO OFICIAL</t>
  </si>
  <si>
    <t>MEDIA ARITMETICA=</t>
  </si>
  <si>
    <t>VALOR MINIMO ACEPTABLE</t>
  </si>
  <si>
    <t>CON RESPECTO AL PO</t>
  </si>
  <si>
    <t>MEDIANA=</t>
  </si>
  <si>
    <t>DESVIACION ESTANDAR=</t>
  </si>
  <si>
    <t>ANALISIS DE ACUERDO A COLOMBIA COMPRA EFICIENTE</t>
  </si>
  <si>
    <t>PROMEDIO DE LOS TRES AÑOS COMO REFERENTE</t>
  </si>
  <si>
    <t>PROMEDIO</t>
  </si>
  <si>
    <t>MEDIANA</t>
  </si>
  <si>
    <t>PROMEDIO HISTORICO DE OFERTAS Y CONTRATOS DE LOS AÑOS 2017, 2018 y 2019 DE ADJUDICACIONES POR DEBAJO DEL PRESUPUESTO OFICIAL</t>
  </si>
  <si>
    <t>MINIMO ADMISIBLE</t>
  </si>
  <si>
    <t>AÑO 2017</t>
  </si>
  <si>
    <t>IPC-PROYECTADO PARA EL AÑO 2020 POR BANREPUBLICA</t>
  </si>
  <si>
    <t>AÑO 2018</t>
  </si>
  <si>
    <t>AÑO 2019</t>
  </si>
  <si>
    <t>IPC + PROMEDIO</t>
  </si>
  <si>
    <t>INSTITUTO NACIONAL DE VÍAS</t>
  </si>
  <si>
    <t>DIRECCIÓN GENERAL</t>
  </si>
  <si>
    <t>DIRECCIÓN DE CONTRATACIÓN</t>
  </si>
  <si>
    <t>DIRECCIÓN OPERATIVA - SUBDIRECCIÓN RED NACIONAL DE CARRETERAS</t>
  </si>
  <si>
    <t>LICITACIÓN PÚBLICA LP-DT-045-2020-MODULO 1</t>
  </si>
  <si>
    <t>OBJETO:MEJORAMIENTO A TRAVÉS DE LA CONSTRUCCIÓN, GESTIÓN PREDIAL, SOCIAL Y AMBIENTAL SOSTENIBLE DE LA SEGUNDA CALZADA VALLEDUPAR - PUENTE RAFAEL ESCALONA - LA PAZ Y EL MANTENIMIENTO Y REHABILITACIÓN DE LA CARRETERA LA PAZ - CUESTECITAS, EN LOS DEPARTAMENTOS DE CESAR Y LA GUAJIRA EN MARCO DEL PROGRAMA DE OBRA PÚBLICA "CONCLUIR Y CONCLUIR PARA LA REACTIVACIÓN DE LAS REGIONES</t>
  </si>
  <si>
    <t>CUADRO No. 1</t>
  </si>
  <si>
    <t>RESULTADO FINAL DEL PROCESO DE EVALUACIÓN</t>
  </si>
  <si>
    <t>CONSECUTIVO</t>
  </si>
  <si>
    <t>PROPONENTE NÚMERO</t>
  </si>
  <si>
    <t>NOMBRE PROPONENTE</t>
  </si>
  <si>
    <t>CALIFICACIÓN OBTENIDA</t>
  </si>
  <si>
    <t>PUNTAJES OTORGADOS A LOS SIGUIENTES CRITERIOS:</t>
  </si>
  <si>
    <t>Apoyo a la industria nacional</t>
  </si>
  <si>
    <t>Factor de Calidad</t>
  </si>
  <si>
    <t>Vinculación trabajadores con discapacidad en planta de personal</t>
  </si>
  <si>
    <t>CONSORCIO OBRAS DEL CARIBE 2021</t>
  </si>
  <si>
    <t>ADMISIBLE</t>
  </si>
  <si>
    <t>KMA CONSTRUCCIONES SAS</t>
  </si>
  <si>
    <t>CONSORCIO MECO VIAL</t>
  </si>
  <si>
    <t>CONSORCIO CG 045</t>
  </si>
  <si>
    <t>CI GRODCO INGENIEROS CIVILES SAS - EN REORGANIZACION</t>
  </si>
  <si>
    <t>CONSORCIO CARIBE PSP</t>
  </si>
  <si>
    <t>RECHAZO</t>
  </si>
  <si>
    <t>CONSORCIO CARIBE CMS 1</t>
  </si>
  <si>
    <t>CONSORCIO SSO-045</t>
  </si>
  <si>
    <t>CONSORCIO CARIBE CONCLUIR TCU</t>
  </si>
  <si>
    <t>CONSORCIO SANTA CLARA 045</t>
  </si>
  <si>
    <t>CONSTRUCCIONES EL CONDOR SA</t>
  </si>
  <si>
    <t>MEYAN SA</t>
  </si>
  <si>
    <t>CONSORCIO VIAL CARIBE 2020 (PROP 37)</t>
  </si>
  <si>
    <t>SONACOL SAS</t>
  </si>
  <si>
    <t>OBRASCON HUARTE LAIN SA SUCURSAL COLOMBIA</t>
  </si>
  <si>
    <t>UT CESAR-LAGUAJIRA 4520</t>
  </si>
  <si>
    <t>CONSORCIO CORREDORES VIALES 045 2020</t>
  </si>
  <si>
    <t>CONSORCIO ISLA CARIBE</t>
  </si>
  <si>
    <t>CONSORCIO MP CARIBE</t>
  </si>
  <si>
    <t>CONSORCIO VIAL MHC 045</t>
  </si>
  <si>
    <t>CONSORCIO CARIBE 45</t>
  </si>
  <si>
    <t>CONSORCIO RUTA CARIBE</t>
  </si>
  <si>
    <t>CONSORCIO ALIANZA YDN – UNIVERSAL 45</t>
  </si>
  <si>
    <t>CONSORCIO VÍAS Y EQUIPOS CARIBE 2020</t>
  </si>
  <si>
    <t>CONSORCIO 4R REGIÓN CARIBE</t>
  </si>
  <si>
    <t>CONSORCIO MEGA VIAS CARIBE</t>
  </si>
  <si>
    <t>CONSORCIO VIAL DEL CARIBE</t>
  </si>
  <si>
    <t>CONSORCIO VIAL DEL CESÁR</t>
  </si>
  <si>
    <t>CONSORCIO VIAL CORREDORES NORTE KM</t>
  </si>
  <si>
    <t>CONSORCIO CEGU 45</t>
  </si>
  <si>
    <t>TOTALES</t>
  </si>
  <si>
    <t>NO ADMISIBLE</t>
  </si>
  <si>
    <t>TOTAL</t>
  </si>
  <si>
    <t>*</t>
  </si>
  <si>
    <t>CUADRO No. 2 - VERIFICACIÓN DE LAS PROPUESTAS ECONÓMICAS</t>
  </si>
  <si>
    <t>MOVILIZAR</t>
  </si>
  <si>
    <t>INMOVILIZAR</t>
  </si>
  <si>
    <t>No.</t>
  </si>
  <si>
    <t>Ítem
Pago</t>
  </si>
  <si>
    <t>DESCRIPCIÓN</t>
  </si>
  <si>
    <t>UNIDAD</t>
  </si>
  <si>
    <t>CANTIDAD</t>
  </si>
  <si>
    <t>P/UNIT</t>
  </si>
  <si>
    <t>VR PARCIAL
(1)</t>
  </si>
  <si>
    <t>VR PARCIAL</t>
  </si>
  <si>
    <t>PU vs PO</t>
  </si>
  <si>
    <t>I - EXPLANACIONES</t>
  </si>
  <si>
    <t>200.2</t>
  </si>
  <si>
    <t>Desmonte y limpieza en zonas no boscosas</t>
  </si>
  <si>
    <t>Ha</t>
  </si>
  <si>
    <t>201.7</t>
  </si>
  <si>
    <t xml:space="preserve">Demolición de Estructuras </t>
  </si>
  <si>
    <t>m3</t>
  </si>
  <si>
    <t>201.15</t>
  </si>
  <si>
    <t xml:space="preserve">Remoción de alcantarillas   </t>
  </si>
  <si>
    <t>m</t>
  </si>
  <si>
    <t>201.16</t>
  </si>
  <si>
    <t xml:space="preserve">Remoción de cercas de alambre     </t>
  </si>
  <si>
    <t>210.1.2</t>
  </si>
  <si>
    <t>Excavación sin clasificar de préstamos</t>
  </si>
  <si>
    <t>210.2.1</t>
  </si>
  <si>
    <t>Excavación en roca de la explanación y canales</t>
  </si>
  <si>
    <t>210.2.2</t>
  </si>
  <si>
    <t>Excavaciones en material común de la Explanación y Canales</t>
  </si>
  <si>
    <t>220.1</t>
  </si>
  <si>
    <t xml:space="preserve">Terraplenes </t>
  </si>
  <si>
    <t>230.1P</t>
  </si>
  <si>
    <t>Mejoramiento de la subrasante con adición de materiales</t>
  </si>
  <si>
    <t>231.1P</t>
  </si>
  <si>
    <t>Material para mejoramiento de Subrasante (incluye transporte)</t>
  </si>
  <si>
    <t>231.1</t>
  </si>
  <si>
    <t>Geotextil para separación de suelos de subrasante y capas granulares</t>
  </si>
  <si>
    <t>m2</t>
  </si>
  <si>
    <t xml:space="preserve">II - BASES, SUBBASES Y AFIRMADOS TRAMO No.1  SEGUNDA CALZADA VALLEDUPAR-PUENTE RAFAEL ESCALONA-LA PAZ </t>
  </si>
  <si>
    <t>310.1</t>
  </si>
  <si>
    <t>Conformación de la calzada existente</t>
  </si>
  <si>
    <t>320.1</t>
  </si>
  <si>
    <t>Subbase Granular clase A</t>
  </si>
  <si>
    <t>330.1</t>
  </si>
  <si>
    <t>Base granular clase A</t>
  </si>
  <si>
    <t xml:space="preserve">III - PAVIMENTOS ASFALTICOS TRAMO No 1  SEGUNDA CALZADA VALLEDUPAR-PUENTE RAFAEL ESCALONA-LA PAZ </t>
  </si>
  <si>
    <t>420.2</t>
  </si>
  <si>
    <t>Riego de imprimación con emulsión  asfáltica  CRL‐1</t>
  </si>
  <si>
    <t>421.1</t>
  </si>
  <si>
    <t>Riego de liga con emulsión asfáltica CRR-1</t>
  </si>
  <si>
    <t>450.1.2P</t>
  </si>
  <si>
    <t>Mezcla densa en caliente Tipo MDC-25 para capa intermedia</t>
  </si>
  <si>
    <t>450.2P</t>
  </si>
  <si>
    <t>Mezcla densa en caliente Tipo MDC-19</t>
  </si>
  <si>
    <t>IV - BASES, SUBBASES Y AFIRMADOS TRAMO No. 2  LA PAZ-CUESTECITAS</t>
  </si>
  <si>
    <t>320.1.</t>
  </si>
  <si>
    <t>320.1P.</t>
  </si>
  <si>
    <t xml:space="preserve">Sub Base Mejorada (70% Material Producto de fresado de carpeta asfaltica y 30% Triturado 3/4" </t>
  </si>
  <si>
    <t>330.1.</t>
  </si>
  <si>
    <t>330.4.</t>
  </si>
  <si>
    <t>Base granular  para bacheo clase A</t>
  </si>
  <si>
    <t>V. PAVIMENTOS ASFALTICOS TRAMO No. 2   LA PAZ-CUESTECITAS</t>
  </si>
  <si>
    <t>420.2.</t>
  </si>
  <si>
    <t>421.1.</t>
  </si>
  <si>
    <t>450.1.2P.</t>
  </si>
  <si>
    <t>450.2P.</t>
  </si>
  <si>
    <t>450.9P.</t>
  </si>
  <si>
    <t>Mezcla densa en caliente Tipo MDC-19 para bacheos</t>
  </si>
  <si>
    <t>460.1P.</t>
  </si>
  <si>
    <t>Fresado de pavimento asfaltico</t>
  </si>
  <si>
    <t>464.1.</t>
  </si>
  <si>
    <t>Geotextil para repavimentación</t>
  </si>
  <si>
    <t>465.1.</t>
  </si>
  <si>
    <t>Excavación para reparación de pavimento asfáltico existente incluyendo el corte y la remoción de las capas asfálticas y de las subyacentes.</t>
  </si>
  <si>
    <t>466.1.</t>
  </si>
  <si>
    <t>Sello de grietas en pavimento asfaltico sin ruteo</t>
  </si>
  <si>
    <t>VI - ESTRUCTURAS Y DRENAJES</t>
  </si>
  <si>
    <t>600.1.1</t>
  </si>
  <si>
    <t>Excavaciones varias sin clasificar</t>
  </si>
  <si>
    <t>600.2.1</t>
  </si>
  <si>
    <t>Excavaciones varias en roca en seco</t>
  </si>
  <si>
    <t>610.2</t>
  </si>
  <si>
    <t>Relleno para estructuras con recebo</t>
  </si>
  <si>
    <t>630.3</t>
  </si>
  <si>
    <t xml:space="preserve">Concreto clase  28 MPA </t>
  </si>
  <si>
    <t>630.4</t>
  </si>
  <si>
    <t>Concreto clase 21 MPA</t>
  </si>
  <si>
    <t>630.6</t>
  </si>
  <si>
    <t>Concreto clase 14 MPA</t>
  </si>
  <si>
    <t>640.1</t>
  </si>
  <si>
    <t>Acero de refuerzo Fy=420 Mpa.</t>
  </si>
  <si>
    <t>kg</t>
  </si>
  <si>
    <t>661.1</t>
  </si>
  <si>
    <t>Tubería de Concreto Reforzado CLASE III, de 900mm de diámetro interior</t>
  </si>
  <si>
    <t>671.1</t>
  </si>
  <si>
    <t xml:space="preserve">Cuneta de concreto vaciada insitu, no incluye la conformacion de la superficie de apoyo </t>
  </si>
  <si>
    <t>673.1</t>
  </si>
  <si>
    <t>Geotextil Tipo II no tejido</t>
  </si>
  <si>
    <t>673.2</t>
  </si>
  <si>
    <t>Material granular drenante</t>
  </si>
  <si>
    <t>681.1</t>
  </si>
  <si>
    <t>Gaviones de malla de alambre de acero entrelazado clase 1: recubrimiento de zinc (galvanizado)</t>
  </si>
  <si>
    <t>VII - SEÑALIZACIÓN Y SEGURIDAD</t>
  </si>
  <si>
    <t>1P</t>
  </si>
  <si>
    <t>Suministro y aplicación de pintura en frío acrílica pura base agua para líneas de demarcación de pavimentos</t>
  </si>
  <si>
    <t>2P</t>
  </si>
  <si>
    <t>Suministro y aplicación de pintura en frío acrílica pura base agua para marca Vial con pintura en frío</t>
  </si>
  <si>
    <t>4P</t>
  </si>
  <si>
    <t>Suministro e instalación de tachas reflectiva bidireccionales</t>
  </si>
  <si>
    <t>u</t>
  </si>
  <si>
    <t>5P</t>
  </si>
  <si>
    <t>Suministro e instalación de señal vertical de transito sp, sr y si  (75cm*75cm) con lamina acero galvanizado retroreflectiva</t>
  </si>
  <si>
    <t>6P</t>
  </si>
  <si>
    <t xml:space="preserve">Suministro e instalación de  Señal delineador horizontal con lamina acero galvanizado retroreflectiva 60x 75 cm </t>
  </si>
  <si>
    <t>720.1</t>
  </si>
  <si>
    <t>Poste de referencia</t>
  </si>
  <si>
    <t>730.1</t>
  </si>
  <si>
    <t xml:space="preserve">Defensa metalica </t>
  </si>
  <si>
    <t>730.2</t>
  </si>
  <si>
    <t>Sección final</t>
  </si>
  <si>
    <t>740.1</t>
  </si>
  <si>
    <t>Captafaros</t>
  </si>
  <si>
    <t>VIII - OBRAS VARIAS</t>
  </si>
  <si>
    <t>800.2</t>
  </si>
  <si>
    <t>Cerca de Alambre de Púas con postes de concreto</t>
  </si>
  <si>
    <t>810.1</t>
  </si>
  <si>
    <t>Protección de Taludes con bloques de césped</t>
  </si>
  <si>
    <t>IX - TRANSPORTES</t>
  </si>
  <si>
    <t>900.2</t>
  </si>
  <si>
    <t>Transporte de materiales provenientes de la excavación de la explanación, canales y préstamos para distancias mayores de mil metros (1000 m), medido a partir de cien metros (100 m)</t>
  </si>
  <si>
    <t>m3-km</t>
  </si>
  <si>
    <t>SUBTOTAL BÁSICO DE OBRA</t>
  </si>
  <si>
    <t xml:space="preserve">PROVISIÓN PARA AJUSTES, OBRAS COMPLEMENTARIAS Y/O ADICIONALES </t>
  </si>
  <si>
    <t>NO MODIFICAR</t>
  </si>
  <si>
    <t>PROVISION PARA JORNADAS DE TRABAJO 24 HORAS DIARIAS 7 DÍAS DE LA SEMANA</t>
  </si>
  <si>
    <t>SUBTOTAL BÁSICO DE OBRA (A)</t>
  </si>
  <si>
    <t>ADMINISTRACIÓN</t>
  </si>
  <si>
    <t>IMPREVISTOS</t>
  </si>
  <si>
    <t>UTILIDAD</t>
  </si>
  <si>
    <t>AIU</t>
  </si>
  <si>
    <t>VALOR IVA (OBRA) (19% SOBRE UTILIDAD OBRA)</t>
  </si>
  <si>
    <t>TOTAL OBRAS (INCLUYE IVA)</t>
  </si>
  <si>
    <t>REVISIÓN, AJUSTE Y/O ACTUALIZACIÓN Y/O MODIFICACIÓN Y/O COMPLEMENTACIÓN DE LOS ESTUDIOS Y DISEÑOS Y/O ELABORACION DEL CÁLCULO DE LA ESTRUCTURA DEL PAVIMENTO Y/O CÁLCULOS ESTRUCTURALES Y/O DE OBRAS REQUERIDAS PARA GARANTIZAR LA ESTABILIDAD DE LA INFRAESTRUCTURA VIAL</t>
  </si>
  <si>
    <t>IVA - REVISIÓN, AJUSTE Y/O ACTUALIZACIÓN Y/O MODIFICACIÓN Y/O COMPLEMENTACIÓN DE LOS ESTUDIOS Y DISEÑOS Y/O ELABORACION DEL CÁLCULO DE LA ESTRUCTURA DEL PAVIMENTO Y/O CÁLCULOS ESTRUCTURALES Y/O DE OBRAS REQUERIDAS PARA GARANTIZAR LA ESTABILIDAD DE LA INFRAESTRUCTURA VIAL</t>
  </si>
  <si>
    <t>TOTAL ESTUDIOS Y DISEÑOS, REVISIÓN, AJUSTE Y/O ACTUALIZACIÓN Y/O MODIFICACIÓN Y/O COMPLEMENTACIÓN DE LOS ESTUDIOS Y DISEÑOS Y/O ELABORACION DEL CÁLCULO DE LA ESTRUCTURA DEL PAVIMENTO Y/O CÁLCULOS ESTRUCTURALES Y/O DE OBRAS REQUERIDAS PARA GARANTIZAR LA ESTABILIDAD DE LA INFRAESTRUCTURA VIAL</t>
  </si>
  <si>
    <t>GESTIÓN SOCIAL PREDIAL Y AMBIENTAL (incluye PAGA e IVA 19%)</t>
  </si>
  <si>
    <t>PROVISIÓN PARA IMPLEMENTACIÓN DEL PROTOCOLO DE BIOSEGURIDAD POR COVID-19  (INCLUYE IVA)</t>
  </si>
  <si>
    <t xml:space="preserve">VALOR TOTAL TOTAL DEL CONTRATO </t>
  </si>
  <si>
    <t>VALOR INICIAL DE LA PROPUESTA ECONÓMICA SEGÚN FORMULARIO No. 1</t>
  </si>
  <si>
    <t>% DE ERROR FRENTE AL VALOR DE LA OFERTA ECONÓMICA INICIAL</t>
  </si>
  <si>
    <t>NOTAS ACLARATORIAS PARA RECHAZO DE LA PROPUESTA ECONÓMICA</t>
  </si>
  <si>
    <t>NOTAS ACLARATORIAS DE LA PROPUESTA ECONÓMICA</t>
  </si>
  <si>
    <t>CUADRO No. 3</t>
  </si>
  <si>
    <t>DETERMINACIÓN DEL PUNTAJE POR VALOR DE LA PROPUESTA</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</si>
  <si>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</si>
  <si>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</si>
  <si>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</si>
  <si>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</si>
  <si>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</si>
  <si>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</si>
  <si>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MEDIA GEOMÉTRICA</t>
  </si>
  <si>
    <t>MÉTODO DE PONDERACIÓN =</t>
  </si>
  <si>
    <t>NO APLICA</t>
  </si>
  <si>
    <t>Parámetros para la ponderación de la propuesta económica</t>
  </si>
  <si>
    <t>Número de propuestas válidas</t>
  </si>
  <si>
    <t>Mínimo</t>
  </si>
  <si>
    <t>Media Aritmética = X</t>
  </si>
  <si>
    <t>Mediana= Me</t>
  </si>
  <si>
    <t>Presupuesto Oficial</t>
  </si>
  <si>
    <t>Puntaje propuesta Económica</t>
  </si>
  <si>
    <t>1. Mediana con Valor Absoluto</t>
  </si>
  <si>
    <t>¿Número de Propuestas Válidas es Par o Impar?</t>
  </si>
  <si>
    <t xml:space="preserve">2. Media Geométrica </t>
  </si>
  <si>
    <r>
      <t>Producto (1x10</t>
    </r>
    <r>
      <rPr>
        <b/>
        <vertAlign val="superscript"/>
        <sz val="9"/>
        <rFont val="Arial"/>
        <family val="2"/>
      </rPr>
      <t>9</t>
    </r>
    <r>
      <rPr>
        <b/>
        <sz val="10"/>
        <rFont val="Arial"/>
        <family val="2"/>
      </rPr>
      <t>)</t>
    </r>
  </si>
  <si>
    <t>Valor de la Propuesta más cercana al valor de la Media Geometrica:</t>
  </si>
  <si>
    <t>Media geométrica aproximada a números enteros = Mg</t>
  </si>
  <si>
    <t>3. Media Aritmética Baja</t>
  </si>
  <si>
    <r>
      <t>Media artimética baja (X</t>
    </r>
    <r>
      <rPr>
        <b/>
        <sz val="6"/>
        <rFont val="Arial"/>
        <family val="2"/>
      </rPr>
      <t>B</t>
    </r>
    <r>
      <rPr>
        <b/>
        <sz val="8"/>
        <rFont val="Arial"/>
        <family val="2"/>
      </rPr>
      <t>)</t>
    </r>
  </si>
  <si>
    <t>4. Menor Valor</t>
  </si>
  <si>
    <t>Menor Valor (Vmin)</t>
  </si>
  <si>
    <t>Estadistico usado para ponderar :</t>
  </si>
  <si>
    <t>PONDERACIÓN</t>
  </si>
  <si>
    <t>PROP. No.</t>
  </si>
  <si>
    <t>PROPONENTE</t>
  </si>
  <si>
    <t>PROPUESTA ECONÓMICA INICIAL</t>
  </si>
  <si>
    <t>PROPUESTA ECONÓMICA CORREGIDA</t>
  </si>
  <si>
    <t>PROPUESTA ECONÓMICA</t>
  </si>
  <si>
    <t>PORCENTAJE DE MEJORA</t>
  </si>
  <si>
    <t>PUNTAJE</t>
  </si>
  <si>
    <t>CON RESPECTO A PO</t>
  </si>
  <si>
    <t>CON RESPECTO A M1</t>
  </si>
  <si>
    <t>CON RESPECTO A M2</t>
  </si>
  <si>
    <t>CON RESPECTO A M3</t>
  </si>
  <si>
    <t>CON RESPECTO A M4</t>
  </si>
  <si>
    <t>($)</t>
  </si>
  <si>
    <t>(%)</t>
  </si>
  <si>
    <r>
      <t>($1x10</t>
    </r>
    <r>
      <rPr>
        <b/>
        <vertAlign val="superscript"/>
        <sz val="11"/>
        <rFont val="Arial"/>
        <family val="2"/>
      </rPr>
      <t>9</t>
    </r>
    <r>
      <rPr>
        <b/>
        <sz val="11"/>
        <rFont val="Arial"/>
        <family val="2"/>
      </rPr>
      <t>)</t>
    </r>
  </si>
  <si>
    <t>(Puntos)</t>
  </si>
  <si>
    <t>Estado de la Ponderación</t>
  </si>
  <si>
    <t>Indicador</t>
  </si>
  <si>
    <t>Cantidad</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</si>
  <si>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</si>
  <si>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</si>
  <si>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</si>
  <si>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</si>
  <si>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</si>
  <si>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</si>
  <si>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&lt;0</t>
  </si>
  <si>
    <t>ID</t>
  </si>
  <si>
    <t>DEPENDENCIAS</t>
  </si>
  <si>
    <t>RESULTADO</t>
  </si>
  <si>
    <t>MÉTODOS DE EVALUACIÓN</t>
  </si>
  <si>
    <t>PROPUESTA</t>
  </si>
  <si>
    <t>MEDIANA CON VALOR ABSOLUTO</t>
  </si>
  <si>
    <t>SECRETARIA GENERAL - SUBDIRECCIÓN ADMINISTRATIVA</t>
  </si>
  <si>
    <t>SECRETARIA GENERAL - SUBDIRECCIÓN FINANCIERA</t>
  </si>
  <si>
    <t>MEDIA ARITMÉTICA BAJA</t>
  </si>
  <si>
    <t>DIRECCIÓN OPERATIVA - DIRECCIONES TERRITORIALES</t>
  </si>
  <si>
    <t>MENOR VALOR</t>
  </si>
  <si>
    <t>DIRECCIÓN OPERATIVA - GERENCIA DE GRANDES PROYECTOS</t>
  </si>
  <si>
    <t>DIRECCIÓN OPERATIVA - GRUPO PLAN 2500</t>
  </si>
  <si>
    <t>DIRECCIÓN TÉCNICA - SUBDIRECCIÓN DE ESTUDIOS DE INNOVACIÓN</t>
  </si>
  <si>
    <t>DIRECCIÓN TÉCNICA - SUBDIRECCIÓN DE MEDIO AMBIENTE Y GESTIÓN SOCIAL</t>
  </si>
  <si>
    <t>DIRECCIÓN TÉCNICA - SUBDIRECCIÓN DE PREVENCIÓN Y ATENCIÓN DE EMERGENCIAS</t>
  </si>
  <si>
    <t>DIRECCIÓN OPERATIVA - SUBDIRECCIÓN MARÍTIMA Y FLUVIAL</t>
  </si>
  <si>
    <t>DIRECCIÓN OPERATIVA - SUBDIRECCIÓN RED TERCIARIA Y FERREA</t>
  </si>
  <si>
    <t>DIRECCIÓN TÉCNICA</t>
  </si>
  <si>
    <t>DIRECCIÓN OPERATIVA - GRUPO TÚNEL DE LA LÍNEA</t>
  </si>
  <si>
    <t>DIRECCIÓN OPERATIVA</t>
  </si>
  <si>
    <t>CORRECTO</t>
  </si>
  <si>
    <t>VÁLIDA</t>
  </si>
  <si>
    <t>NO VÁLIDA</t>
  </si>
  <si>
    <t>Par</t>
  </si>
  <si>
    <t>Valor de la Propuesta Inmediatamente por debajo del Valor de la Mediana</t>
  </si>
  <si>
    <t>MÍNIMO</t>
  </si>
  <si>
    <t>DESCARTADO</t>
  </si>
</sst>
</file>

<file path=xl/styles.xml><?xml version="1.0" encoding="utf-8"?>
<styleSheet xmlns="http://schemas.openxmlformats.org/spreadsheetml/2006/main" xmlns:mc="http://schemas.openxmlformats.org/markup-compatibility/2006" xmlns:x14ac="http://schemas.microsoft.com/office/spreadsheetml/2009/9/ac" mc:Ignorable="x14ac">
  <numFmts count="5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_€_-;\-* #,##0.00\ _€_-;_-* &quot;-&quot;??\ _€_-;_-@_-"/>
    <numFmt numFmtId="165" formatCode="_(&quot;$&quot;* #,##0.00_);_(&quot;$&quot;* \(#,##0.00\);_(&quot;$&quot;* &quot;-&quot;??_);_(@_)"/>
    <numFmt numFmtId="166" formatCode="_-* #,##0.00\ &quot;Pts&quot;_-;\-* #,##0.00\ &quot;Pts&quot;_-;_-* &quot;-&quot;??\ &quot;Pts&quot;_-;_-@_-"/>
    <numFmt numFmtId="167" formatCode="_-* #,##0.00\ _P_t_s_-;\-* #,##0.00\ _P_t_s_-;_-* &quot;-&quot;??\ _P_t_s_-;_-@_-"/>
    <numFmt numFmtId="168" formatCode="#,##0.0"/>
    <numFmt numFmtId="169" formatCode="#,##0.00;[Red]#,##0.00"/>
    <numFmt numFmtId="170" formatCode="&quot;NN&quot;\ 0"/>
    <numFmt numFmtId="171" formatCode="0.0%"/>
    <numFmt numFmtId="175" formatCode="_ [$€-2]\ * #,##0.00_ ;_ [$€-2]\ * \-#,##0.00_ ;_ [$€-2]\ * &quot;-&quot;??_ "/>
    <numFmt numFmtId="176" formatCode="_(* #,##0_);_(* \(#,##0\);_(* &quot;-&quot;??_);_(@_)"/>
    <numFmt numFmtId="178" formatCode="_([$$-240A]\ * #,##0.00_);_([$$-240A]\ * \(#,##0.00\);_([$$-240A]\ * &quot;-&quot;??_);_(@_)"/>
    <numFmt numFmtId="179" formatCode="0.000000000000000E+00"/>
    <numFmt numFmtId="180" formatCode="_-* #,##0\ _P_t_s_-;\-* #,##0\ _P_t_s_-;_-* &quot;-&quot;??\ _P_t_s_-;_-@_-"/>
    <numFmt numFmtId="181" formatCode="0.0000000000000"/>
    <numFmt numFmtId="182" formatCode="0.000E+00"/>
    <numFmt numFmtId="183" formatCode="##0"/>
    <numFmt numFmtId="184" formatCode="0.000"/>
    <numFmt numFmtId="185" formatCode="0.0000"/>
    <numFmt numFmtId="186" formatCode="0.00%;\-0.00%;&quot;&quot;"/>
    <numFmt numFmtId="187" formatCode="&quot;$&quot;#,##0\ ;\(&quot;$&quot;#,##0\)"/>
    <numFmt numFmtId="188" formatCode="\(0%\)"/>
    <numFmt numFmtId="189" formatCode="d\ \d\e\ mmmm\ \d\e\ yyyy"/>
    <numFmt numFmtId="190" formatCode="000\°00&quot;´&quot;00&quot;´´&quot;"/>
    <numFmt numFmtId="191" formatCode="0%;\-0%;&quot;&quot;"/>
    <numFmt numFmtId="192" formatCode="#0&quot;.&quot;000&quot;´&quot;000&quot;.&quot;000"/>
    <numFmt numFmtId="193" formatCode="##0&quot;.&quot;000"/>
    <numFmt numFmtId="194" formatCode="&quot;$&quot;\ #,##0.00"/>
    <numFmt numFmtId="195" formatCode="#,##0.0000"/>
    <numFmt numFmtId="196" formatCode="_-* #,##0.00\ _P_t_a_-;\-* #,##0.00\ _P_t_a_-;_-* &quot;-&quot;??\ _P_t_a_-;_-@_-"/>
    <numFmt numFmtId="197" formatCode="_ * #,##0.00_ ;_ * \-#,##0.00_ ;_ * &quot;-&quot;??_ ;_ @_ "/>
    <numFmt numFmtId="198" formatCode="##0&quot;´&quot;000&quot;.&quot;000"/>
    <numFmt numFmtId="199" formatCode="[$$-240A]\ #,##0.00"/>
    <numFmt numFmtId="200" formatCode="_ &quot;$&quot;* #,##0.00_ ;_ &quot;$&quot;* \-#,##0.00_ ;_ &quot;$&quot;* &quot;-&quot;??_ ;_ @_ "/>
    <numFmt numFmtId="201" formatCode="#.##\ \K\g"/>
    <numFmt numFmtId="202" formatCode="_(* #,##0.0_);_(* \(#,##0.0\);_(* &quot;-&quot;??_);_(@_)"/>
    <numFmt numFmtId="203" formatCode="#0&quot;.&quot;"/>
    <numFmt numFmtId="204" formatCode="0.0%;\-0.0%;&quot;&quot;"/>
    <numFmt numFmtId="205" formatCode="_([$€]* #,##0.00_);_([$€]* \(#,##0.00\);_([$€]* &quot;-&quot;??_);_(@_)"/>
    <numFmt numFmtId="206" formatCode="&quot;$&quot;\ #,##0.00;&quot;$&quot;\ \-#,##0.00"/>
    <numFmt numFmtId="207" formatCode="0\+000"/>
    <numFmt numFmtId="208" formatCode="#,##0.0000000"/>
    <numFmt numFmtId="209" formatCode="0.0000%"/>
    <numFmt numFmtId="210" formatCode="#,##0.000"/>
    <numFmt numFmtId="211" formatCode="_([$$-240A]\ * #,##0.0000000_);_([$$-240A]\ * \(#,##0.0000000\);_([$$-240A]\ * &quot;-&quot;??_);_(@_)"/>
    <numFmt numFmtId="212" formatCode="_-&quot;$&quot;\ * #,##0.00_-;\-&quot;$&quot;\ * #,##0.00_-;_-&quot;$&quot;\ * &quot;-&quot;_-;_-@_-"/>
    <numFmt numFmtId="213" formatCode="&quot;$&quot;\ #,##0.000"/>
    <numFmt numFmtId="214" formatCode="0.000%"/>
    <numFmt numFmtId="215" formatCode="&quot;$&quot;\ \ \ #,##0.00"/>
    <numFmt numFmtId="216" formatCode="&quot;(PO-P½  )/PO= &quot;0.000%"/>
    <numFmt numFmtId="217" formatCode="&quot;(PO-½ANA ) = &quot;0\ .000%"/>
    <numFmt numFmtId="218" formatCode="&quot;(PO - MinAC)/PO = &quot;0.000%"/>
    <numFmt numFmtId="219" formatCode="&quot;DE UN TOTAL DE &quot;0&quot; MODULOS&quot;"/>
    <numFmt numFmtId="220" formatCode="&quot;MODULO No. &quot;0&quot;→→&quot;"/>
  </numFmts>
  <fonts count="77">
    <font>
      <sz val="10"/>
      <name val="Arial"/>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9"/>
      <name val="Arial"/>
      <family val="2"/>
    </font>
    <font>
      <b/>
      <sz val="8"/>
      <name val="Arial"/>
      <family val="2"/>
    </font>
    <font>
      <sz val="8"/>
      <name val="Arial"/>
      <family val="2"/>
    </font>
    <font>
      <sz val="10"/>
      <name val="Arial"/>
      <family val="2"/>
    </font>
    <font>
      <b/>
      <sz val="7"/>
      <name val="Arial"/>
      <family val="2"/>
    </font>
    <font>
      <b/>
      <sz val="11"/>
      <name val="Arial"/>
      <family val="2"/>
    </font>
    <font>
      <b/>
      <sz val="12"/>
      <name val="Times New Roman"/>
      <family val="1"/>
    </font>
    <font>
      <sz val="12"/>
      <name val="Times New Roman"/>
      <family val="1"/>
    </font>
    <font>
      <sz val="14"/>
      <name val="Arial"/>
      <family val="2"/>
    </font>
    <font>
      <b/>
      <sz val="14"/>
      <name val="Times New Roman"/>
      <family val="1"/>
    </font>
    <font>
      <b/>
      <sz val="14"/>
      <color indexed="10"/>
      <name val="Times New Roman"/>
      <family val="1"/>
    </font>
    <font>
      <sz val="10"/>
      <color indexed="8"/>
      <name val="Arial"/>
      <family val="2"/>
    </font>
    <font>
      <b/>
      <i/>
      <sz val="10"/>
      <name val="Arial"/>
      <family val="2"/>
    </font>
    <font>
      <b/>
      <sz val="16"/>
      <name val="Arial"/>
      <family val="2"/>
    </font>
    <font>
      <b/>
      <sz val="6"/>
      <name val="Arial"/>
      <family val="2"/>
    </font>
    <font>
      <b/>
      <vertAlign val="superscript"/>
      <sz val="9"/>
      <name val="Arial"/>
      <family val="2"/>
    </font>
    <font>
      <b/>
      <sz val="11"/>
      <color theme="1"/>
      <name val="Calibri"/>
      <family val="2"/>
      <scheme val="minor"/>
    </font>
    <font>
      <b/>
      <vertAlign val="superscript"/>
      <sz val="11"/>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Modern"/>
      <family val="3"/>
      <charset val="255"/>
    </font>
    <font>
      <sz val="10"/>
      <name val="Helv"/>
    </font>
    <font>
      <b/>
      <sz val="11"/>
      <color indexed="8"/>
      <name val="Calibri"/>
      <family val="2"/>
    </font>
    <font>
      <i/>
      <sz val="11"/>
      <color indexed="23"/>
      <name val="Calibri"/>
      <family val="2"/>
    </font>
    <font>
      <sz val="1"/>
      <color indexed="8"/>
      <name val="Courier"/>
      <family val="3"/>
    </font>
    <font>
      <i/>
      <sz val="1"/>
      <color indexed="8"/>
      <name val="Courier"/>
      <family val="3"/>
    </font>
    <font>
      <sz val="11"/>
      <color indexed="17"/>
      <name val="Calibri"/>
      <family val="2"/>
    </font>
    <font>
      <b/>
      <sz val="10"/>
      <color indexed="24"/>
      <name val="Modern"/>
      <family val="3"/>
      <charset val="255"/>
    </font>
    <font>
      <sz val="8"/>
      <color indexed="24"/>
      <name val="Arial"/>
      <family val="2"/>
    </font>
    <font>
      <b/>
      <sz val="11"/>
      <color indexed="56"/>
      <name val="Calibri"/>
      <family val="2"/>
    </font>
    <font>
      <u/>
      <sz val="10"/>
      <color indexed="12"/>
      <name val="Arial"/>
      <family val="2"/>
    </font>
    <font>
      <sz val="11"/>
      <color indexed="62"/>
      <name val="Calibri"/>
      <family val="2"/>
    </font>
    <font>
      <sz val="11"/>
      <color indexed="52"/>
      <name val="Calibri"/>
      <family val="2"/>
    </font>
    <font>
      <sz val="11"/>
      <color indexed="8"/>
      <name val="Arial"/>
      <family val="2"/>
    </font>
    <font>
      <b/>
      <sz val="11"/>
      <color indexed="63"/>
      <name val="Calibri"/>
      <family val="2"/>
    </font>
    <font>
      <b/>
      <sz val="18"/>
      <color indexed="56"/>
      <name val="Cambria"/>
      <family val="2"/>
    </font>
    <font>
      <b/>
      <sz val="18"/>
      <color indexed="62"/>
      <name val="Cambria"/>
      <family val="2"/>
    </font>
    <font>
      <sz val="11"/>
      <color indexed="10"/>
      <name val="Calibri"/>
      <family val="2"/>
    </font>
    <font>
      <b/>
      <sz val="10"/>
      <color rgb="FFFF0000"/>
      <name val="Arial"/>
      <family val="2"/>
    </font>
    <font>
      <sz val="10"/>
      <name val="Arial"/>
      <family val="2"/>
    </font>
    <font>
      <sz val="10"/>
      <color theme="0"/>
      <name val="Arial"/>
      <family val="2"/>
    </font>
    <font>
      <b/>
      <sz val="20"/>
      <name val="Arial"/>
      <family val="2"/>
    </font>
    <font>
      <b/>
      <sz val="11"/>
      <color theme="0"/>
      <name val="Arial"/>
      <family val="2"/>
    </font>
    <font>
      <b/>
      <sz val="10"/>
      <color theme="0"/>
      <name val="Arial"/>
      <family val="2"/>
    </font>
    <font>
      <sz val="10"/>
      <name val="Arial"/>
      <family val="2"/>
    </font>
    <font>
      <sz val="10"/>
      <color rgb="FFFF0000"/>
      <name val="Arial"/>
      <family val="2"/>
    </font>
    <font>
      <b/>
      <sz val="11"/>
      <color rgb="FF000000"/>
      <name val="Calibri"/>
      <family val="2"/>
    </font>
    <font>
      <sz val="10"/>
      <color rgb="FFFFFFFF"/>
      <name val="Arial"/>
      <family val="2"/>
    </font>
    <font>
      <sz val="10"/>
      <color rgb="FF000000"/>
      <name val="Arial"/>
      <family val="2"/>
    </font>
    <font>
      <sz val="14"/>
      <color rgb="FF0000FF"/>
      <name val="Arial"/>
      <family val="2"/>
    </font>
    <font>
      <b/>
      <sz val="16"/>
      <color rgb="FF000000"/>
      <name val="Calibri"/>
      <family val="2"/>
    </font>
    <font>
      <sz val="11"/>
      <color rgb="FF000000"/>
      <name val="Calibri"/>
      <family val="2"/>
    </font>
    <font>
      <b/>
      <sz val="14"/>
      <color rgb="FF000000"/>
      <name val="Calibri"/>
      <family val="2"/>
    </font>
    <font>
      <b/>
      <sz val="8"/>
      <name val="Calibri"/>
      <family val="2"/>
    </font>
    <font>
      <sz val="16"/>
      <name val="Calibri"/>
      <family val="2"/>
    </font>
    <font>
      <sz val="10"/>
      <name val="Calibri"/>
      <family val="2"/>
    </font>
    <font>
      <sz val="16"/>
      <color rgb="FF000000"/>
      <name val="Calibri"/>
      <family val="2"/>
    </font>
    <font>
      <b/>
      <sz val="18"/>
      <color rgb="FF000000"/>
      <name val="Calibri"/>
      <family val="2"/>
    </font>
    <font>
      <b/>
      <sz val="20"/>
      <color rgb="FF000000"/>
      <name val="Calibri"/>
      <family val="2"/>
    </font>
    <font>
      <b/>
      <sz val="11"/>
      <color theme="2"/>
      <name val="Arial"/>
      <family val="2"/>
    </font>
    <font>
      <sz val="12"/>
      <name val="Calibri"/>
      <family val="2"/>
      <scheme val="minor"/>
    </font>
    <font>
      <b/>
      <sz val="12"/>
      <color theme="1"/>
      <name val="Arial"/>
      <family val="2"/>
    </font>
    <font>
      <sz val="12"/>
      <color theme="1"/>
      <name val="Calibri"/>
      <family val="2"/>
      <scheme val="minor"/>
    </font>
    <font>
      <b/>
      <sz val="12"/>
      <color rgb="FFFF0000"/>
      <name val="Arial"/>
      <family val="2"/>
    </font>
    <font>
      <sz val="12"/>
      <name val="Arial"/>
      <family val="2"/>
    </font>
    <font>
      <sz val="12"/>
      <color theme="0"/>
      <name val="Arial"/>
      <family val="2"/>
    </font>
    <font>
      <b/>
      <sz val="12"/>
      <color rgb="FF0000FF"/>
      <name val="Swis721 BdCnOul BT"/>
      <family val="5"/>
    </font>
    <font>
      <i/>
      <sz val="12"/>
      <name val="Arial"/>
      <family val="2"/>
    </font>
  </fonts>
  <fills count="64">
    <fill>
      <patternFill patternType="none"/>
    </fill>
    <fill>
      <patternFill patternType="gray125"/>
    </fill>
    <fill>
      <patternFill patternType="solid">
        <fgColor indexed="9"/>
        <bgColor indexed="64"/>
      </patternFill>
    </fill>
    <fill>
      <patternFill patternType="solid">
        <fgColor rgb="FFFFCC81"/>
        <bgColor indexed="64"/>
      </patternFill>
    </fill>
    <fill>
      <patternFill patternType="solid">
        <fgColor rgb="FFC0C0C0"/>
        <bgColor indexed="64"/>
      </patternFill>
    </fill>
    <fill>
      <patternFill patternType="solid">
        <fgColor rgb="FF99CCFF"/>
        <bgColor indexed="64"/>
      </patternFill>
    </fill>
    <fill>
      <patternFill patternType="solid">
        <fgColor rgb="FFFF99CC"/>
        <bgColor indexed="64"/>
      </patternFill>
    </fill>
    <fill>
      <patternFill patternType="solid">
        <fgColor rgb="FFFFCCCC"/>
        <bgColor indexed="64"/>
      </patternFill>
    </fill>
    <fill>
      <patternFill patternType="solid">
        <fgColor theme="9"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26"/>
      </patternFill>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rgb="FFC8B4C8"/>
        <bgColor indexed="64"/>
      </patternFill>
    </fill>
    <fill>
      <patternFill patternType="solid">
        <fgColor rgb="FFCCFFCC"/>
        <bgColor indexed="64"/>
      </patternFill>
    </fill>
    <fill>
      <patternFill patternType="solid">
        <fgColor rgb="FFFF96CC"/>
        <bgColor indexed="64"/>
      </patternFill>
    </fill>
    <fill>
      <patternFill patternType="solid">
        <fgColor rgb="FFFFC8C8"/>
        <bgColor indexed="64"/>
      </patternFill>
    </fill>
    <fill>
      <patternFill patternType="solid">
        <fgColor rgb="FF00FFCC"/>
        <bgColor rgb="FF000000"/>
      </patternFill>
    </fill>
    <fill>
      <patternFill patternType="solid">
        <fgColor rgb="FF66FF66"/>
        <bgColor rgb="FF000000"/>
      </patternFill>
    </fill>
    <fill>
      <patternFill patternType="solid">
        <fgColor theme="2"/>
        <bgColor indexed="64"/>
      </patternFill>
    </fill>
    <fill>
      <patternFill patternType="solid">
        <fgColor rgb="FFFFFFFF"/>
        <bgColor rgb="FF000000"/>
      </patternFill>
    </fill>
    <fill>
      <patternFill patternType="solid">
        <fgColor rgb="FFFFCC81"/>
        <bgColor rgb="FF000000"/>
      </patternFill>
    </fill>
    <fill>
      <patternFill patternType="solid">
        <fgColor rgb="FFC8B4C8"/>
        <bgColor rgb="FF000000"/>
      </patternFill>
    </fill>
    <fill>
      <patternFill patternType="solid">
        <fgColor rgb="FFE7E6E6"/>
        <bgColor rgb="FF000000"/>
      </patternFill>
    </fill>
    <fill>
      <patternFill patternType="solid">
        <fgColor rgb="FFD9D9D9"/>
        <bgColor rgb="FF000000"/>
      </patternFill>
    </fill>
    <fill>
      <patternFill patternType="solid">
        <fgColor rgb="FF808080"/>
        <bgColor rgb="FF000000"/>
      </patternFill>
    </fill>
    <fill>
      <patternFill patternType="solid">
        <fgColor theme="2" tint="-9.9978637043366805E-2"/>
        <bgColor rgb="FF000000"/>
      </patternFill>
    </fill>
    <fill>
      <patternFill patternType="solid">
        <fgColor rgb="FFBFBFBF"/>
        <bgColor rgb="FF000000"/>
      </patternFill>
    </fill>
    <fill>
      <patternFill patternType="solid">
        <fgColor rgb="FFAEAAAA"/>
        <bgColor rgb="FF000000"/>
      </patternFill>
    </fill>
    <fill>
      <patternFill patternType="solid">
        <fgColor rgb="FFD0CECE"/>
        <bgColor rgb="FF000000"/>
      </patternFill>
    </fill>
    <fill>
      <patternFill patternType="solid">
        <fgColor rgb="FFE3D9E3"/>
        <bgColor indexed="64"/>
      </patternFill>
    </fill>
  </fills>
  <borders count="137">
    <border>
      <left/>
      <right/>
      <top/>
      <bottom/>
      <diagonal/>
    </border>
    <border>
      <left/>
      <right style="double">
        <color indexed="64"/>
      </right>
      <top/>
      <bottom style="double">
        <color indexed="64"/>
      </bottom>
      <diagonal/>
    </border>
    <border>
      <left/>
      <right/>
      <top/>
      <bottom style="medium">
        <color indexed="64"/>
      </bottom>
      <diagonal/>
    </border>
    <border>
      <left style="double">
        <color indexed="64"/>
      </left>
      <right/>
      <top style="medium">
        <color indexed="64"/>
      </top>
      <bottom/>
      <diagonal/>
    </border>
    <border>
      <left/>
      <right/>
      <top style="medium">
        <color indexed="64"/>
      </top>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double">
        <color indexed="64"/>
      </right>
      <top style="dotted">
        <color indexed="64"/>
      </top>
      <bottom style="double">
        <color indexed="64"/>
      </bottom>
      <diagonal/>
    </border>
    <border>
      <left style="double">
        <color indexed="64"/>
      </left>
      <right style="thin">
        <color indexed="64"/>
      </right>
      <top style="dotted">
        <color indexed="64"/>
      </top>
      <bottom/>
      <diagonal/>
    </border>
    <border>
      <left style="thin">
        <color indexed="64"/>
      </left>
      <right style="double">
        <color indexed="64"/>
      </right>
      <top style="dotted">
        <color indexed="64"/>
      </top>
      <bottom/>
      <diagonal/>
    </border>
    <border>
      <left style="thin">
        <color indexed="64"/>
      </left>
      <right style="double">
        <color indexed="64"/>
      </right>
      <top/>
      <bottom style="dotted">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double">
        <color indexed="64"/>
      </right>
      <top style="thin">
        <color indexed="64"/>
      </top>
      <bottom style="dotted">
        <color indexed="64"/>
      </bottom>
      <diagonal/>
    </border>
    <border>
      <left style="double">
        <color indexed="64"/>
      </left>
      <right style="double">
        <color indexed="64"/>
      </right>
      <top/>
      <bottom style="dotted">
        <color indexed="64"/>
      </bottom>
      <diagonal/>
    </border>
    <border>
      <left style="double">
        <color indexed="64"/>
      </left>
      <right style="double">
        <color indexed="64"/>
      </right>
      <top/>
      <bottom style="double">
        <color indexed="64"/>
      </bottom>
      <diagonal/>
    </border>
    <border>
      <left/>
      <right style="thin">
        <color indexed="64"/>
      </right>
      <top style="double">
        <color indexed="64"/>
      </top>
      <bottom style="thin">
        <color indexed="64"/>
      </bottom>
      <diagonal/>
    </border>
    <border>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top style="thin">
        <color indexed="64"/>
      </top>
      <bottom style="double">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top/>
      <bottom style="medium">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style="dotted">
        <color indexed="64"/>
      </left>
      <right/>
      <top style="thin">
        <color indexed="64"/>
      </top>
      <bottom style="thin">
        <color indexed="64"/>
      </bottom>
      <diagonal/>
    </border>
    <border>
      <left style="medium">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top style="medium">
        <color indexed="64"/>
      </top>
      <bottom style="medium">
        <color indexed="64"/>
      </bottom>
      <diagonal/>
    </border>
    <border>
      <left/>
      <right style="dotted">
        <color indexed="64"/>
      </right>
      <top style="thin">
        <color indexed="64"/>
      </top>
      <bottom style="thin">
        <color indexed="64"/>
      </bottom>
      <diagonal/>
    </border>
    <border>
      <left style="medium">
        <color indexed="64"/>
      </left>
      <right style="medium">
        <color indexed="64"/>
      </right>
      <top/>
      <bottom/>
      <diagonal/>
    </border>
    <border>
      <left/>
      <right/>
      <top style="double">
        <color indexed="64"/>
      </top>
      <bottom style="thin">
        <color indexed="64"/>
      </bottom>
      <diagonal/>
    </border>
    <border>
      <left style="thin">
        <color indexed="64"/>
      </left>
      <right/>
      <top style="thin">
        <color indexed="64"/>
      </top>
      <bottom style="medium">
        <color indexed="64"/>
      </bottom>
      <diagonal/>
    </border>
    <border>
      <left style="double">
        <color indexed="64"/>
      </left>
      <right style="double">
        <color indexed="64"/>
      </right>
      <top style="thin">
        <color indexed="64"/>
      </top>
      <bottom style="dashed">
        <color indexed="64"/>
      </bottom>
      <diagonal/>
    </border>
    <border>
      <left style="double">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ouble">
        <color indexed="64"/>
      </bottom>
      <diagonal/>
    </border>
    <border>
      <left/>
      <right style="double">
        <color indexed="64"/>
      </right>
      <top/>
      <bottom style="medium">
        <color indexed="64"/>
      </bottom>
      <diagonal/>
    </border>
    <border>
      <left/>
      <right style="double">
        <color indexed="64"/>
      </right>
      <top style="double">
        <color indexed="64"/>
      </top>
      <bottom style="thin">
        <color indexed="64"/>
      </bottom>
      <diagonal/>
    </border>
    <border>
      <left style="thin">
        <color indexed="64"/>
      </left>
      <right style="double">
        <color indexed="64"/>
      </right>
      <top style="thin">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tted">
        <color indexed="64"/>
      </left>
      <right/>
      <top style="medium">
        <color indexed="64"/>
      </top>
      <bottom style="thin">
        <color indexed="64"/>
      </bottom>
      <diagonal/>
    </border>
    <border>
      <left style="medium">
        <color indexed="64"/>
      </left>
      <right style="medium">
        <color indexed="64"/>
      </right>
      <top style="medium">
        <color indexed="64"/>
      </top>
      <bottom style="double">
        <color indexed="64"/>
      </bottom>
      <diagonal/>
    </border>
    <border>
      <left style="medium">
        <color indexed="64"/>
      </left>
      <right/>
      <top/>
      <bottom style="double">
        <color indexed="64"/>
      </bottom>
      <diagonal/>
    </border>
    <border>
      <left style="dotted">
        <color indexed="64"/>
      </left>
      <right/>
      <top style="thin">
        <color indexed="64"/>
      </top>
      <bottom style="double">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diagonal/>
    </border>
    <border>
      <left/>
      <right style="medium">
        <color indexed="64"/>
      </right>
      <top/>
      <bottom/>
      <diagonal/>
    </border>
    <border>
      <left style="medium">
        <color indexed="64"/>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dotted">
        <color indexed="64"/>
      </left>
      <right style="dotted">
        <color indexed="64"/>
      </right>
      <top style="thin">
        <color indexed="64"/>
      </top>
      <bottom style="medium">
        <color indexed="64"/>
      </bottom>
      <diagonal/>
    </border>
    <border>
      <left style="medium">
        <color indexed="64"/>
      </left>
      <right style="dotted">
        <color indexed="64"/>
      </right>
      <top style="thin">
        <color indexed="64"/>
      </top>
      <bottom/>
      <diagonal/>
    </border>
    <border>
      <left style="dotted">
        <color indexed="64"/>
      </left>
      <right style="dotted">
        <color indexed="64"/>
      </right>
      <top style="thin">
        <color indexed="64"/>
      </top>
      <bottom/>
      <diagonal/>
    </border>
    <border>
      <left style="dotted">
        <color indexed="64"/>
      </left>
      <right style="medium">
        <color indexed="64"/>
      </right>
      <top style="thin">
        <color indexed="64"/>
      </top>
      <bottom/>
      <diagonal/>
    </border>
    <border>
      <left style="dotted">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style="dotted">
        <color indexed="64"/>
      </left>
      <right style="medium">
        <color indexed="64"/>
      </right>
      <top style="medium">
        <color indexed="64"/>
      </top>
      <bottom style="medium">
        <color indexed="64"/>
      </bottom>
      <diagonal/>
    </border>
    <border>
      <left style="dotted">
        <color indexed="64"/>
      </left>
      <right style="double">
        <color indexed="64"/>
      </right>
      <top style="thin">
        <color indexed="64"/>
      </top>
      <bottom style="double">
        <color indexed="64"/>
      </bottom>
      <diagonal/>
    </border>
    <border>
      <left/>
      <right style="double">
        <color indexed="64"/>
      </right>
      <top style="double">
        <color indexed="64"/>
      </top>
      <bottom style="double">
        <color indexed="64"/>
      </bottom>
      <diagonal/>
    </border>
    <border>
      <left style="hair">
        <color indexed="64"/>
      </left>
      <right style="hair">
        <color indexed="64"/>
      </right>
      <top style="thin">
        <color indexed="64"/>
      </top>
      <bottom style="thin">
        <color indexed="64"/>
      </bottom>
      <diagonal/>
    </border>
  </borders>
  <cellStyleXfs count="231">
    <xf numFmtId="0" fontId="0" fillId="0" borderId="0"/>
    <xf numFmtId="0" fontId="17" fillId="0" borderId="0">
      <alignment vertical="top"/>
    </xf>
    <xf numFmtId="175" fontId="2" fillId="0" borderId="0" applyFont="0" applyFill="0" applyBorder="0" applyAlignment="0" applyProtection="0"/>
    <xf numFmtId="167" fontId="2" fillId="0" borderId="0" applyFont="0" applyFill="0" applyBorder="0" applyAlignment="0" applyProtection="0"/>
    <xf numFmtId="43" fontId="9"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6" fontId="2" fillId="0" borderId="0" applyFont="0" applyFill="0" applyBorder="0" applyAlignment="0" applyProtection="0"/>
    <xf numFmtId="165" fontId="2" fillId="0" borderId="0" applyFont="0" applyFill="0" applyBorder="0" applyAlignment="0" applyProtection="0"/>
    <xf numFmtId="166" fontId="2" fillId="0" borderId="0" applyFont="0" applyFill="0" applyBorder="0" applyAlignment="0" applyProtection="0"/>
    <xf numFmtId="0" fontId="9" fillId="0" borderId="0"/>
    <xf numFmtId="0" fontId="2" fillId="0" borderId="0"/>
    <xf numFmtId="0" fontId="2" fillId="0" borderId="0"/>
    <xf numFmtId="0" fontId="2" fillId="0" borderId="0"/>
    <xf numFmtId="9" fontId="2"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3" fontId="2" fillId="0" borderId="0" applyFont="0" applyFill="0" applyBorder="0" applyAlignment="0" applyProtection="0"/>
    <xf numFmtId="0" fontId="1" fillId="0" borderId="0"/>
    <xf numFmtId="0" fontId="24" fillId="9" borderId="0" applyNumberFormat="0" applyBorder="0" applyAlignment="0" applyProtection="0"/>
    <xf numFmtId="0" fontId="24" fillId="10" borderId="0" applyNumberFormat="0" applyBorder="0" applyAlignment="0" applyProtection="0"/>
    <xf numFmtId="0" fontId="24" fillId="11" borderId="0" applyNumberFormat="0" applyBorder="0" applyAlignment="0" applyProtection="0"/>
    <xf numFmtId="0" fontId="24" fillId="12"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2" fontId="2" fillId="0" borderId="0"/>
    <xf numFmtId="0" fontId="24" fillId="15"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2" borderId="0" applyNumberFormat="0" applyBorder="0" applyAlignment="0" applyProtection="0"/>
    <xf numFmtId="0" fontId="24" fillId="15" borderId="0" applyNumberFormat="0" applyBorder="0" applyAlignment="0" applyProtection="0"/>
    <xf numFmtId="0" fontId="24" fillId="18" borderId="0" applyNumberFormat="0" applyBorder="0" applyAlignment="0" applyProtection="0"/>
    <xf numFmtId="0" fontId="25" fillId="19" borderId="0" applyNumberFormat="0" applyBorder="0" applyAlignment="0" applyProtection="0"/>
    <xf numFmtId="0" fontId="25" fillId="16" borderId="0" applyNumberFormat="0" applyBorder="0" applyAlignment="0" applyProtection="0"/>
    <xf numFmtId="0" fontId="25" fillId="17" borderId="0" applyNumberFormat="0" applyBorder="0" applyAlignment="0" applyProtection="0"/>
    <xf numFmtId="0" fontId="25" fillId="20" borderId="0" applyNumberFormat="0" applyBorder="0" applyAlignment="0" applyProtection="0"/>
    <xf numFmtId="0" fontId="25" fillId="21" borderId="0" applyNumberFormat="0" applyBorder="0" applyAlignment="0" applyProtection="0"/>
    <xf numFmtId="0" fontId="25" fillId="22" borderId="0" applyNumberFormat="0" applyBorder="0" applyAlignment="0" applyProtection="0"/>
    <xf numFmtId="0" fontId="25" fillId="23" borderId="0" applyNumberFormat="0" applyBorder="0" applyAlignment="0" applyProtection="0"/>
    <xf numFmtId="0" fontId="25" fillId="24" borderId="0" applyNumberFormat="0" applyBorder="0" applyAlignment="0" applyProtection="0"/>
    <xf numFmtId="0" fontId="25" fillId="25" borderId="0" applyNumberFormat="0" applyBorder="0" applyAlignment="0" applyProtection="0"/>
    <xf numFmtId="0" fontId="25" fillId="20" borderId="0" applyNumberFormat="0" applyBorder="0" applyAlignment="0" applyProtection="0"/>
    <xf numFmtId="0" fontId="25" fillId="21" borderId="0" applyNumberFormat="0" applyBorder="0" applyAlignment="0" applyProtection="0"/>
    <xf numFmtId="0" fontId="25" fillId="26" borderId="0" applyNumberFormat="0" applyBorder="0" applyAlignment="0" applyProtection="0"/>
    <xf numFmtId="0" fontId="26" fillId="10" borderId="0" applyNumberFormat="0" applyBorder="0" applyAlignment="0" applyProtection="0"/>
    <xf numFmtId="0" fontId="27" fillId="27" borderId="86" applyNumberFormat="0" applyAlignment="0" applyProtection="0"/>
    <xf numFmtId="0" fontId="28" fillId="28" borderId="87" applyNumberFormat="0" applyAlignment="0" applyProtection="0"/>
    <xf numFmtId="183" fontId="8" fillId="0" borderId="80">
      <alignment horizontal="right"/>
    </xf>
    <xf numFmtId="2" fontId="8" fillId="0" borderId="0"/>
    <xf numFmtId="184" fontId="8" fillId="0" borderId="0"/>
    <xf numFmtId="185" fontId="7" fillId="0" borderId="0"/>
    <xf numFmtId="183" fontId="8" fillId="0" borderId="80">
      <alignment horizontal="right"/>
    </xf>
    <xf numFmtId="180" fontId="2" fillId="0" borderId="0">
      <protection locked="0"/>
    </xf>
    <xf numFmtId="3" fontId="29" fillId="0" borderId="0" applyFont="0" applyFill="0" applyBorder="0" applyAlignment="0" applyProtection="0"/>
    <xf numFmtId="0" fontId="30" fillId="0" borderId="0"/>
    <xf numFmtId="0" fontId="30" fillId="0" borderId="0"/>
    <xf numFmtId="0" fontId="30" fillId="0" borderId="0"/>
    <xf numFmtId="186" fontId="2" fillId="0" borderId="0">
      <protection locked="0"/>
    </xf>
    <xf numFmtId="187" fontId="29" fillId="0" borderId="0" applyFont="0" applyFill="0" applyBorder="0" applyAlignment="0" applyProtection="0"/>
    <xf numFmtId="188" fontId="2" fillId="0" borderId="0">
      <protection locked="0"/>
    </xf>
    <xf numFmtId="0" fontId="31" fillId="29" borderId="0" applyNumberFormat="0" applyBorder="0" applyAlignment="0" applyProtection="0"/>
    <xf numFmtId="0" fontId="31" fillId="30" borderId="0" applyNumberFormat="0" applyBorder="0" applyAlignment="0" applyProtection="0"/>
    <xf numFmtId="0" fontId="31" fillId="31"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5" fillId="33" borderId="0" applyNumberFormat="0" applyBorder="0" applyAlignment="0" applyProtection="0"/>
    <xf numFmtId="0" fontId="24" fillId="34" borderId="0" applyNumberFormat="0" applyBorder="0" applyAlignment="0" applyProtection="0"/>
    <xf numFmtId="0" fontId="24" fillId="35" borderId="0" applyNumberFormat="0" applyBorder="0" applyAlignment="0" applyProtection="0"/>
    <xf numFmtId="0" fontId="25" fillId="36" borderId="0" applyNumberFormat="0" applyBorder="0" applyAlignment="0" applyProtection="0"/>
    <xf numFmtId="0" fontId="24" fillId="34" borderId="0" applyNumberFormat="0" applyBorder="0" applyAlignment="0" applyProtection="0"/>
    <xf numFmtId="0" fontId="24" fillId="37" borderId="0" applyNumberFormat="0" applyBorder="0" applyAlignment="0" applyProtection="0"/>
    <xf numFmtId="0" fontId="25" fillId="35" borderId="0" applyNumberFormat="0" applyBorder="0" applyAlignment="0" applyProtection="0"/>
    <xf numFmtId="0" fontId="24" fillId="32" borderId="0" applyNumberFormat="0" applyBorder="0" applyAlignment="0" applyProtection="0"/>
    <xf numFmtId="0" fontId="24" fillId="35" borderId="0" applyNumberFormat="0" applyBorder="0" applyAlignment="0" applyProtection="0"/>
    <xf numFmtId="0" fontId="25" fillId="35" borderId="0" applyNumberFormat="0" applyBorder="0" applyAlignment="0" applyProtection="0"/>
    <xf numFmtId="0" fontId="24" fillId="38" borderId="0" applyNumberFormat="0" applyBorder="0" applyAlignment="0" applyProtection="0"/>
    <xf numFmtId="0" fontId="24" fillId="32" borderId="0" applyNumberFormat="0" applyBorder="0" applyAlignment="0" applyProtection="0"/>
    <xf numFmtId="0" fontId="25" fillId="33" borderId="0" applyNumberFormat="0" applyBorder="0" applyAlignment="0" applyProtection="0"/>
    <xf numFmtId="0" fontId="24" fillId="34" borderId="0" applyNumberFormat="0" applyBorder="0" applyAlignment="0" applyProtection="0"/>
    <xf numFmtId="0" fontId="24" fillId="39" borderId="0" applyNumberFormat="0" applyBorder="0" applyAlignment="0" applyProtection="0"/>
    <xf numFmtId="0" fontId="25" fillId="39" borderId="0" applyNumberFormat="0" applyBorder="0" applyAlignment="0" applyProtection="0"/>
    <xf numFmtId="1" fontId="2" fillId="0" borderId="0"/>
    <xf numFmtId="0" fontId="2" fillId="0" borderId="0" applyFont="0" applyFill="0" applyBorder="0" applyAlignment="0" applyProtection="0"/>
    <xf numFmtId="0" fontId="32" fillId="0" borderId="0" applyNumberFormat="0" applyFill="0" applyBorder="0" applyAlignment="0" applyProtection="0"/>
    <xf numFmtId="4" fontId="33" fillId="0" borderId="0">
      <protection locked="0"/>
    </xf>
    <xf numFmtId="4" fontId="33" fillId="0" borderId="0">
      <protection locked="0"/>
    </xf>
    <xf numFmtId="4" fontId="34" fillId="0" borderId="0">
      <protection locked="0"/>
    </xf>
    <xf numFmtId="4" fontId="33" fillId="0" borderId="0">
      <protection locked="0"/>
    </xf>
    <xf numFmtId="4" fontId="33" fillId="0" borderId="0">
      <protection locked="0"/>
    </xf>
    <xf numFmtId="4" fontId="33" fillId="0" borderId="0">
      <protection locked="0"/>
    </xf>
    <xf numFmtId="4" fontId="34" fillId="0" borderId="0">
      <protection locked="0"/>
    </xf>
    <xf numFmtId="189" fontId="2" fillId="0" borderId="0">
      <protection locked="0"/>
    </xf>
    <xf numFmtId="0" fontId="35" fillId="11" borderId="0" applyNumberFormat="0" applyBorder="0" applyAlignment="0" applyProtection="0"/>
    <xf numFmtId="190" fontId="2" fillId="0" borderId="0"/>
    <xf numFmtId="0" fontId="36" fillId="0" borderId="0" applyNumberFormat="0" applyFill="0" applyBorder="0" applyAlignment="0" applyProtection="0"/>
    <xf numFmtId="0" fontId="37" fillId="0" borderId="0" applyNumberFormat="0" applyFill="0" applyBorder="0" applyAlignment="0" applyProtection="0"/>
    <xf numFmtId="0" fontId="38" fillId="0" borderId="88" applyNumberFormat="0" applyFill="0" applyAlignment="0" applyProtection="0"/>
    <xf numFmtId="0" fontId="38" fillId="0" borderId="0" applyNumberFormat="0" applyFill="0" applyBorder="0" applyAlignment="0" applyProtection="0"/>
    <xf numFmtId="191" fontId="2" fillId="0" borderId="0">
      <protection locked="0"/>
    </xf>
    <xf numFmtId="191" fontId="2" fillId="0" borderId="0">
      <protection locked="0"/>
    </xf>
    <xf numFmtId="0" fontId="39" fillId="0" borderId="0" applyNumberFormat="0" applyFill="0" applyBorder="0" applyAlignment="0" applyProtection="0">
      <alignment vertical="top"/>
      <protection locked="0"/>
    </xf>
    <xf numFmtId="0" fontId="40" fillId="14" borderId="86" applyNumberFormat="0" applyAlignment="0" applyProtection="0"/>
    <xf numFmtId="0" fontId="41" fillId="0" borderId="89" applyNumberFormat="0" applyFill="0" applyAlignment="0" applyProtection="0"/>
    <xf numFmtId="192" fontId="8" fillId="0" borderId="0">
      <alignment horizontal="right"/>
    </xf>
    <xf numFmtId="193" fontId="8" fillId="0" borderId="0" applyFont="0" applyFill="0" applyBorder="0" applyAlignment="0">
      <alignment horizontal="center"/>
    </xf>
    <xf numFmtId="41" fontId="1" fillId="0" borderId="0" applyFont="0" applyFill="0" applyBorder="0" applyAlignment="0" applyProtection="0"/>
    <xf numFmtId="168"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5" fontId="2" fillId="0" borderId="0" applyFont="0" applyFill="0" applyBorder="0" applyAlignment="0" applyProtection="0"/>
    <xf numFmtId="43"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5" fontId="2" fillId="0" borderId="0" applyFont="0" applyFill="0" applyBorder="0" applyAlignment="0" applyProtection="0"/>
    <xf numFmtId="164" fontId="4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6" fontId="2" fillId="0" borderId="0" applyFont="0" applyFill="0" applyBorder="0" applyAlignment="0" applyProtection="0"/>
    <xf numFmtId="43" fontId="2" fillId="0" borderId="0" applyFont="0" applyFill="0" applyBorder="0" applyAlignment="0" applyProtection="0"/>
    <xf numFmtId="195" fontId="2" fillId="0" borderId="0" applyFont="0" applyFill="0" applyBorder="0" applyAlignment="0" applyProtection="0"/>
    <xf numFmtId="43" fontId="2" fillId="0" borderId="0" applyFont="0" applyFill="0" applyBorder="0" applyAlignment="0" applyProtection="0"/>
    <xf numFmtId="194" fontId="2" fillId="0" borderId="0" applyFont="0" applyFill="0" applyBorder="0" applyAlignment="0" applyProtection="0"/>
    <xf numFmtId="43" fontId="2" fillId="0" borderId="0" applyFont="0" applyFill="0" applyBorder="0" applyAlignment="0" applyProtection="0"/>
    <xf numFmtId="195" fontId="2" fillId="0" borderId="0" applyFont="0" applyFill="0" applyBorder="0" applyAlignment="0" applyProtection="0"/>
    <xf numFmtId="43" fontId="2" fillId="0" borderId="0" applyFont="0" applyFill="0" applyBorder="0" applyAlignment="0" applyProtection="0"/>
    <xf numFmtId="195" fontId="2" fillId="0" borderId="0" applyFont="0" applyFill="0" applyBorder="0" applyAlignment="0" applyProtection="0"/>
    <xf numFmtId="194" fontId="2" fillId="0" borderId="0" applyFont="0" applyFill="0" applyBorder="0" applyAlignment="0" applyProtection="0"/>
    <xf numFmtId="43" fontId="1"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8" fontId="8" fillId="0" borderId="0">
      <alignment horizontal="right"/>
    </xf>
    <xf numFmtId="199" fontId="8" fillId="0" borderId="51"/>
    <xf numFmtId="200" fontId="2" fillId="0" borderId="0"/>
    <xf numFmtId="201" fontId="2" fillId="0" borderId="0" applyFont="0" applyFill="0" applyBorder="0" applyAlignment="0" applyProtection="0"/>
    <xf numFmtId="201" fontId="2" fillId="0" borderId="0" applyFont="0" applyFill="0" applyBorder="0" applyAlignment="0" applyProtection="0"/>
    <xf numFmtId="44" fontId="24" fillId="0" borderId="0" applyFont="0" applyFill="0" applyBorder="0" applyAlignment="0" applyProtection="0"/>
    <xf numFmtId="202" fontId="2" fillId="0" borderId="0" applyFont="0" applyFill="0" applyBorder="0" applyAlignment="0" applyProtection="0"/>
    <xf numFmtId="44" fontId="2" fillId="0" borderId="0" applyFont="0" applyFill="0" applyBorder="0" applyAlignment="0" applyProtection="0"/>
    <xf numFmtId="203" fontId="8" fillId="0" borderId="0" applyFont="0" applyFill="0" applyBorder="0" applyAlignment="0">
      <alignment horizont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 fillId="0" borderId="0" applyFont="0" applyFill="0" applyBorder="0" applyAlignment="0" applyProtection="0"/>
    <xf numFmtId="0" fontId="2" fillId="0" borderId="0"/>
    <xf numFmtId="43" fontId="1" fillId="0" borderId="0" applyFont="0" applyFill="0" applyBorder="0" applyAlignment="0" applyProtection="0"/>
    <xf numFmtId="0" fontId="2" fillId="0" borderId="0"/>
    <xf numFmtId="0" fontId="2" fillId="0" borderId="0"/>
    <xf numFmtId="0" fontId="24" fillId="0" borderId="0"/>
    <xf numFmtId="0" fontId="24" fillId="40" borderId="90" applyNumberFormat="0" applyFont="0" applyAlignment="0" applyProtection="0"/>
    <xf numFmtId="0" fontId="43" fillId="27" borderId="91" applyNumberFormat="0" applyAlignment="0" applyProtection="0"/>
    <xf numFmtId="0" fontId="30" fillId="0" borderId="0"/>
    <xf numFmtId="204" fontId="2" fillId="0" borderId="0">
      <protection locked="0"/>
    </xf>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44" fillId="0" borderId="0" applyNumberFormat="0" applyFill="0" applyBorder="0" applyAlignment="0" applyProtection="0"/>
    <xf numFmtId="49" fontId="5" fillId="0" borderId="0">
      <alignment horizontal="center" vertical="center"/>
    </xf>
    <xf numFmtId="0" fontId="45" fillId="0" borderId="0" applyNumberFormat="0" applyFill="0" applyBorder="0" applyAlignment="0" applyProtection="0"/>
    <xf numFmtId="0" fontId="46" fillId="0" borderId="0" applyNumberFormat="0" applyFill="0" applyBorder="0" applyAlignment="0" applyProtection="0"/>
    <xf numFmtId="44" fontId="1" fillId="0" borderId="0" applyFont="0" applyFill="0" applyBorder="0" applyAlignment="0" applyProtection="0"/>
    <xf numFmtId="205" fontId="2" fillId="0" borderId="0" applyFont="0" applyFill="0" applyBorder="0" applyAlignment="0" applyProtection="0"/>
    <xf numFmtId="43" fontId="1" fillId="0" borderId="0" applyFont="0" applyFill="0" applyBorder="0" applyAlignment="0" applyProtection="0"/>
    <xf numFmtId="41" fontId="2" fillId="0" borderId="0" applyFont="0" applyFill="0" applyBorder="0" applyAlignment="0" applyProtection="0"/>
    <xf numFmtId="43" fontId="1" fillId="0" borderId="0" applyFont="0" applyFill="0" applyBorder="0" applyAlignment="0" applyProtection="0"/>
    <xf numFmtId="197" fontId="2" fillId="0" borderId="0" applyFont="0" applyFill="0" applyBorder="0" applyAlignment="0" applyProtection="0"/>
    <xf numFmtId="43" fontId="2" fillId="0" borderId="0" applyFont="0" applyFill="0" applyBorder="0" applyAlignment="0" applyProtection="0"/>
    <xf numFmtId="175" fontId="2" fillId="0" borderId="0" applyFont="0" applyFill="0" applyBorder="0" applyAlignment="0" applyProtection="0"/>
    <xf numFmtId="44" fontId="1" fillId="0" borderId="0" applyFont="0" applyFill="0" applyBorder="0" applyAlignment="0" applyProtection="0"/>
    <xf numFmtId="207" fontId="2" fillId="0" borderId="0" applyFont="0" applyFill="0" applyBorder="0" applyAlignment="0" applyProtection="0"/>
    <xf numFmtId="0" fontId="24" fillId="0" borderId="0"/>
    <xf numFmtId="44" fontId="1" fillId="0" borderId="0" applyFont="0" applyFill="0" applyBorder="0" applyAlignment="0" applyProtection="0"/>
    <xf numFmtId="43" fontId="1" fillId="0" borderId="0" applyFont="0" applyFill="0" applyBorder="0" applyAlignment="0" applyProtection="0"/>
    <xf numFmtId="0" fontId="1" fillId="0" borderId="0"/>
    <xf numFmtId="206" fontId="2" fillId="0" borderId="0" applyFont="0" applyFill="0" applyBorder="0" applyAlignment="0" applyProtection="0"/>
    <xf numFmtId="0" fontId="1" fillId="0" borderId="0"/>
    <xf numFmtId="0" fontId="1" fillId="0" borderId="0"/>
    <xf numFmtId="9" fontId="48" fillId="0" borderId="0" applyFont="0" applyFill="0" applyBorder="0" applyAlignment="0" applyProtection="0"/>
    <xf numFmtId="41" fontId="53" fillId="0" borderId="0" applyFont="0" applyFill="0" applyBorder="0" applyAlignment="0" applyProtection="0"/>
    <xf numFmtId="42" fontId="2" fillId="0" borderId="0" applyFont="0" applyFill="0" applyBorder="0" applyAlignment="0" applyProtection="0"/>
  </cellStyleXfs>
  <cellXfs count="509">
    <xf numFmtId="0" fontId="0" fillId="0" borderId="0" xfId="0"/>
    <xf numFmtId="0" fontId="9" fillId="0" borderId="0" xfId="0" applyFont="1" applyProtection="1">
      <protection hidden="1"/>
    </xf>
    <xf numFmtId="0" fontId="9" fillId="0" borderId="0" xfId="0" applyFont="1" applyAlignment="1" applyProtection="1">
      <alignment horizontal="center"/>
      <protection hidden="1"/>
    </xf>
    <xf numFmtId="0" fontId="13" fillId="0" borderId="0" xfId="0" applyFont="1" applyFill="1" applyAlignment="1" applyProtection="1">
      <alignment horizontal="centerContinuous" vertical="center" wrapText="1"/>
      <protection hidden="1"/>
    </xf>
    <xf numFmtId="0" fontId="8" fillId="0" borderId="0" xfId="0" applyFont="1" applyFill="1" applyBorder="1" applyAlignment="1" applyProtection="1">
      <alignment horizontal="center"/>
      <protection hidden="1"/>
    </xf>
    <xf numFmtId="0" fontId="8" fillId="0" borderId="0" xfId="0" quotePrefix="1" applyFont="1" applyFill="1" applyBorder="1" applyAlignment="1" applyProtection="1">
      <alignment horizontal="center" vertical="center"/>
      <protection hidden="1"/>
    </xf>
    <xf numFmtId="1" fontId="15" fillId="0" borderId="0" xfId="0" applyNumberFormat="1" applyFont="1" applyFill="1" applyAlignment="1" applyProtection="1">
      <alignment horizontal="centerContinuous" vertical="center" wrapText="1"/>
      <protection hidden="1"/>
    </xf>
    <xf numFmtId="1" fontId="16" fillId="0" borderId="0" xfId="0" applyNumberFormat="1" applyFont="1" applyFill="1" applyAlignment="1" applyProtection="1">
      <alignment horizontal="centerContinuous" vertical="center" wrapText="1"/>
      <protection hidden="1"/>
    </xf>
    <xf numFmtId="0" fontId="14" fillId="0" borderId="0" xfId="0" applyFont="1" applyProtection="1">
      <protection hidden="1"/>
    </xf>
    <xf numFmtId="0" fontId="14" fillId="0" borderId="0" xfId="0" applyFont="1" applyAlignment="1" applyProtection="1">
      <protection hidden="1"/>
    </xf>
    <xf numFmtId="0" fontId="14" fillId="0" borderId="0" xfId="0" applyFont="1" applyFill="1" applyAlignment="1" applyProtection="1">
      <protection hidden="1"/>
    </xf>
    <xf numFmtId="0" fontId="14" fillId="0" borderId="0" xfId="0" quotePrefix="1" applyFont="1" applyFill="1" applyAlignment="1" applyProtection="1">
      <alignment vertical="center"/>
      <protection hidden="1"/>
    </xf>
    <xf numFmtId="0" fontId="14" fillId="0" borderId="0" xfId="0" applyFont="1" applyFill="1" applyAlignment="1" applyProtection="1">
      <alignment horizontal="center"/>
      <protection hidden="1"/>
    </xf>
    <xf numFmtId="0" fontId="15" fillId="0" borderId="0" xfId="0" applyFont="1" applyAlignment="1" applyProtection="1">
      <alignment horizontal="centerContinuous" vertical="center" wrapText="1"/>
      <protection locked="0"/>
    </xf>
    <xf numFmtId="0" fontId="2" fillId="0" borderId="0" xfId="0" applyFont="1" applyProtection="1">
      <protection hidden="1"/>
    </xf>
    <xf numFmtId="0" fontId="2" fillId="2" borderId="0" xfId="12" applyFont="1" applyFill="1" applyAlignment="1">
      <alignment horizontal="left" vertical="top" wrapText="1"/>
    </xf>
    <xf numFmtId="0" fontId="2" fillId="2" borderId="0" xfId="12" applyFont="1" applyFill="1" applyAlignment="1">
      <alignment wrapText="1"/>
    </xf>
    <xf numFmtId="0" fontId="2" fillId="2" borderId="0" xfId="12" applyFont="1" applyFill="1"/>
    <xf numFmtId="0" fontId="4" fillId="2" borderId="0" xfId="12" applyFont="1" applyFill="1" applyAlignment="1">
      <alignment horizontal="centerContinuous" vertical="center" wrapText="1"/>
    </xf>
    <xf numFmtId="0" fontId="2" fillId="2" borderId="0" xfId="12" applyFont="1" applyFill="1" applyAlignment="1">
      <alignment horizontal="center" vertical="center"/>
    </xf>
    <xf numFmtId="0" fontId="7" fillId="2" borderId="2" xfId="12" applyFont="1" applyFill="1" applyBorder="1" applyAlignment="1">
      <alignment horizontal="center" vertical="center"/>
    </xf>
    <xf numFmtId="1" fontId="12" fillId="0" borderId="0" xfId="12" applyNumberFormat="1" applyFont="1" applyAlignment="1">
      <alignment horizontal="centerContinuous" vertical="center" wrapText="1"/>
    </xf>
    <xf numFmtId="1" fontId="5" fillId="0" borderId="0" xfId="12" applyNumberFormat="1" applyFont="1" applyAlignment="1">
      <alignment horizontal="centerContinuous" vertical="center" wrapText="1"/>
    </xf>
    <xf numFmtId="0" fontId="5" fillId="0" borderId="0" xfId="12" applyFont="1" applyAlignment="1">
      <alignment horizontal="centerContinuous" vertical="center"/>
    </xf>
    <xf numFmtId="0" fontId="7" fillId="0" borderId="3" xfId="0" applyFont="1" applyBorder="1" applyAlignment="1" applyProtection="1">
      <alignment horizontal="centerContinuous"/>
      <protection hidden="1"/>
    </xf>
    <xf numFmtId="0" fontId="7" fillId="0" borderId="4" xfId="0" applyFont="1" applyBorder="1" applyAlignment="1" applyProtection="1">
      <alignment horizontal="center" vertical="center"/>
      <protection hidden="1"/>
    </xf>
    <xf numFmtId="0" fontId="22" fillId="3" borderId="13" xfId="13" applyFont="1" applyFill="1" applyBorder="1" applyAlignment="1">
      <alignment horizontal="center" vertical="center"/>
    </xf>
    <xf numFmtId="0" fontId="18" fillId="4" borderId="14" xfId="11" applyFont="1" applyFill="1" applyBorder="1"/>
    <xf numFmtId="0" fontId="18" fillId="4" borderId="15" xfId="11" applyFont="1" applyFill="1" applyBorder="1"/>
    <xf numFmtId="0" fontId="2" fillId="0" borderId="16" xfId="11" applyBorder="1"/>
    <xf numFmtId="0" fontId="18" fillId="4" borderId="17" xfId="11" applyFont="1" applyFill="1" applyBorder="1"/>
    <xf numFmtId="0" fontId="2" fillId="0" borderId="18" xfId="11" applyBorder="1"/>
    <xf numFmtId="0" fontId="18" fillId="4" borderId="19" xfId="11" applyFont="1" applyFill="1" applyBorder="1"/>
    <xf numFmtId="0" fontId="2" fillId="0" borderId="20" xfId="11" applyBorder="1"/>
    <xf numFmtId="0" fontId="2" fillId="0" borderId="20" xfId="11" applyFont="1" applyBorder="1"/>
    <xf numFmtId="0" fontId="2" fillId="0" borderId="21" xfId="11" applyFont="1" applyFill="1" applyBorder="1"/>
    <xf numFmtId="0" fontId="2" fillId="0" borderId="25" xfId="11" applyFont="1" applyFill="1" applyBorder="1"/>
    <xf numFmtId="0" fontId="2" fillId="0" borderId="26" xfId="11" applyFont="1" applyFill="1" applyBorder="1"/>
    <xf numFmtId="0" fontId="2" fillId="0" borderId="27" xfId="11" applyFont="1" applyFill="1" applyBorder="1"/>
    <xf numFmtId="0" fontId="7" fillId="0" borderId="4" xfId="0" applyFont="1" applyBorder="1" applyAlignment="1" applyProtection="1">
      <alignment horizontal="centerContinuous"/>
      <protection hidden="1"/>
    </xf>
    <xf numFmtId="0" fontId="7" fillId="2" borderId="0" xfId="12" applyFont="1" applyFill="1" applyBorder="1" applyAlignment="1">
      <alignment vertical="center"/>
    </xf>
    <xf numFmtId="178" fontId="11" fillId="2" borderId="0" xfId="7" applyNumberFormat="1" applyFont="1" applyFill="1" applyBorder="1" applyAlignment="1"/>
    <xf numFmtId="10" fontId="5" fillId="2" borderId="34" xfId="12" applyNumberFormat="1" applyFont="1" applyFill="1" applyBorder="1" applyAlignment="1">
      <alignment horizontal="center" vertical="center" wrapText="1"/>
    </xf>
    <xf numFmtId="10" fontId="5" fillId="2" borderId="56" xfId="12" applyNumberFormat="1" applyFont="1" applyFill="1" applyBorder="1" applyAlignment="1">
      <alignment horizontal="center" vertical="center" wrapText="1"/>
    </xf>
    <xf numFmtId="0" fontId="2" fillId="2" borderId="49" xfId="12" applyFont="1" applyFill="1" applyBorder="1"/>
    <xf numFmtId="0" fontId="2" fillId="2" borderId="50" xfId="12" applyFont="1" applyFill="1" applyBorder="1"/>
    <xf numFmtId="0" fontId="2" fillId="0" borderId="50" xfId="12" applyFont="1" applyFill="1" applyBorder="1"/>
    <xf numFmtId="0" fontId="2" fillId="2" borderId="53" xfId="12" applyFont="1" applyFill="1" applyBorder="1"/>
    <xf numFmtId="0" fontId="2" fillId="0" borderId="53" xfId="12" applyFont="1" applyFill="1" applyBorder="1"/>
    <xf numFmtId="0" fontId="5" fillId="0" borderId="50" xfId="12" applyFont="1" applyFill="1" applyBorder="1" applyAlignment="1">
      <alignment horizontal="right" vertical="center"/>
    </xf>
    <xf numFmtId="0" fontId="5" fillId="0" borderId="49" xfId="12" applyFont="1" applyFill="1" applyBorder="1" applyAlignment="1">
      <alignment horizontal="left" vertical="center"/>
    </xf>
    <xf numFmtId="0" fontId="5" fillId="0" borderId="50" xfId="12" applyFont="1" applyFill="1" applyBorder="1" applyAlignment="1">
      <alignment vertical="center"/>
    </xf>
    <xf numFmtId="0" fontId="5" fillId="0" borderId="49" xfId="12" applyFont="1" applyFill="1" applyBorder="1" applyAlignment="1">
      <alignment horizontal="center" vertical="center" wrapText="1"/>
    </xf>
    <xf numFmtId="0" fontId="5" fillId="0" borderId="50" xfId="12" applyFont="1" applyFill="1" applyBorder="1" applyAlignment="1">
      <alignment horizontal="center" vertical="center" wrapText="1"/>
    </xf>
    <xf numFmtId="0" fontId="5" fillId="0" borderId="52" xfId="12" applyFont="1" applyFill="1" applyBorder="1" applyAlignment="1">
      <alignment horizontal="center" vertical="center" wrapText="1"/>
    </xf>
    <xf numFmtId="0" fontId="5" fillId="0" borderId="53" xfId="12" applyFont="1" applyFill="1" applyBorder="1" applyAlignment="1">
      <alignment horizontal="center" vertical="center" wrapText="1"/>
    </xf>
    <xf numFmtId="0" fontId="5" fillId="0" borderId="53" xfId="12" applyFont="1" applyFill="1" applyBorder="1" applyAlignment="1">
      <alignment horizontal="right" vertical="center"/>
    </xf>
    <xf numFmtId="176" fontId="5" fillId="0" borderId="45" xfId="6" applyNumberFormat="1" applyFont="1" applyFill="1" applyBorder="1" applyAlignment="1" applyProtection="1">
      <alignment vertical="center"/>
      <protection locked="0"/>
    </xf>
    <xf numFmtId="43" fontId="5" fillId="0" borderId="57" xfId="6" applyNumberFormat="1" applyFont="1" applyFill="1" applyBorder="1" applyAlignment="1" applyProtection="1">
      <alignment vertical="center"/>
      <protection locked="0"/>
    </xf>
    <xf numFmtId="178" fontId="5" fillId="2" borderId="51" xfId="7" applyNumberFormat="1" applyFont="1" applyFill="1" applyBorder="1" applyAlignment="1"/>
    <xf numFmtId="178" fontId="5" fillId="2" borderId="45" xfId="7" applyNumberFormat="1" applyFont="1" applyFill="1" applyBorder="1" applyAlignment="1"/>
    <xf numFmtId="179" fontId="5" fillId="2" borderId="51" xfId="7" applyNumberFormat="1" applyFont="1" applyFill="1" applyBorder="1" applyAlignment="1"/>
    <xf numFmtId="178" fontId="5" fillId="2" borderId="54" xfId="7" applyNumberFormat="1" applyFont="1" applyFill="1" applyBorder="1" applyAlignment="1"/>
    <xf numFmtId="0" fontId="5" fillId="0" borderId="51" xfId="0" applyFont="1" applyBorder="1" applyAlignment="1">
      <alignment horizontal="center" vertical="center"/>
    </xf>
    <xf numFmtId="0" fontId="5" fillId="2" borderId="51" xfId="12" applyFont="1" applyFill="1" applyBorder="1" applyAlignment="1">
      <alignment horizontal="center"/>
    </xf>
    <xf numFmtId="10" fontId="5" fillId="2" borderId="51" xfId="12" applyNumberFormat="1" applyFont="1" applyFill="1" applyBorder="1" applyAlignment="1">
      <alignment horizontal="center" vertical="center" wrapText="1"/>
    </xf>
    <xf numFmtId="10" fontId="5" fillId="2" borderId="54" xfId="12" applyNumberFormat="1" applyFont="1" applyFill="1" applyBorder="1" applyAlignment="1">
      <alignment horizontal="center" vertical="center" wrapText="1"/>
    </xf>
    <xf numFmtId="0" fontId="7" fillId="2" borderId="4" xfId="12" applyFont="1" applyFill="1" applyBorder="1" applyAlignment="1">
      <alignment horizontal="center" vertical="center" wrapText="1"/>
    </xf>
    <xf numFmtId="4" fontId="7" fillId="2" borderId="2" xfId="12" applyNumberFormat="1" applyFont="1" applyFill="1" applyBorder="1" applyAlignment="1">
      <alignment horizontal="center" vertical="center"/>
    </xf>
    <xf numFmtId="1" fontId="5" fillId="2" borderId="51" xfId="12" applyNumberFormat="1" applyFont="1" applyFill="1" applyBorder="1" applyAlignment="1">
      <alignment horizontal="center" vertical="center" wrapText="1"/>
    </xf>
    <xf numFmtId="0" fontId="5" fillId="0" borderId="50" xfId="12" applyFont="1" applyBorder="1" applyAlignment="1">
      <alignment horizontal="right" vertical="center"/>
    </xf>
    <xf numFmtId="167" fontId="5" fillId="0" borderId="61" xfId="3" applyFont="1" applyFill="1" applyBorder="1" applyAlignment="1" applyProtection="1">
      <alignment horizontal="center" vertical="center" wrapText="1"/>
    </xf>
    <xf numFmtId="180" fontId="5" fillId="2" borderId="61" xfId="3" applyNumberFormat="1" applyFont="1" applyFill="1" applyBorder="1" applyAlignment="1" applyProtection="1">
      <alignment horizontal="center" vertical="center" wrapText="1"/>
    </xf>
    <xf numFmtId="0" fontId="5" fillId="2" borderId="0" xfId="12" applyFont="1" applyFill="1" applyBorder="1" applyAlignment="1">
      <alignment horizontal="right" vertical="center"/>
    </xf>
    <xf numFmtId="178" fontId="5" fillId="2" borderId="0" xfId="7" applyNumberFormat="1" applyFont="1" applyFill="1" applyBorder="1" applyAlignment="1"/>
    <xf numFmtId="0" fontId="0" fillId="0" borderId="0" xfId="0" applyAlignment="1">
      <alignment wrapText="1"/>
    </xf>
    <xf numFmtId="179" fontId="0" fillId="0" borderId="0" xfId="0" applyNumberFormat="1"/>
    <xf numFmtId="178" fontId="0" fillId="0" borderId="0" xfId="7" applyNumberFormat="1" applyFont="1"/>
    <xf numFmtId="0" fontId="6" fillId="0" borderId="33" xfId="0" applyFont="1" applyBorder="1" applyAlignment="1" applyProtection="1">
      <alignment horizontal="center" vertical="center"/>
      <protection hidden="1"/>
    </xf>
    <xf numFmtId="3" fontId="5" fillId="5" borderId="28" xfId="11" applyNumberFormat="1" applyFont="1" applyFill="1" applyBorder="1" applyAlignment="1" applyProtection="1">
      <alignment horizontal="right"/>
      <protection hidden="1"/>
    </xf>
    <xf numFmtId="3" fontId="5" fillId="7" borderId="34" xfId="11" applyNumberFormat="1" applyFont="1" applyFill="1" applyBorder="1" applyAlignment="1" applyProtection="1">
      <alignment horizontal="right"/>
      <protection hidden="1"/>
    </xf>
    <xf numFmtId="3" fontId="5" fillId="6" borderId="29" xfId="11" applyNumberFormat="1" applyFont="1" applyFill="1" applyBorder="1" applyAlignment="1" applyProtection="1">
      <alignment horizontal="right"/>
      <protection hidden="1"/>
    </xf>
    <xf numFmtId="1" fontId="5" fillId="2" borderId="44" xfId="12" applyNumberFormat="1" applyFont="1" applyFill="1" applyBorder="1" applyAlignment="1">
      <alignment horizontal="center" vertical="center" wrapText="1"/>
    </xf>
    <xf numFmtId="1" fontId="5" fillId="2" borderId="33" xfId="12" applyNumberFormat="1" applyFont="1" applyFill="1" applyBorder="1" applyAlignment="1">
      <alignment horizontal="center" vertical="center" wrapText="1"/>
    </xf>
    <xf numFmtId="1" fontId="5" fillId="2" borderId="33" xfId="12" applyNumberFormat="1" applyFont="1" applyFill="1" applyBorder="1" applyAlignment="1">
      <alignment horizontal="left" vertical="center" wrapText="1"/>
    </xf>
    <xf numFmtId="3" fontId="5" fillId="0" borderId="33" xfId="12" applyNumberFormat="1" applyFont="1" applyFill="1" applyBorder="1" applyAlignment="1">
      <alignment horizontal="center" vertical="center" wrapText="1"/>
    </xf>
    <xf numFmtId="182" fontId="5" fillId="0" borderId="33" xfId="12" applyNumberFormat="1" applyFont="1" applyFill="1" applyBorder="1" applyAlignment="1">
      <alignment horizontal="center" vertical="center" wrapText="1"/>
    </xf>
    <xf numFmtId="208" fontId="5" fillId="0" borderId="45" xfId="12" applyNumberFormat="1" applyFont="1" applyFill="1" applyBorder="1" applyAlignment="1">
      <alignment horizontal="center" vertical="center" wrapText="1"/>
    </xf>
    <xf numFmtId="169" fontId="14" fillId="0" borderId="0" xfId="0" applyNumberFormat="1" applyFont="1" applyFill="1" applyAlignment="1" applyProtection="1">
      <protection hidden="1"/>
    </xf>
    <xf numFmtId="169" fontId="2" fillId="0" borderId="0" xfId="0" applyNumberFormat="1" applyFont="1" applyFill="1" applyAlignment="1" applyProtection="1">
      <protection hidden="1"/>
    </xf>
    <xf numFmtId="0" fontId="49" fillId="0" borderId="0" xfId="0" applyFont="1"/>
    <xf numFmtId="0" fontId="49" fillId="2" borderId="0" xfId="12" applyFont="1" applyFill="1"/>
    <xf numFmtId="0" fontId="49" fillId="2" borderId="0" xfId="12" applyFont="1" applyFill="1" applyAlignment="1">
      <alignment wrapText="1"/>
    </xf>
    <xf numFmtId="209" fontId="5" fillId="0" borderId="33" xfId="228" applyNumberFormat="1" applyFont="1" applyFill="1" applyBorder="1" applyAlignment="1">
      <alignment horizontal="center" vertical="center" wrapText="1"/>
    </xf>
    <xf numFmtId="0" fontId="0" fillId="42" borderId="0" xfId="0" applyFill="1"/>
    <xf numFmtId="209" fontId="5" fillId="2" borderId="33" xfId="12" applyNumberFormat="1" applyFont="1" applyFill="1" applyBorder="1" applyAlignment="1">
      <alignment horizontal="center" vertical="center" wrapText="1"/>
    </xf>
    <xf numFmtId="0" fontId="2" fillId="0" borderId="101" xfId="11" applyFont="1" applyFill="1" applyBorder="1"/>
    <xf numFmtId="0" fontId="2" fillId="0" borderId="102" xfId="11" applyFont="1" applyFill="1" applyBorder="1"/>
    <xf numFmtId="0" fontId="2" fillId="0" borderId="103" xfId="11" applyFont="1" applyFill="1" applyBorder="1"/>
    <xf numFmtId="0" fontId="22" fillId="3" borderId="5" xfId="13" applyFont="1" applyFill="1" applyBorder="1" applyAlignment="1">
      <alignment horizontal="center" vertical="center"/>
    </xf>
    <xf numFmtId="178" fontId="5" fillId="2" borderId="61" xfId="7" applyNumberFormat="1" applyFont="1" applyFill="1" applyBorder="1" applyAlignment="1">
      <alignment horizontal="center" vertical="center"/>
    </xf>
    <xf numFmtId="0" fontId="49" fillId="2" borderId="0" xfId="12" applyFont="1" applyFill="1" applyAlignment="1">
      <alignment horizontal="center" vertical="center"/>
    </xf>
    <xf numFmtId="0" fontId="51" fillId="42" borderId="38" xfId="12" applyFont="1" applyFill="1" applyBorder="1" applyAlignment="1">
      <alignment horizontal="center" vertical="center" wrapText="1"/>
    </xf>
    <xf numFmtId="0" fontId="52" fillId="42" borderId="38" xfId="12" applyFont="1" applyFill="1" applyBorder="1" applyAlignment="1">
      <alignment horizontal="center" vertical="center"/>
    </xf>
    <xf numFmtId="0" fontId="49" fillId="42" borderId="0" xfId="12" applyFont="1" applyFill="1" applyAlignment="1">
      <alignment horizontal="center" vertical="center"/>
    </xf>
    <xf numFmtId="181" fontId="49" fillId="2" borderId="0" xfId="12" applyNumberFormat="1" applyFont="1" applyFill="1" applyAlignment="1">
      <alignment horizontal="right" vertical="center"/>
    </xf>
    <xf numFmtId="167" fontId="49" fillId="2" borderId="0" xfId="3" applyFont="1" applyFill="1" applyAlignment="1">
      <alignment horizontal="center" vertical="center"/>
    </xf>
    <xf numFmtId="0" fontId="2" fillId="42" borderId="0" xfId="0" applyFont="1" applyFill="1"/>
    <xf numFmtId="0" fontId="49" fillId="0" borderId="0" xfId="0" applyFont="1" applyAlignment="1">
      <alignment horizontal="center" vertical="center"/>
    </xf>
    <xf numFmtId="0" fontId="49" fillId="2" borderId="0" xfId="12" applyFont="1" applyFill="1" applyAlignment="1">
      <alignment horizontal="center" vertical="center" wrapText="1"/>
    </xf>
    <xf numFmtId="181" fontId="49" fillId="0" borderId="0" xfId="0" applyNumberFormat="1" applyFont="1"/>
    <xf numFmtId="3" fontId="49" fillId="2" borderId="0" xfId="12" applyNumberFormat="1" applyFont="1" applyFill="1" applyAlignment="1">
      <alignment horizontal="center" vertical="center"/>
    </xf>
    <xf numFmtId="0" fontId="49" fillId="0" borderId="0" xfId="0" applyFont="1" applyAlignment="1">
      <alignment wrapText="1"/>
    </xf>
    <xf numFmtId="1" fontId="5" fillId="0" borderId="0" xfId="12" applyNumberFormat="1" applyFont="1" applyAlignment="1" applyProtection="1">
      <alignment horizontal="centerContinuous" vertical="center" wrapText="1"/>
      <protection hidden="1"/>
    </xf>
    <xf numFmtId="0" fontId="49" fillId="0" borderId="0" xfId="0" applyFont="1" applyProtection="1">
      <protection hidden="1"/>
    </xf>
    <xf numFmtId="0" fontId="2" fillId="0" borderId="0" xfId="0" applyFont="1" applyAlignment="1" applyProtection="1">
      <alignment horizontal="center" vertical="center"/>
      <protection hidden="1"/>
    </xf>
    <xf numFmtId="0" fontId="5" fillId="46" borderId="12" xfId="0" applyFont="1" applyFill="1" applyBorder="1" applyAlignment="1" applyProtection="1">
      <alignment horizontal="center" vertical="center" wrapText="1"/>
      <protection locked="0"/>
    </xf>
    <xf numFmtId="0" fontId="5" fillId="46" borderId="100" xfId="0" applyFont="1" applyFill="1" applyBorder="1" applyAlignment="1" applyProtection="1">
      <alignment horizontal="center" vertical="center" wrapText="1"/>
      <protection hidden="1"/>
    </xf>
    <xf numFmtId="0" fontId="5" fillId="46" borderId="106" xfId="0" applyFont="1" applyFill="1" applyBorder="1" applyAlignment="1" applyProtection="1">
      <alignment horizontal="center" vertical="center" wrapText="1"/>
      <protection locked="0"/>
    </xf>
    <xf numFmtId="3" fontId="5" fillId="46" borderId="31" xfId="11" applyNumberFormat="1" applyFont="1" applyFill="1" applyBorder="1" applyAlignment="1" applyProtection="1">
      <alignment horizontal="right"/>
      <protection hidden="1"/>
    </xf>
    <xf numFmtId="0" fontId="5" fillId="47" borderId="5" xfId="11" applyFont="1" applyFill="1" applyBorder="1" applyAlignment="1" applyProtection="1">
      <alignment horizontal="center"/>
      <protection hidden="1"/>
    </xf>
    <xf numFmtId="0" fontId="5" fillId="49" borderId="6" xfId="11" applyFont="1" applyFill="1" applyBorder="1" applyAlignment="1" applyProtection="1">
      <alignment horizontal="center"/>
      <protection hidden="1"/>
    </xf>
    <xf numFmtId="0" fontId="47" fillId="48" borderId="30" xfId="11" applyFont="1" applyFill="1" applyBorder="1" applyAlignment="1" applyProtection="1">
      <alignment horizontal="center"/>
      <protection hidden="1"/>
    </xf>
    <xf numFmtId="0" fontId="11" fillId="46" borderId="62" xfId="12" applyFont="1" applyFill="1" applyBorder="1" applyAlignment="1">
      <alignment horizontal="center" vertical="center" wrapText="1"/>
    </xf>
    <xf numFmtId="0" fontId="11" fillId="46" borderId="63" xfId="12" applyFont="1" applyFill="1" applyBorder="1" applyAlignment="1">
      <alignment horizontal="center" vertical="center" wrapText="1"/>
    </xf>
    <xf numFmtId="0" fontId="11" fillId="46" borderId="35" xfId="12" applyFont="1" applyFill="1" applyBorder="1" applyAlignment="1">
      <alignment horizontal="center" vertical="center" wrapText="1"/>
    </xf>
    <xf numFmtId="0" fontId="11" fillId="46" borderId="35" xfId="12" applyFont="1" applyFill="1" applyBorder="1" applyAlignment="1">
      <alignment horizontal="center" vertical="center"/>
    </xf>
    <xf numFmtId="0" fontId="11" fillId="46" borderId="55" xfId="12" applyFont="1" applyFill="1" applyBorder="1" applyAlignment="1">
      <alignment horizontal="center" vertical="center"/>
    </xf>
    <xf numFmtId="0" fontId="5" fillId="46" borderId="51" xfId="12" applyFont="1" applyFill="1" applyBorder="1" applyAlignment="1">
      <alignment horizontal="center" vertical="center"/>
    </xf>
    <xf numFmtId="4" fontId="4" fillId="2" borderId="0" xfId="12" applyNumberFormat="1" applyFont="1" applyFill="1" applyAlignment="1">
      <alignment horizontal="centerContinuous" vertical="center" wrapText="1"/>
    </xf>
    <xf numFmtId="41" fontId="2" fillId="2" borderId="0" xfId="229" applyFont="1" applyFill="1" applyBorder="1"/>
    <xf numFmtId="0" fontId="54" fillId="2" borderId="0" xfId="12" applyFont="1" applyFill="1" applyBorder="1"/>
    <xf numFmtId="0" fontId="2" fillId="2" borderId="0" xfId="12" applyFont="1" applyFill="1" applyBorder="1"/>
    <xf numFmtId="0" fontId="54" fillId="0" borderId="0" xfId="0" applyFont="1" applyBorder="1"/>
    <xf numFmtId="0" fontId="0" fillId="0" borderId="0" xfId="0" applyBorder="1"/>
    <xf numFmtId="0" fontId="54" fillId="2" borderId="0" xfId="12" applyFont="1" applyFill="1" applyBorder="1" applyAlignment="1">
      <alignment wrapText="1"/>
    </xf>
    <xf numFmtId="0" fontId="2" fillId="2" borderId="0" xfId="12" applyFont="1" applyFill="1" applyBorder="1" applyAlignment="1">
      <alignment wrapText="1"/>
    </xf>
    <xf numFmtId="0" fontId="2" fillId="0" borderId="0" xfId="0" applyFont="1" applyBorder="1"/>
    <xf numFmtId="2" fontId="5" fillId="2" borderId="51" xfId="7" applyNumberFormat="1" applyFont="1" applyFill="1" applyBorder="1" applyAlignment="1"/>
    <xf numFmtId="211" fontId="11" fillId="46" borderId="65" xfId="7" applyNumberFormat="1" applyFont="1" applyFill="1" applyBorder="1" applyAlignment="1">
      <alignment horizontal="center" vertical="center" wrapText="1"/>
    </xf>
    <xf numFmtId="1" fontId="5" fillId="2" borderId="107" xfId="12" applyNumberFormat="1" applyFont="1" applyFill="1" applyBorder="1" applyAlignment="1">
      <alignment horizontal="center" vertical="center" wrapText="1"/>
    </xf>
    <xf numFmtId="1" fontId="5" fillId="2" borderId="108" xfId="12" applyNumberFormat="1" applyFont="1" applyFill="1" applyBorder="1" applyAlignment="1">
      <alignment horizontal="center" vertical="center" wrapText="1"/>
    </xf>
    <xf numFmtId="1" fontId="5" fillId="2" borderId="108" xfId="12" applyNumberFormat="1" applyFont="1" applyFill="1" applyBorder="1" applyAlignment="1">
      <alignment horizontal="left" vertical="center" wrapText="1"/>
    </xf>
    <xf numFmtId="3" fontId="5" fillId="0" borderId="108" xfId="12" applyNumberFormat="1" applyFont="1" applyFill="1" applyBorder="1" applyAlignment="1">
      <alignment horizontal="center" vertical="center" wrapText="1"/>
    </xf>
    <xf numFmtId="209" fontId="5" fillId="0" borderId="108" xfId="228" applyNumberFormat="1" applyFont="1" applyFill="1" applyBorder="1" applyAlignment="1">
      <alignment horizontal="center" vertical="center" wrapText="1"/>
    </xf>
    <xf numFmtId="182" fontId="5" fillId="0" borderId="108" xfId="12" applyNumberFormat="1" applyFont="1" applyFill="1" applyBorder="1" applyAlignment="1">
      <alignment horizontal="center" vertical="center" wrapText="1"/>
    </xf>
    <xf numFmtId="209" fontId="5" fillId="2" borderId="108" xfId="12" applyNumberFormat="1" applyFont="1" applyFill="1" applyBorder="1" applyAlignment="1">
      <alignment horizontal="center" vertical="center" wrapText="1"/>
    </xf>
    <xf numFmtId="208" fontId="5" fillId="0" borderId="109" xfId="12" applyNumberFormat="1" applyFont="1" applyFill="1" applyBorder="1" applyAlignment="1">
      <alignment horizontal="center" vertical="center" wrapText="1"/>
    </xf>
    <xf numFmtId="0" fontId="11" fillId="52" borderId="39" xfId="12" applyFont="1" applyFill="1" applyBorder="1" applyAlignment="1">
      <alignment horizontal="center" vertical="center" wrapText="1"/>
    </xf>
    <xf numFmtId="0" fontId="11" fillId="52" borderId="40" xfId="12" applyFont="1" applyFill="1" applyBorder="1" applyAlignment="1">
      <alignment horizontal="center" vertical="center" wrapText="1"/>
    </xf>
    <xf numFmtId="0" fontId="11" fillId="52" borderId="40" xfId="12" applyFont="1" applyFill="1" applyBorder="1" applyAlignment="1">
      <alignment horizontal="center" vertical="center"/>
    </xf>
    <xf numFmtId="0" fontId="11" fillId="52" borderId="65" xfId="12" applyFont="1" applyFill="1" applyBorder="1" applyAlignment="1">
      <alignment horizontal="center" vertical="center"/>
    </xf>
    <xf numFmtId="0" fontId="2" fillId="0" borderId="0" xfId="0" applyFont="1"/>
    <xf numFmtId="0" fontId="2" fillId="0" borderId="0" xfId="0" applyFont="1" applyBorder="1" applyAlignment="1" applyProtection="1">
      <alignment horizontal="center"/>
      <protection hidden="1"/>
    </xf>
    <xf numFmtId="0" fontId="2" fillId="53" borderId="0" xfId="0" applyFont="1" applyFill="1" applyBorder="1"/>
    <xf numFmtId="0" fontId="2" fillId="53" borderId="0" xfId="0" applyFont="1" applyFill="1" applyBorder="1" applyAlignment="1">
      <alignment horizontal="center"/>
    </xf>
    <xf numFmtId="0" fontId="11" fillId="55" borderId="48" xfId="12" applyFont="1" applyFill="1" applyBorder="1" applyAlignment="1">
      <alignment horizontal="center" vertical="center" wrapText="1"/>
    </xf>
    <xf numFmtId="165" fontId="55" fillId="46" borderId="63" xfId="175" applyNumberFormat="1" applyFont="1" applyFill="1" applyBorder="1" applyAlignment="1">
      <alignment horizontal="center" vertical="center" wrapText="1"/>
    </xf>
    <xf numFmtId="165" fontId="55" fillId="46" borderId="55" xfId="175" applyNumberFormat="1" applyFont="1" applyFill="1" applyBorder="1" applyAlignment="1">
      <alignment horizontal="center" vertical="center" wrapText="1"/>
    </xf>
    <xf numFmtId="0" fontId="11" fillId="56" borderId="65" xfId="12" applyFont="1" applyFill="1" applyBorder="1" applyAlignment="1">
      <alignment horizontal="center" vertical="center" wrapText="1"/>
    </xf>
    <xf numFmtId="1" fontId="5" fillId="0" borderId="0" xfId="12" applyNumberFormat="1" applyFont="1" applyFill="1" applyBorder="1" applyAlignment="1">
      <alignment horizontal="center" vertical="center" wrapText="1"/>
    </xf>
    <xf numFmtId="1" fontId="5" fillId="0" borderId="0" xfId="12" applyNumberFormat="1" applyFont="1" applyFill="1" applyBorder="1" applyAlignment="1">
      <alignment horizontal="left" vertical="center" wrapText="1"/>
    </xf>
    <xf numFmtId="3" fontId="5" fillId="0" borderId="0" xfId="12" applyNumberFormat="1" applyFont="1" applyFill="1" applyBorder="1" applyAlignment="1">
      <alignment horizontal="center" vertical="center" wrapText="1"/>
    </xf>
    <xf numFmtId="165" fontId="55" fillId="0" borderId="56" xfId="175" applyNumberFormat="1" applyFont="1" applyFill="1" applyBorder="1" applyAlignment="1">
      <alignment horizontal="center" vertical="center"/>
    </xf>
    <xf numFmtId="0" fontId="56" fillId="53" borderId="0" xfId="12" applyFont="1" applyFill="1" applyBorder="1" applyAlignment="1">
      <alignment horizontal="center" vertical="center"/>
    </xf>
    <xf numFmtId="0" fontId="56" fillId="53" borderId="0" xfId="12" applyFont="1" applyFill="1" applyBorder="1"/>
    <xf numFmtId="212" fontId="50" fillId="53" borderId="37" xfId="230" applyNumberFormat="1" applyFont="1" applyFill="1" applyBorder="1" applyAlignment="1">
      <alignment vertical="center"/>
    </xf>
    <xf numFmtId="167" fontId="56" fillId="53" borderId="0" xfId="3" applyFont="1" applyFill="1" applyBorder="1" applyAlignment="1">
      <alignment horizontal="center" vertical="center"/>
    </xf>
    <xf numFmtId="212" fontId="19" fillId="57" borderId="114" xfId="230" applyNumberFormat="1" applyFont="1" applyFill="1" applyBorder="1" applyAlignment="1">
      <alignment vertical="center"/>
    </xf>
    <xf numFmtId="213" fontId="57" fillId="53" borderId="0" xfId="12" applyNumberFormat="1" applyFont="1" applyFill="1" applyBorder="1" applyAlignment="1">
      <alignment horizontal="center" vertical="center"/>
    </xf>
    <xf numFmtId="214" fontId="57" fillId="53" borderId="0" xfId="192" applyNumberFormat="1" applyFont="1" applyFill="1" applyBorder="1"/>
    <xf numFmtId="0" fontId="57" fillId="53" borderId="0" xfId="12" applyFont="1" applyFill="1" applyBorder="1"/>
    <xf numFmtId="215" fontId="50" fillId="57" borderId="115" xfId="230" applyNumberFormat="1" applyFont="1" applyFill="1" applyBorder="1" applyAlignment="1">
      <alignment horizontal="center" vertical="center"/>
    </xf>
    <xf numFmtId="0" fontId="57" fillId="53" borderId="0" xfId="12" applyFont="1" applyFill="1" applyBorder="1" applyAlignment="1">
      <alignment horizontal="center" vertical="center"/>
    </xf>
    <xf numFmtId="167" fontId="19" fillId="53" borderId="81" xfId="3" applyFont="1" applyFill="1" applyBorder="1" applyAlignment="1">
      <alignment horizontal="right" vertical="center"/>
    </xf>
    <xf numFmtId="212" fontId="50" fillId="53" borderId="114" xfId="230" applyNumberFormat="1" applyFont="1" applyFill="1" applyBorder="1" applyAlignment="1">
      <alignment horizontal="center" vertical="center"/>
    </xf>
    <xf numFmtId="0" fontId="4" fillId="58" borderId="81" xfId="12" applyFont="1" applyFill="1" applyBorder="1" applyAlignment="1">
      <alignment horizontal="center" vertical="center"/>
    </xf>
    <xf numFmtId="0" fontId="4" fillId="58" borderId="48" xfId="12" applyFont="1" applyFill="1" applyBorder="1" applyAlignment="1">
      <alignment horizontal="center" vertical="center"/>
    </xf>
    <xf numFmtId="167" fontId="19" fillId="53" borderId="77" xfId="3" applyFont="1" applyFill="1" applyBorder="1" applyAlignment="1">
      <alignment horizontal="right" vertical="center"/>
    </xf>
    <xf numFmtId="167" fontId="19" fillId="53" borderId="78" xfId="3" applyFont="1" applyFill="1" applyBorder="1" applyAlignment="1">
      <alignment horizontal="right" vertical="center"/>
    </xf>
    <xf numFmtId="212" fontId="50" fillId="53" borderId="38" xfId="230" applyNumberFormat="1" applyFont="1" applyFill="1" applyBorder="1" applyAlignment="1">
      <alignment horizontal="center" vertical="center"/>
    </xf>
    <xf numFmtId="165" fontId="59" fillId="61" borderId="121" xfId="175" applyNumberFormat="1" applyFont="1" applyFill="1" applyBorder="1" applyAlignment="1">
      <alignment horizontal="center"/>
    </xf>
    <xf numFmtId="165" fontId="59" fillId="61" borderId="122" xfId="175" applyNumberFormat="1" applyFont="1" applyFill="1" applyBorder="1" applyAlignment="1">
      <alignment horizontal="center"/>
    </xf>
    <xf numFmtId="165" fontId="59" fillId="61" borderId="123" xfId="175" applyNumberFormat="1" applyFont="1" applyFill="1" applyBorder="1" applyAlignment="1">
      <alignment horizontal="center"/>
    </xf>
    <xf numFmtId="0" fontId="55" fillId="61" borderId="114" xfId="175" applyFont="1" applyFill="1" applyBorder="1" applyAlignment="1">
      <alignment horizontal="center" vertical="center" wrapText="1"/>
    </xf>
    <xf numFmtId="165" fontId="60" fillId="62" borderId="81" xfId="175" applyNumberFormat="1" applyFont="1" applyFill="1" applyBorder="1"/>
    <xf numFmtId="0" fontId="55" fillId="62" borderId="82" xfId="175" applyFont="1" applyFill="1" applyBorder="1" applyAlignment="1">
      <alignment horizontal="center" vertical="center"/>
    </xf>
    <xf numFmtId="0" fontId="55" fillId="62" borderId="48" xfId="175" applyFont="1" applyFill="1" applyBorder="1" applyAlignment="1">
      <alignment horizontal="center" vertical="center" wrapText="1"/>
    </xf>
    <xf numFmtId="0" fontId="55" fillId="61" borderId="98" xfId="175" applyFont="1" applyFill="1" applyBorder="1" applyAlignment="1">
      <alignment horizontal="center" vertical="center" wrapText="1"/>
    </xf>
    <xf numFmtId="0" fontId="59" fillId="62" borderId="77" xfId="175" applyFont="1" applyFill="1" applyBorder="1" applyAlignment="1">
      <alignment horizontal="center" vertical="center"/>
    </xf>
    <xf numFmtId="216" fontId="59" fillId="62" borderId="56" xfId="192" applyNumberFormat="1" applyFont="1" applyFill="1" applyBorder="1" applyAlignment="1">
      <alignment horizontal="center" vertical="center"/>
    </xf>
    <xf numFmtId="217" fontId="59" fillId="62" borderId="56" xfId="192" applyNumberFormat="1" applyFont="1" applyFill="1" applyBorder="1" applyAlignment="1">
      <alignment horizontal="center" vertical="center"/>
    </xf>
    <xf numFmtId="218" fontId="61" fillId="62" borderId="56" xfId="192" applyNumberFormat="1" applyFont="1" applyFill="1" applyBorder="1" applyAlignment="1">
      <alignment horizontal="center" vertical="center"/>
    </xf>
    <xf numFmtId="0" fontId="55" fillId="62" borderId="51" xfId="175" applyFont="1" applyFill="1" applyBorder="1" applyAlignment="1">
      <alignment horizontal="center" vertical="center" wrapText="1"/>
    </xf>
    <xf numFmtId="0" fontId="55" fillId="62" borderId="54" xfId="175" applyFont="1" applyFill="1" applyBorder="1" applyAlignment="1">
      <alignment horizontal="center" vertical="center" wrapText="1"/>
    </xf>
    <xf numFmtId="0" fontId="55" fillId="61" borderId="115" xfId="175" applyFont="1" applyFill="1" applyBorder="1" applyAlignment="1">
      <alignment horizontal="center" vertical="center" wrapText="1"/>
    </xf>
    <xf numFmtId="214" fontId="55" fillId="0" borderId="124" xfId="192" applyNumberFormat="1" applyFont="1" applyFill="1" applyBorder="1" applyAlignment="1">
      <alignment horizontal="center" vertical="center"/>
    </xf>
    <xf numFmtId="214" fontId="55" fillId="0" borderId="64" xfId="192" applyNumberFormat="1" applyFont="1" applyFill="1" applyBorder="1" applyAlignment="1">
      <alignment horizontal="center" vertical="center"/>
    </xf>
    <xf numFmtId="214" fontId="60" fillId="0" borderId="64" xfId="192" applyNumberFormat="1" applyFont="1" applyFill="1" applyBorder="1" applyAlignment="1">
      <alignment horizontal="center" vertical="center"/>
    </xf>
    <xf numFmtId="0" fontId="61" fillId="0" borderId="125" xfId="175" applyFont="1" applyFill="1" applyBorder="1" applyAlignment="1">
      <alignment horizontal="center" vertical="center"/>
    </xf>
    <xf numFmtId="0" fontId="62" fillId="62" borderId="114" xfId="175" applyFont="1" applyFill="1" applyBorder="1" applyAlignment="1">
      <alignment horizontal="center" vertical="center" wrapText="1"/>
    </xf>
    <xf numFmtId="214" fontId="61" fillId="0" borderId="51" xfId="192" applyNumberFormat="1" applyFont="1" applyFill="1" applyBorder="1" applyAlignment="1">
      <alignment horizontal="center" vertical="center"/>
    </xf>
    <xf numFmtId="10" fontId="63" fillId="62" borderId="115" xfId="192" applyNumberFormat="1" applyFont="1" applyFill="1" applyBorder="1" applyAlignment="1">
      <alignment horizontal="center" vertical="center"/>
    </xf>
    <xf numFmtId="0" fontId="61" fillId="0" borderId="51" xfId="175" applyFont="1" applyFill="1" applyBorder="1" applyAlignment="1">
      <alignment horizontal="center" vertical="center"/>
    </xf>
    <xf numFmtId="0" fontId="64" fillId="62" borderId="98" xfId="175" applyFont="1" applyFill="1" applyBorder="1" applyAlignment="1">
      <alignment horizontal="center" vertical="center" wrapText="1"/>
    </xf>
    <xf numFmtId="214" fontId="65" fillId="62" borderId="98" xfId="175" applyNumberFormat="1" applyFont="1" applyFill="1" applyBorder="1" applyAlignment="1">
      <alignment horizontal="center" vertical="center"/>
    </xf>
    <xf numFmtId="214" fontId="66" fillId="58" borderId="114" xfId="175" applyNumberFormat="1" applyFont="1" applyFill="1" applyBorder="1" applyAlignment="1">
      <alignment horizontal="center" vertical="center"/>
    </xf>
    <xf numFmtId="214" fontId="67" fillId="58" borderId="115" xfId="175" applyNumberFormat="1" applyFont="1" applyFill="1" applyBorder="1" applyAlignment="1">
      <alignment horizontal="center" vertical="center"/>
    </xf>
    <xf numFmtId="0" fontId="2" fillId="0" borderId="0" xfId="175"/>
    <xf numFmtId="0" fontId="2" fillId="0" borderId="0" xfId="12" applyFont="1" applyFill="1" applyBorder="1"/>
    <xf numFmtId="0" fontId="68" fillId="52" borderId="40" xfId="12" applyFont="1" applyFill="1" applyBorder="1" applyAlignment="1">
      <alignment horizontal="center" vertical="center" wrapText="1"/>
    </xf>
    <xf numFmtId="0" fontId="5" fillId="0" borderId="49" xfId="12" applyFont="1" applyBorder="1" applyAlignment="1">
      <alignment vertical="center"/>
    </xf>
    <xf numFmtId="0" fontId="5" fillId="0" borderId="50" xfId="12" applyFont="1" applyBorder="1" applyAlignment="1">
      <alignment vertical="center"/>
    </xf>
    <xf numFmtId="219" fontId="5" fillId="63" borderId="61" xfId="12" applyNumberFormat="1" applyFont="1" applyFill="1" applyBorder="1" applyAlignment="1">
      <alignment horizontal="left"/>
    </xf>
    <xf numFmtId="1" fontId="4" fillId="0" borderId="32" xfId="0" applyNumberFormat="1" applyFont="1" applyFill="1" applyBorder="1" applyAlignment="1" applyProtection="1">
      <alignment horizontal="center" vertical="center"/>
      <protection hidden="1"/>
    </xf>
    <xf numFmtId="1" fontId="69" fillId="0" borderId="136" xfId="12" applyNumberFormat="1" applyFont="1" applyBorder="1" applyAlignment="1">
      <alignment horizontal="center" vertical="center"/>
    </xf>
    <xf numFmtId="170" fontId="69" fillId="0" borderId="136" xfId="12" applyNumberFormat="1" applyFont="1" applyBorder="1" applyAlignment="1">
      <alignment horizontal="left" wrapText="1"/>
    </xf>
    <xf numFmtId="3" fontId="4" fillId="0" borderId="33" xfId="0" applyNumberFormat="1" applyFont="1" applyBorder="1" applyAlignment="1">
      <alignment horizontal="center" vertical="center"/>
    </xf>
    <xf numFmtId="0" fontId="4" fillId="0" borderId="33" xfId="0" applyFont="1" applyBorder="1" applyAlignment="1" applyProtection="1">
      <alignment horizontal="center" vertical="center"/>
      <protection hidden="1"/>
    </xf>
    <xf numFmtId="0" fontId="4" fillId="0" borderId="97" xfId="0" applyFont="1" applyBorder="1" applyAlignment="1" applyProtection="1">
      <alignment horizontal="center" vertical="center"/>
      <protection hidden="1"/>
    </xf>
    <xf numFmtId="3" fontId="5" fillId="46" borderId="7" xfId="11" applyNumberFormat="1" applyFont="1" applyFill="1" applyBorder="1" applyAlignment="1" applyProtection="1">
      <alignment horizontal="center"/>
      <protection hidden="1"/>
    </xf>
    <xf numFmtId="1" fontId="70" fillId="0" borderId="32" xfId="0" applyNumberFormat="1" applyFont="1" applyFill="1" applyBorder="1" applyAlignment="1" applyProtection="1">
      <alignment horizontal="center" vertical="center"/>
      <protection hidden="1"/>
    </xf>
    <xf numFmtId="1" fontId="71" fillId="0" borderId="136" xfId="12" applyNumberFormat="1" applyFont="1" applyFill="1" applyBorder="1" applyAlignment="1">
      <alignment horizontal="center" vertical="center"/>
    </xf>
    <xf numFmtId="170" fontId="71" fillId="0" borderId="136" xfId="12" applyNumberFormat="1" applyFont="1" applyFill="1" applyBorder="1" applyAlignment="1">
      <alignment horizontal="left" wrapText="1"/>
    </xf>
    <xf numFmtId="0" fontId="2" fillId="0" borderId="4" xfId="0" applyFont="1" applyBorder="1" applyAlignment="1" applyProtection="1">
      <alignment horizontal="center"/>
      <protection hidden="1"/>
    </xf>
    <xf numFmtId="0" fontId="2" fillId="0" borderId="47" xfId="0" applyFont="1" applyBorder="1" applyAlignment="1" applyProtection="1">
      <alignment horizontal="center"/>
      <protection hidden="1"/>
    </xf>
    <xf numFmtId="0" fontId="2" fillId="0" borderId="8" xfId="0" applyFont="1" applyBorder="1" applyProtection="1">
      <protection hidden="1"/>
    </xf>
    <xf numFmtId="0" fontId="2" fillId="0" borderId="22" xfId="0" applyFont="1" applyBorder="1" applyAlignment="1" applyProtection="1">
      <alignment horizontal="center"/>
      <protection hidden="1"/>
    </xf>
    <xf numFmtId="0" fontId="2" fillId="0" borderId="23" xfId="0" applyFont="1" applyBorder="1" applyAlignment="1" applyProtection="1">
      <alignment horizontal="center"/>
      <protection hidden="1"/>
    </xf>
    <xf numFmtId="0" fontId="2" fillId="0" borderId="24" xfId="0" applyFont="1" applyBorder="1" applyAlignment="1" applyProtection="1">
      <alignment horizontal="center"/>
      <protection hidden="1"/>
    </xf>
    <xf numFmtId="0" fontId="2" fillId="0" borderId="8" xfId="0" applyFont="1" applyBorder="1" applyAlignment="1" applyProtection="1">
      <alignment horizontal="center"/>
      <protection hidden="1"/>
    </xf>
    <xf numFmtId="0" fontId="2" fillId="0" borderId="9" xfId="0" applyFont="1" applyBorder="1" applyAlignment="1" applyProtection="1">
      <alignment horizontal="center"/>
      <protection hidden="1"/>
    </xf>
    <xf numFmtId="0" fontId="2" fillId="0" borderId="10" xfId="0" applyFont="1" applyBorder="1" applyAlignment="1" applyProtection="1">
      <alignment horizontal="center"/>
      <protection hidden="1"/>
    </xf>
    <xf numFmtId="0" fontId="2" fillId="0" borderId="11" xfId="0" applyFont="1" applyBorder="1" applyAlignment="1" applyProtection="1">
      <alignment horizontal="center"/>
      <protection hidden="1"/>
    </xf>
    <xf numFmtId="0" fontId="2" fillId="0" borderId="1" xfId="0" applyFont="1" applyBorder="1" applyAlignment="1" applyProtection="1">
      <alignment horizontal="center"/>
      <protection hidden="1"/>
    </xf>
    <xf numFmtId="0" fontId="2" fillId="0" borderId="0" xfId="0" applyFont="1" applyFill="1" applyAlignment="1" applyProtection="1">
      <alignment horizontal="center"/>
      <protection hidden="1"/>
    </xf>
    <xf numFmtId="0" fontId="2" fillId="0" borderId="0" xfId="0" applyFont="1" applyAlignment="1" applyProtection="1">
      <alignment horizontal="center"/>
      <protection hidden="1"/>
    </xf>
    <xf numFmtId="0" fontId="11" fillId="0" borderId="0" xfId="12" applyFont="1" applyFill="1" applyBorder="1" applyAlignment="1">
      <alignment horizontal="center" vertical="center" wrapText="1"/>
    </xf>
    <xf numFmtId="0" fontId="11" fillId="0" borderId="0" xfId="12" applyFont="1" applyFill="1" applyBorder="1" applyAlignment="1">
      <alignment horizontal="center" vertical="center"/>
    </xf>
    <xf numFmtId="0" fontId="11" fillId="46" borderId="40" xfId="12" applyFont="1" applyFill="1" applyBorder="1" applyAlignment="1">
      <alignment horizontal="center" vertical="center" wrapText="1"/>
    </xf>
    <xf numFmtId="0" fontId="10" fillId="2" borderId="80" xfId="12" applyFont="1" applyFill="1" applyBorder="1" applyAlignment="1">
      <alignment horizontal="center" vertical="center" wrapText="1"/>
    </xf>
    <xf numFmtId="0" fontId="10" fillId="2" borderId="79" xfId="12" applyFont="1" applyFill="1" applyBorder="1" applyAlignment="1">
      <alignment horizontal="center" vertical="center" wrapText="1"/>
    </xf>
    <xf numFmtId="167" fontId="58" fillId="59" borderId="43" xfId="3" applyFont="1" applyFill="1" applyBorder="1" applyAlignment="1">
      <alignment horizontal="center" vertical="center" wrapText="1"/>
    </xf>
    <xf numFmtId="167" fontId="58" fillId="59" borderId="36" xfId="3" applyFont="1" applyFill="1" applyBorder="1" applyAlignment="1">
      <alignment horizontal="center" vertical="center" wrapText="1"/>
    </xf>
    <xf numFmtId="167" fontId="58" fillId="59" borderId="37" xfId="3" applyFont="1" applyFill="1" applyBorder="1" applyAlignment="1">
      <alignment horizontal="center" vertical="center" wrapText="1"/>
    </xf>
    <xf numFmtId="167" fontId="58" fillId="59" borderId="117" xfId="3" applyFont="1" applyFill="1" applyBorder="1" applyAlignment="1">
      <alignment horizontal="center" vertical="center" wrapText="1"/>
    </xf>
    <xf numFmtId="167" fontId="58" fillId="59" borderId="119" xfId="3" applyFont="1" applyFill="1" applyBorder="1" applyAlignment="1">
      <alignment horizontal="center" vertical="center" wrapText="1"/>
    </xf>
    <xf numFmtId="167" fontId="58" fillId="59" borderId="120" xfId="3" applyFont="1" applyFill="1" applyBorder="1" applyAlignment="1">
      <alignment horizontal="center" vertical="center" wrapText="1"/>
    </xf>
    <xf numFmtId="3" fontId="50" fillId="60" borderId="116" xfId="12" applyNumberFormat="1" applyFont="1" applyFill="1" applyBorder="1" applyAlignment="1">
      <alignment horizontal="center" vertical="center"/>
    </xf>
    <xf numFmtId="3" fontId="50" fillId="60" borderId="118" xfId="12" applyNumberFormat="1" applyFont="1" applyFill="1" applyBorder="1" applyAlignment="1">
      <alignment horizontal="center" vertical="center"/>
    </xf>
    <xf numFmtId="214" fontId="50" fillId="60" borderId="63" xfId="192" applyNumberFormat="1" applyFont="1" applyFill="1" applyBorder="1" applyAlignment="1">
      <alignment horizontal="center" vertical="center"/>
    </xf>
    <xf numFmtId="214" fontId="50" fillId="60" borderId="55" xfId="192" applyNumberFormat="1" applyFont="1" applyFill="1" applyBorder="1" applyAlignment="1">
      <alignment horizontal="center" vertical="center"/>
    </xf>
    <xf numFmtId="0" fontId="73" fillId="0" borderId="0" xfId="0" applyFont="1" applyFill="1" applyProtection="1">
      <protection hidden="1"/>
    </xf>
    <xf numFmtId="0" fontId="73" fillId="0" borderId="0" xfId="0" applyFont="1" applyFill="1" applyAlignment="1" applyProtection="1">
      <protection hidden="1"/>
    </xf>
    <xf numFmtId="0" fontId="4" fillId="0" borderId="0" xfId="12" applyFont="1" applyAlignment="1" applyProtection="1">
      <alignment horizontal="centerContinuous" vertical="center"/>
      <protection hidden="1"/>
    </xf>
    <xf numFmtId="0" fontId="12" fillId="0" borderId="0" xfId="0" applyFont="1" applyFill="1" applyAlignment="1" applyProtection="1">
      <alignment horizontal="centerContinuous" vertical="center" wrapText="1"/>
      <protection hidden="1"/>
    </xf>
    <xf numFmtId="0" fontId="73" fillId="0" borderId="0" xfId="0" applyFont="1" applyFill="1" applyAlignment="1" applyProtection="1">
      <alignment horizontal="centerContinuous" vertical="center" wrapText="1"/>
      <protection hidden="1"/>
    </xf>
    <xf numFmtId="0" fontId="4" fillId="50" borderId="0" xfId="0" applyFont="1" applyFill="1" applyAlignment="1" applyProtection="1">
      <alignment horizontal="center" vertical="center"/>
      <protection hidden="1"/>
    </xf>
    <xf numFmtId="0" fontId="4" fillId="51" borderId="0" xfId="0" applyFont="1" applyFill="1" applyAlignment="1" applyProtection="1">
      <alignment horizontal="center" vertical="center"/>
      <protection hidden="1"/>
    </xf>
    <xf numFmtId="0" fontId="74" fillId="0" borderId="0" xfId="0" applyFont="1" applyAlignment="1" applyProtection="1">
      <protection hidden="1"/>
    </xf>
    <xf numFmtId="0" fontId="73" fillId="0" borderId="0" xfId="0" applyFont="1" applyAlignment="1" applyProtection="1">
      <protection hidden="1"/>
    </xf>
    <xf numFmtId="0" fontId="4" fillId="0" borderId="0" xfId="0" applyFont="1" applyFill="1" applyAlignment="1" applyProtection="1">
      <alignment horizontal="left"/>
      <protection hidden="1"/>
    </xf>
    <xf numFmtId="0" fontId="4" fillId="0" borderId="0" xfId="0" applyFont="1" applyAlignment="1" applyProtection="1">
      <alignment horizontal="left"/>
      <protection hidden="1"/>
    </xf>
    <xf numFmtId="0" fontId="73" fillId="0" borderId="0" xfId="0" applyFont="1" applyFill="1" applyAlignment="1" applyProtection="1">
      <alignment horizontal="left" vertical="center"/>
      <protection hidden="1"/>
    </xf>
    <xf numFmtId="0" fontId="73" fillId="0" borderId="0" xfId="0" applyFont="1" applyAlignment="1" applyProtection="1">
      <alignment horizontal="left" vertical="center"/>
      <protection hidden="1"/>
    </xf>
    <xf numFmtId="0" fontId="73" fillId="0" borderId="0" xfId="0" applyFont="1" applyProtection="1">
      <protection hidden="1"/>
    </xf>
    <xf numFmtId="0" fontId="4" fillId="0" borderId="94" xfId="0" applyFont="1" applyFill="1" applyBorder="1" applyAlignment="1" applyProtection="1">
      <alignment horizontal="center" vertical="center"/>
      <protection hidden="1"/>
    </xf>
    <xf numFmtId="0" fontId="4" fillId="0" borderId="95" xfId="0" applyFont="1" applyFill="1" applyBorder="1" applyAlignment="1" applyProtection="1">
      <alignment horizontal="center" vertical="center" wrapText="1"/>
      <protection hidden="1"/>
    </xf>
    <xf numFmtId="0" fontId="4" fillId="0" borderId="95" xfId="0" applyFont="1" applyFill="1" applyBorder="1" applyAlignment="1" applyProtection="1">
      <alignment horizontal="center" vertical="center"/>
      <protection hidden="1"/>
    </xf>
    <xf numFmtId="0" fontId="4" fillId="0" borderId="95" xfId="0" quotePrefix="1" applyFont="1" applyFill="1" applyBorder="1" applyAlignment="1" applyProtection="1">
      <alignment horizontal="center" vertical="center"/>
      <protection hidden="1"/>
    </xf>
    <xf numFmtId="0" fontId="4" fillId="0" borderId="96" xfId="0" applyFont="1" applyFill="1" applyBorder="1" applyAlignment="1" applyProtection="1">
      <alignment horizontal="center" vertical="center" wrapText="1"/>
      <protection hidden="1"/>
    </xf>
    <xf numFmtId="0" fontId="4" fillId="0" borderId="94" xfId="0" quotePrefix="1" applyFont="1" applyFill="1" applyBorder="1" applyAlignment="1" applyProtection="1">
      <alignment horizontal="center" vertical="center"/>
      <protection hidden="1"/>
    </xf>
    <xf numFmtId="0" fontId="4" fillId="0" borderId="96" xfId="0" applyFont="1" applyFill="1" applyBorder="1" applyAlignment="1" applyProtection="1">
      <alignment horizontal="center" vertical="center"/>
      <protection hidden="1"/>
    </xf>
    <xf numFmtId="0" fontId="4" fillId="0" borderId="133" xfId="0" applyFont="1" applyFill="1" applyBorder="1" applyAlignment="1" applyProtection="1">
      <alignment horizontal="center" vertical="center"/>
      <protection hidden="1"/>
    </xf>
    <xf numFmtId="0" fontId="4" fillId="46" borderId="43" xfId="0" applyFont="1" applyFill="1" applyBorder="1" applyAlignment="1" applyProtection="1">
      <alignment horizontal="centerContinuous" vertical="center" wrapText="1"/>
      <protection hidden="1"/>
    </xf>
    <xf numFmtId="0" fontId="4" fillId="46" borderId="4" xfId="0" applyFont="1" applyFill="1" applyBorder="1" applyAlignment="1" applyProtection="1">
      <alignment horizontal="centerContinuous" vertical="center" wrapText="1"/>
      <protection hidden="1"/>
    </xf>
    <xf numFmtId="168" fontId="4" fillId="46" borderId="4" xfId="0" applyNumberFormat="1" applyFont="1" applyFill="1" applyBorder="1" applyAlignment="1" applyProtection="1">
      <alignment horizontal="centerContinuous" vertical="center" wrapText="1"/>
      <protection hidden="1"/>
    </xf>
    <xf numFmtId="178" fontId="4" fillId="46" borderId="36" xfId="7" applyNumberFormat="1" applyFont="1" applyFill="1" applyBorder="1" applyAlignment="1" applyProtection="1">
      <alignment vertical="center" wrapText="1"/>
      <protection hidden="1"/>
    </xf>
    <xf numFmtId="0" fontId="4" fillId="47" borderId="58" xfId="0" applyFont="1" applyFill="1" applyBorder="1" applyAlignment="1" applyProtection="1">
      <alignment horizontal="centerContinuous" vertical="center" wrapText="1"/>
      <protection hidden="1"/>
    </xf>
    <xf numFmtId="178" fontId="4" fillId="47" borderId="59" xfId="7" applyNumberFormat="1" applyFont="1" applyFill="1" applyBorder="1" applyAlignment="1" applyProtection="1">
      <alignment vertical="center" wrapText="1"/>
      <protection hidden="1"/>
    </xf>
    <xf numFmtId="0" fontId="4" fillId="47" borderId="110" xfId="0" applyFont="1" applyFill="1" applyBorder="1" applyAlignment="1" applyProtection="1">
      <alignment horizontal="centerContinuous" vertical="center" wrapText="1"/>
      <protection hidden="1"/>
    </xf>
    <xf numFmtId="0" fontId="4" fillId="47" borderId="60" xfId="0" applyFont="1" applyFill="1" applyBorder="1" applyAlignment="1" applyProtection="1">
      <alignment horizontal="centerContinuous" vertical="center" wrapText="1"/>
      <protection hidden="1"/>
    </xf>
    <xf numFmtId="0" fontId="73" fillId="0" borderId="44" xfId="0" applyFont="1" applyFill="1" applyBorder="1" applyAlignment="1" applyProtection="1">
      <alignment horizontal="center" vertical="center" wrapText="1"/>
      <protection hidden="1"/>
    </xf>
    <xf numFmtId="0" fontId="73" fillId="0" borderId="33" xfId="0" applyFont="1" applyFill="1" applyBorder="1" applyAlignment="1" applyProtection="1">
      <alignment horizontal="center" vertical="center" wrapText="1"/>
      <protection hidden="1"/>
    </xf>
    <xf numFmtId="0" fontId="73" fillId="0" borderId="33" xfId="0" applyFont="1" applyFill="1" applyBorder="1" applyAlignment="1" applyProtection="1">
      <alignment horizontal="justify" vertical="center" wrapText="1"/>
      <protection hidden="1"/>
    </xf>
    <xf numFmtId="168" fontId="73" fillId="0" borderId="33" xfId="0" applyNumberFormat="1" applyFont="1" applyFill="1" applyBorder="1" applyAlignment="1" applyProtection="1">
      <alignment horizontal="right" vertical="center"/>
      <protection hidden="1"/>
    </xf>
    <xf numFmtId="4" fontId="73" fillId="0" borderId="33" xfId="0" applyNumberFormat="1" applyFont="1" applyFill="1" applyBorder="1" applyAlignment="1" applyProtection="1">
      <alignment horizontal="right" vertical="center"/>
      <protection hidden="1"/>
    </xf>
    <xf numFmtId="4" fontId="73" fillId="0" borderId="45" xfId="7" applyNumberFormat="1" applyFont="1" applyFill="1" applyBorder="1" applyAlignment="1" applyProtection="1">
      <alignment vertical="center"/>
      <protection hidden="1"/>
    </xf>
    <xf numFmtId="4" fontId="73" fillId="0" borderId="44" xfId="0" applyNumberFormat="1" applyFont="1" applyFill="1" applyBorder="1" applyAlignment="1" applyProtection="1">
      <alignment horizontal="right" vertical="center"/>
      <protection hidden="1"/>
    </xf>
    <xf numFmtId="169" fontId="73" fillId="0" borderId="33" xfId="0" applyNumberFormat="1" applyFont="1" applyFill="1" applyBorder="1" applyAlignment="1" applyProtection="1">
      <alignment horizontal="right" vertical="center"/>
      <protection hidden="1"/>
    </xf>
    <xf numFmtId="3" fontId="73" fillId="0" borderId="93" xfId="7" applyNumberFormat="1" applyFont="1" applyFill="1" applyBorder="1" applyAlignment="1" applyProtection="1">
      <alignment horizontal="center" vertical="center"/>
      <protection hidden="1"/>
    </xf>
    <xf numFmtId="3" fontId="73" fillId="0" borderId="45" xfId="7" applyNumberFormat="1" applyFont="1" applyFill="1" applyBorder="1" applyAlignment="1" applyProtection="1">
      <alignment horizontal="center" vertical="center"/>
      <protection hidden="1"/>
    </xf>
    <xf numFmtId="0" fontId="73" fillId="0" borderId="127" xfId="0" applyFont="1" applyFill="1" applyBorder="1" applyAlignment="1" applyProtection="1">
      <alignment horizontal="center" vertical="center" wrapText="1"/>
      <protection hidden="1"/>
    </xf>
    <xf numFmtId="0" fontId="73" fillId="0" borderId="128" xfId="0" applyFont="1" applyFill="1" applyBorder="1" applyAlignment="1" applyProtection="1">
      <alignment horizontal="center" vertical="center" wrapText="1"/>
      <protection hidden="1"/>
    </xf>
    <xf numFmtId="0" fontId="73" fillId="0" borderId="128" xfId="0" applyFont="1" applyFill="1" applyBorder="1" applyAlignment="1" applyProtection="1">
      <alignment horizontal="justify" vertical="center" wrapText="1"/>
      <protection hidden="1"/>
    </xf>
    <xf numFmtId="168" fontId="73" fillId="0" borderId="128" xfId="0" applyNumberFormat="1" applyFont="1" applyFill="1" applyBorder="1" applyAlignment="1" applyProtection="1">
      <alignment horizontal="right" vertical="center"/>
      <protection hidden="1"/>
    </xf>
    <xf numFmtId="4" fontId="73" fillId="0" borderId="128" xfId="0" applyNumberFormat="1" applyFont="1" applyFill="1" applyBorder="1" applyAlignment="1" applyProtection="1">
      <alignment horizontal="right" vertical="center"/>
      <protection hidden="1"/>
    </xf>
    <xf numFmtId="4" fontId="73" fillId="0" borderId="129" xfId="7" applyNumberFormat="1" applyFont="1" applyFill="1" applyBorder="1" applyAlignment="1" applyProtection="1">
      <alignment vertical="center"/>
      <protection hidden="1"/>
    </xf>
    <xf numFmtId="4" fontId="73" fillId="0" borderId="127" xfId="0" applyNumberFormat="1" applyFont="1" applyFill="1" applyBorder="1" applyAlignment="1" applyProtection="1">
      <alignment horizontal="right" vertical="center"/>
      <protection hidden="1"/>
    </xf>
    <xf numFmtId="169" fontId="73" fillId="0" borderId="128" xfId="0" applyNumberFormat="1" applyFont="1" applyFill="1" applyBorder="1" applyAlignment="1" applyProtection="1">
      <alignment horizontal="right" vertical="center"/>
      <protection hidden="1"/>
    </xf>
    <xf numFmtId="3" fontId="73" fillId="0" borderId="130" xfId="7" applyNumberFormat="1" applyFont="1" applyFill="1" applyBorder="1" applyAlignment="1" applyProtection="1">
      <alignment horizontal="center" vertical="center"/>
      <protection hidden="1"/>
    </xf>
    <xf numFmtId="3" fontId="73" fillId="0" borderId="129" xfId="7" applyNumberFormat="1" applyFont="1" applyFill="1" applyBorder="1" applyAlignment="1" applyProtection="1">
      <alignment horizontal="center" vertical="center"/>
      <protection hidden="1"/>
    </xf>
    <xf numFmtId="0" fontId="4" fillId="46" borderId="49" xfId="0" applyFont="1" applyFill="1" applyBorder="1" applyAlignment="1" applyProtection="1">
      <alignment horizontal="centerContinuous" vertical="center" wrapText="1"/>
      <protection hidden="1"/>
    </xf>
    <xf numFmtId="0" fontId="4" fillId="46" borderId="50" xfId="0" applyFont="1" applyFill="1" applyBorder="1" applyAlignment="1" applyProtection="1">
      <alignment horizontal="centerContinuous" vertical="center" wrapText="1"/>
      <protection hidden="1"/>
    </xf>
    <xf numFmtId="168" fontId="4" fillId="46" borderId="50" xfId="0" applyNumberFormat="1" applyFont="1" applyFill="1" applyBorder="1" applyAlignment="1" applyProtection="1">
      <alignment horizontal="centerContinuous" vertical="center" wrapText="1"/>
      <protection hidden="1"/>
    </xf>
    <xf numFmtId="178" fontId="4" fillId="46" borderId="61" xfId="7" applyNumberFormat="1" applyFont="1" applyFill="1" applyBorder="1" applyAlignment="1" applyProtection="1">
      <alignment vertical="center" wrapText="1"/>
      <protection hidden="1"/>
    </xf>
    <xf numFmtId="0" fontId="4" fillId="47" borderId="44" xfId="0" applyFont="1" applyFill="1" applyBorder="1" applyAlignment="1" applyProtection="1">
      <alignment horizontal="centerContinuous" vertical="center" wrapText="1"/>
      <protection hidden="1"/>
    </xf>
    <xf numFmtId="178" fontId="4" fillId="47" borderId="33" xfId="7" applyNumberFormat="1" applyFont="1" applyFill="1" applyBorder="1" applyAlignment="1" applyProtection="1">
      <alignment vertical="center" wrapText="1"/>
      <protection hidden="1"/>
    </xf>
    <xf numFmtId="0" fontId="4" fillId="47" borderId="93" xfId="0" applyFont="1" applyFill="1" applyBorder="1" applyAlignment="1" applyProtection="1">
      <alignment horizontal="centerContinuous" vertical="center" wrapText="1"/>
      <protection hidden="1"/>
    </xf>
    <xf numFmtId="0" fontId="4" fillId="47" borderId="45" xfId="0" applyFont="1" applyFill="1" applyBorder="1" applyAlignment="1" applyProtection="1">
      <alignment horizontal="centerContinuous" vertical="center" wrapText="1"/>
      <protection hidden="1"/>
    </xf>
    <xf numFmtId="0" fontId="4" fillId="46" borderId="46" xfId="0" applyFont="1" applyFill="1" applyBorder="1" applyAlignment="1" applyProtection="1">
      <alignment horizontal="right" vertical="center"/>
      <protection hidden="1"/>
    </xf>
    <xf numFmtId="0" fontId="4" fillId="46" borderId="47" xfId="0" applyFont="1" applyFill="1" applyBorder="1" applyAlignment="1" applyProtection="1">
      <alignment horizontal="right" vertical="center"/>
      <protection hidden="1"/>
    </xf>
    <xf numFmtId="0" fontId="4" fillId="46" borderId="47" xfId="0" quotePrefix="1" applyFont="1" applyFill="1" applyBorder="1" applyAlignment="1" applyProtection="1">
      <alignment horizontal="right" vertical="center"/>
      <protection hidden="1"/>
    </xf>
    <xf numFmtId="4" fontId="72" fillId="46" borderId="47" xfId="0" applyNumberFormat="1" applyFont="1" applyFill="1" applyBorder="1" applyAlignment="1" applyProtection="1">
      <alignment horizontal="right" vertical="center"/>
      <protection hidden="1"/>
    </xf>
    <xf numFmtId="4" fontId="4" fillId="46" borderId="47" xfId="0" applyNumberFormat="1" applyFont="1" applyFill="1" applyBorder="1" applyAlignment="1" applyProtection="1">
      <alignment horizontal="right" vertical="center"/>
      <protection hidden="1"/>
    </xf>
    <xf numFmtId="4" fontId="4" fillId="46" borderId="48" xfId="7" applyNumberFormat="1" applyFont="1" applyFill="1" applyBorder="1" applyAlignment="1" applyProtection="1">
      <alignment horizontal="right" vertical="center"/>
      <protection hidden="1"/>
    </xf>
    <xf numFmtId="3" fontId="73" fillId="0" borderId="43" xfId="0" applyNumberFormat="1" applyFont="1" applyFill="1" applyBorder="1" applyAlignment="1" applyProtection="1">
      <alignment horizontal="centerContinuous" vertical="center"/>
      <protection hidden="1"/>
    </xf>
    <xf numFmtId="4" fontId="4" fillId="47" borderId="59" xfId="7" applyNumberFormat="1" applyFont="1" applyFill="1" applyBorder="1" applyAlignment="1" applyProtection="1">
      <alignment horizontal="right" vertical="center"/>
      <protection hidden="1"/>
    </xf>
    <xf numFmtId="3" fontId="73" fillId="0" borderId="4" xfId="0" applyNumberFormat="1" applyFont="1" applyFill="1" applyBorder="1" applyAlignment="1" applyProtection="1">
      <alignment horizontal="center" vertical="center"/>
      <protection hidden="1"/>
    </xf>
    <xf numFmtId="3" fontId="73" fillId="0" borderId="36" xfId="0" applyNumberFormat="1" applyFont="1" applyFill="1" applyBorder="1" applyAlignment="1" applyProtection="1">
      <alignment horizontal="center" vertical="center"/>
      <protection hidden="1"/>
    </xf>
    <xf numFmtId="4" fontId="4" fillId="0" borderId="51" xfId="7" applyNumberFormat="1" applyFont="1" applyFill="1" applyBorder="1" applyAlignment="1" applyProtection="1">
      <alignment horizontal="right" vertical="center"/>
      <protection hidden="1"/>
    </xf>
    <xf numFmtId="3" fontId="72" fillId="41" borderId="49" xfId="0" applyNumberFormat="1" applyFont="1" applyFill="1" applyBorder="1" applyAlignment="1" applyProtection="1">
      <alignment horizontal="centerContinuous" vertical="center"/>
      <protection hidden="1"/>
    </xf>
    <xf numFmtId="4" fontId="4" fillId="42" borderId="33" xfId="7" applyNumberFormat="1" applyFont="1" applyFill="1" applyBorder="1" applyAlignment="1" applyProtection="1">
      <alignment horizontal="right" vertical="center"/>
      <protection hidden="1"/>
    </xf>
    <xf numFmtId="3" fontId="73" fillId="0" borderId="50" xfId="7" applyNumberFormat="1" applyFont="1" applyFill="1" applyBorder="1" applyAlignment="1" applyProtection="1">
      <alignment horizontal="center" vertical="center"/>
      <protection hidden="1"/>
    </xf>
    <xf numFmtId="3" fontId="73" fillId="0" borderId="61" xfId="7" applyNumberFormat="1" applyFont="1" applyFill="1" applyBorder="1" applyAlignment="1" applyProtection="1">
      <alignment horizontal="center" vertical="center"/>
      <protection hidden="1"/>
    </xf>
    <xf numFmtId="0" fontId="4" fillId="46" borderId="131" xfId="0" applyFont="1" applyFill="1" applyBorder="1" applyAlignment="1" applyProtection="1">
      <alignment horizontal="right" vertical="center"/>
      <protection hidden="1"/>
    </xf>
    <xf numFmtId="0" fontId="4" fillId="46" borderId="132" xfId="0" applyFont="1" applyFill="1" applyBorder="1" applyAlignment="1" applyProtection="1">
      <alignment horizontal="right" vertical="center"/>
      <protection hidden="1"/>
    </xf>
    <xf numFmtId="0" fontId="4" fillId="46" borderId="132" xfId="0" quotePrefix="1" applyFont="1" applyFill="1" applyBorder="1" applyAlignment="1" applyProtection="1">
      <alignment horizontal="right" vertical="center"/>
      <protection hidden="1"/>
    </xf>
    <xf numFmtId="4" fontId="72" fillId="46" borderId="132" xfId="0" applyNumberFormat="1" applyFont="1" applyFill="1" applyBorder="1" applyAlignment="1" applyProtection="1">
      <alignment horizontal="right" vertical="center"/>
      <protection hidden="1"/>
    </xf>
    <xf numFmtId="4" fontId="4" fillId="46" borderId="132" xfId="0" applyNumberFormat="1" applyFont="1" applyFill="1" applyBorder="1" applyAlignment="1" applyProtection="1">
      <alignment horizontal="right" vertical="center"/>
      <protection hidden="1"/>
    </xf>
    <xf numFmtId="4" fontId="4" fillId="46" borderId="125" xfId="7" applyNumberFormat="1" applyFont="1" applyFill="1" applyBorder="1" applyAlignment="1" applyProtection="1">
      <alignment horizontal="right" vertical="center"/>
      <protection hidden="1"/>
    </xf>
    <xf numFmtId="3" fontId="73" fillId="0" borderId="37" xfId="0" applyNumberFormat="1" applyFont="1" applyFill="1" applyBorder="1" applyAlignment="1" applyProtection="1">
      <alignment horizontal="centerContinuous" vertical="center"/>
      <protection hidden="1"/>
    </xf>
    <xf numFmtId="4" fontId="4" fillId="47" borderId="108" xfId="7" applyNumberFormat="1" applyFont="1" applyFill="1" applyBorder="1" applyAlignment="1" applyProtection="1">
      <alignment horizontal="right" vertical="center"/>
      <protection hidden="1"/>
    </xf>
    <xf numFmtId="3" fontId="73" fillId="0" borderId="0" xfId="0" applyNumberFormat="1" applyFont="1" applyFill="1" applyBorder="1" applyAlignment="1" applyProtection="1">
      <alignment horizontal="center" vertical="center"/>
      <protection hidden="1"/>
    </xf>
    <xf numFmtId="3" fontId="73" fillId="0" borderId="117" xfId="0" applyNumberFormat="1" applyFont="1" applyFill="1" applyBorder="1" applyAlignment="1" applyProtection="1">
      <alignment horizontal="center" vertical="center"/>
      <protection hidden="1"/>
    </xf>
    <xf numFmtId="0" fontId="4" fillId="46" borderId="49" xfId="0" applyFont="1" applyFill="1" applyBorder="1" applyAlignment="1" applyProtection="1">
      <alignment horizontal="right" vertical="center"/>
      <protection hidden="1"/>
    </xf>
    <xf numFmtId="0" fontId="4" fillId="46" borderId="50" xfId="0" applyFont="1" applyFill="1" applyBorder="1" applyAlignment="1" applyProtection="1">
      <alignment horizontal="right" vertical="center"/>
      <protection hidden="1"/>
    </xf>
    <xf numFmtId="0" fontId="4" fillId="46" borderId="50" xfId="0" quotePrefix="1" applyFont="1" applyFill="1" applyBorder="1" applyAlignment="1" applyProtection="1">
      <alignment horizontal="right" vertical="center"/>
      <protection hidden="1"/>
    </xf>
    <xf numFmtId="4" fontId="4" fillId="46" borderId="50" xfId="0" applyNumberFormat="1" applyFont="1" applyFill="1" applyBorder="1" applyAlignment="1" applyProtection="1">
      <alignment horizontal="right" vertical="center"/>
      <protection hidden="1"/>
    </xf>
    <xf numFmtId="171" fontId="4" fillId="46" borderId="51" xfId="7" applyNumberFormat="1" applyFont="1" applyFill="1" applyBorder="1" applyAlignment="1" applyProtection="1">
      <alignment horizontal="right" vertical="center"/>
      <protection hidden="1"/>
    </xf>
    <xf numFmtId="171" fontId="4" fillId="0" borderId="33" xfId="0" applyNumberFormat="1" applyFont="1" applyBorder="1" applyAlignment="1" applyProtection="1">
      <alignment horizontal="right" vertical="center"/>
      <protection hidden="1"/>
    </xf>
    <xf numFmtId="0" fontId="73" fillId="0" borderId="0" xfId="0" applyFont="1" applyBorder="1" applyAlignment="1" applyProtection="1">
      <alignment horizontal="center"/>
      <protection hidden="1"/>
    </xf>
    <xf numFmtId="0" fontId="73" fillId="0" borderId="117" xfId="0" applyFont="1" applyBorder="1" applyAlignment="1" applyProtection="1">
      <alignment horizontal="center"/>
      <protection hidden="1"/>
    </xf>
    <xf numFmtId="3" fontId="72" fillId="0" borderId="49" xfId="0" applyNumberFormat="1" applyFont="1" applyFill="1" applyBorder="1" applyAlignment="1" applyProtection="1">
      <alignment horizontal="centerContinuous" vertical="center"/>
      <protection hidden="1"/>
    </xf>
    <xf numFmtId="171" fontId="4" fillId="0" borderId="33" xfId="0" applyNumberFormat="1" applyFont="1" applyFill="1" applyBorder="1" applyAlignment="1" applyProtection="1">
      <alignment horizontal="right" vertical="center"/>
      <protection hidden="1"/>
    </xf>
    <xf numFmtId="3" fontId="73" fillId="42" borderId="37" xfId="0" applyNumberFormat="1" applyFont="1" applyFill="1" applyBorder="1" applyAlignment="1" applyProtection="1">
      <alignment horizontal="centerContinuous" vertical="center"/>
      <protection hidden="1"/>
    </xf>
    <xf numFmtId="3" fontId="73" fillId="0" borderId="0" xfId="7" applyNumberFormat="1" applyFont="1" applyFill="1" applyBorder="1" applyAlignment="1" applyProtection="1">
      <alignment horizontal="center" vertical="center"/>
      <protection hidden="1"/>
    </xf>
    <xf numFmtId="3" fontId="73" fillId="0" borderId="117" xfId="7" applyNumberFormat="1" applyFont="1" applyFill="1" applyBorder="1" applyAlignment="1" applyProtection="1">
      <alignment horizontal="center" vertical="center"/>
      <protection hidden="1"/>
    </xf>
    <xf numFmtId="210" fontId="73" fillId="0" borderId="37" xfId="0" applyNumberFormat="1" applyFont="1" applyFill="1" applyBorder="1" applyAlignment="1" applyProtection="1">
      <alignment horizontal="centerContinuous" vertical="center"/>
      <protection hidden="1"/>
    </xf>
    <xf numFmtId="171" fontId="4" fillId="47" borderId="33" xfId="0" applyNumberFormat="1" applyFont="1" applyFill="1" applyBorder="1" applyAlignment="1" applyProtection="1">
      <alignment horizontal="right" vertical="center"/>
      <protection hidden="1"/>
    </xf>
    <xf numFmtId="4" fontId="4" fillId="46" borderId="51" xfId="7" applyNumberFormat="1" applyFont="1" applyFill="1" applyBorder="1" applyAlignment="1" applyProtection="1">
      <alignment horizontal="right" vertical="center"/>
      <protection hidden="1"/>
    </xf>
    <xf numFmtId="4" fontId="4" fillId="47" borderId="33" xfId="7" applyNumberFormat="1" applyFont="1" applyFill="1" applyBorder="1" applyAlignment="1" applyProtection="1">
      <alignment horizontal="right" vertical="center"/>
      <protection hidden="1"/>
    </xf>
    <xf numFmtId="0" fontId="73" fillId="0" borderId="77" xfId="0" applyFont="1" applyFill="1" applyBorder="1" applyAlignment="1" applyProtection="1">
      <alignment horizontal="center" vertical="center" wrapText="1"/>
      <protection hidden="1"/>
    </xf>
    <xf numFmtId="4" fontId="4" fillId="42" borderId="51" xfId="7" applyNumberFormat="1" applyFont="1" applyFill="1" applyBorder="1" applyAlignment="1" applyProtection="1">
      <alignment horizontal="right" vertical="center"/>
      <protection hidden="1"/>
    </xf>
    <xf numFmtId="0" fontId="73" fillId="0" borderId="0" xfId="0" applyFont="1" applyFill="1" applyAlignment="1" applyProtection="1">
      <alignment horizontal="right" vertical="center"/>
      <protection hidden="1"/>
    </xf>
    <xf numFmtId="0" fontId="4" fillId="46" borderId="52" xfId="0" applyFont="1" applyFill="1" applyBorder="1" applyAlignment="1" applyProtection="1">
      <alignment horizontal="right" vertical="center"/>
      <protection hidden="1"/>
    </xf>
    <xf numFmtId="0" fontId="4" fillId="46" borderId="53" xfId="0" applyFont="1" applyFill="1" applyBorder="1" applyAlignment="1" applyProtection="1">
      <alignment horizontal="right" vertical="center"/>
      <protection hidden="1"/>
    </xf>
    <xf numFmtId="0" fontId="4" fillId="46" borderId="53" xfId="0" quotePrefix="1" applyFont="1" applyFill="1" applyBorder="1" applyAlignment="1" applyProtection="1">
      <alignment horizontal="right" vertical="center"/>
      <protection hidden="1"/>
    </xf>
    <xf numFmtId="4" fontId="4" fillId="46" borderId="53" xfId="0" applyNumberFormat="1" applyFont="1" applyFill="1" applyBorder="1" applyAlignment="1" applyProtection="1">
      <alignment horizontal="right" vertical="center"/>
      <protection hidden="1"/>
    </xf>
    <xf numFmtId="4" fontId="4" fillId="46" borderId="54" xfId="7" applyNumberFormat="1" applyFont="1" applyFill="1" applyBorder="1" applyAlignment="1" applyProtection="1">
      <alignment horizontal="right" vertical="center"/>
      <protection hidden="1"/>
    </xf>
    <xf numFmtId="3" fontId="73" fillId="0" borderId="37" xfId="0" applyNumberFormat="1" applyFont="1" applyFill="1" applyBorder="1" applyAlignment="1" applyProtection="1">
      <alignment horizontal="right" vertical="center"/>
      <protection hidden="1"/>
    </xf>
    <xf numFmtId="4" fontId="4" fillId="47" borderId="126" xfId="7" applyNumberFormat="1" applyFont="1" applyFill="1" applyBorder="1" applyAlignment="1" applyProtection="1">
      <alignment horizontal="right" vertical="center"/>
      <protection hidden="1"/>
    </xf>
    <xf numFmtId="3" fontId="73" fillId="0" borderId="0" xfId="0" applyNumberFormat="1" applyFont="1" applyFill="1" applyBorder="1" applyAlignment="1" applyProtection="1">
      <alignment horizontal="right" vertical="center"/>
      <protection hidden="1"/>
    </xf>
    <xf numFmtId="3" fontId="73" fillId="0" borderId="117" xfId="0" applyNumberFormat="1" applyFont="1" applyFill="1" applyBorder="1" applyAlignment="1" applyProtection="1">
      <alignment horizontal="right" vertical="center"/>
      <protection hidden="1"/>
    </xf>
    <xf numFmtId="0" fontId="73" fillId="0" borderId="0" xfId="0" applyFont="1" applyAlignment="1" applyProtection="1">
      <alignment horizontal="right" vertical="center"/>
      <protection hidden="1"/>
    </xf>
    <xf numFmtId="169" fontId="4" fillId="43" borderId="33" xfId="0" applyNumberFormat="1" applyFont="1" applyFill="1" applyBorder="1" applyAlignment="1" applyProtection="1">
      <alignment horizontal="right" vertical="center"/>
      <protection hidden="1"/>
    </xf>
    <xf numFmtId="3" fontId="73" fillId="0" borderId="9" xfId="0" applyNumberFormat="1" applyFont="1" applyFill="1" applyBorder="1" applyAlignment="1" applyProtection="1">
      <alignment horizontal="center" vertical="center"/>
      <protection hidden="1"/>
    </xf>
    <xf numFmtId="209" fontId="4" fillId="44" borderId="95" xfId="228" applyNumberFormat="1" applyFont="1" applyFill="1" applyBorder="1" applyAlignment="1" applyProtection="1">
      <alignment horizontal="center" vertical="center"/>
      <protection hidden="1"/>
    </xf>
    <xf numFmtId="0" fontId="4" fillId="8" borderId="39" xfId="0" applyFont="1" applyFill="1" applyBorder="1" applyAlignment="1" applyProtection="1">
      <alignment horizontal="centerContinuous" vertical="center"/>
      <protection hidden="1"/>
    </xf>
    <xf numFmtId="0" fontId="73" fillId="8" borderId="40" xfId="0" applyFont="1" applyFill="1" applyBorder="1" applyAlignment="1" applyProtection="1">
      <alignment horizontal="centerContinuous"/>
      <protection hidden="1"/>
    </xf>
    <xf numFmtId="0" fontId="4" fillId="8" borderId="41" xfId="0" applyFont="1" applyFill="1" applyBorder="1" applyAlignment="1" applyProtection="1">
      <alignment horizontal="centerContinuous" vertical="center"/>
      <protection hidden="1"/>
    </xf>
    <xf numFmtId="0" fontId="73" fillId="8" borderId="42" xfId="0" applyFont="1" applyFill="1" applyBorder="1" applyAlignment="1" applyProtection="1">
      <alignment horizontal="centerContinuous"/>
      <protection hidden="1"/>
    </xf>
    <xf numFmtId="3" fontId="73" fillId="8" borderId="40" xfId="0" applyNumberFormat="1" applyFont="1" applyFill="1" applyBorder="1" applyAlignment="1" applyProtection="1">
      <alignment horizontal="centerContinuous" vertical="center"/>
      <protection hidden="1"/>
    </xf>
    <xf numFmtId="169" fontId="4" fillId="0" borderId="38" xfId="9" applyNumberFormat="1" applyFont="1" applyFill="1" applyBorder="1" applyAlignment="1" applyProtection="1">
      <alignment horizontal="center" vertical="center"/>
      <protection hidden="1"/>
    </xf>
    <xf numFmtId="0" fontId="73" fillId="0" borderId="112" xfId="0" applyFont="1" applyFill="1" applyBorder="1" applyProtection="1">
      <protection hidden="1"/>
    </xf>
    <xf numFmtId="169" fontId="4" fillId="0" borderId="111" xfId="9" applyNumberFormat="1" applyFont="1" applyFill="1" applyBorder="1" applyAlignment="1" applyProtection="1">
      <alignment horizontal="center" vertical="center"/>
      <protection hidden="1"/>
    </xf>
    <xf numFmtId="3" fontId="73" fillId="0" borderId="113" xfId="7" applyNumberFormat="1" applyFont="1" applyFill="1" applyBorder="1" applyAlignment="1" applyProtection="1">
      <alignment horizontal="center" vertical="center"/>
      <protection hidden="1"/>
    </xf>
    <xf numFmtId="3" fontId="73" fillId="0" borderId="134" xfId="7" applyNumberFormat="1" applyFont="1" applyFill="1" applyBorder="1" applyAlignment="1" applyProtection="1">
      <alignment horizontal="center" vertical="center"/>
      <protection hidden="1"/>
    </xf>
    <xf numFmtId="0" fontId="4" fillId="0" borderId="0" xfId="0" applyFont="1" applyFill="1" applyAlignment="1" applyProtection="1">
      <alignment horizontal="centerContinuous" vertical="center" wrapText="1"/>
      <protection hidden="1"/>
    </xf>
    <xf numFmtId="0" fontId="4" fillId="0" borderId="0" xfId="0" applyFont="1" applyFill="1" applyAlignment="1" applyProtection="1">
      <alignment horizontal="centerContinuous" vertical="center"/>
      <protection hidden="1"/>
    </xf>
    <xf numFmtId="0" fontId="73" fillId="0" borderId="0" xfId="0" applyFont="1" applyAlignment="1" applyProtection="1">
      <alignment horizontal="center" vertical="center"/>
      <protection hidden="1"/>
    </xf>
    <xf numFmtId="0" fontId="73" fillId="0" borderId="0" xfId="0" applyFont="1" applyAlignment="1" applyProtection="1">
      <alignment horizontal="center"/>
      <protection hidden="1"/>
    </xf>
    <xf numFmtId="0" fontId="76" fillId="0" borderId="0" xfId="0" applyFont="1" applyAlignment="1" applyProtection="1">
      <alignment horizontal="center" vertical="center"/>
      <protection hidden="1"/>
    </xf>
    <xf numFmtId="0" fontId="11" fillId="0" borderId="0" xfId="12" applyFont="1" applyFill="1" applyBorder="1" applyAlignment="1">
      <alignment horizontal="center" vertical="center" wrapText="1"/>
    </xf>
    <xf numFmtId="0" fontId="11" fillId="0" borderId="0" xfId="12" applyFont="1" applyFill="1" applyBorder="1" applyAlignment="1">
      <alignment horizontal="center" vertical="center"/>
    </xf>
    <xf numFmtId="0" fontId="5" fillId="46" borderId="22" xfId="11" applyFont="1" applyFill="1" applyBorder="1" applyAlignment="1" applyProtection="1">
      <alignment horizontal="center" vertical="center" wrapText="1"/>
      <protection hidden="1"/>
    </xf>
    <xf numFmtId="0" fontId="5" fillId="46" borderId="24" xfId="11" applyFont="1" applyFill="1" applyBorder="1" applyAlignment="1" applyProtection="1">
      <alignment horizontal="center" vertical="center" wrapText="1"/>
      <protection hidden="1"/>
    </xf>
    <xf numFmtId="0" fontId="5" fillId="46" borderId="8" xfId="11" applyFont="1" applyFill="1" applyBorder="1" applyAlignment="1" applyProtection="1">
      <alignment horizontal="center" vertical="center" wrapText="1"/>
      <protection hidden="1"/>
    </xf>
    <xf numFmtId="0" fontId="5" fillId="46" borderId="9" xfId="11" applyFont="1" applyFill="1" applyBorder="1" applyAlignment="1" applyProtection="1">
      <alignment horizontal="center" vertical="center" wrapText="1"/>
      <protection hidden="1"/>
    </xf>
    <xf numFmtId="0" fontId="5" fillId="46" borderId="10" xfId="11" applyFont="1" applyFill="1" applyBorder="1" applyAlignment="1" applyProtection="1">
      <alignment horizontal="center" vertical="center" wrapText="1"/>
      <protection hidden="1"/>
    </xf>
    <xf numFmtId="0" fontId="5" fillId="46" borderId="1" xfId="11" applyFont="1" applyFill="1" applyBorder="1" applyAlignment="1" applyProtection="1">
      <alignment horizontal="center" vertical="center" wrapText="1"/>
      <protection hidden="1"/>
    </xf>
    <xf numFmtId="1" fontId="5" fillId="0" borderId="0" xfId="12" applyNumberFormat="1" applyFont="1" applyAlignment="1">
      <alignment horizontal="center" vertical="center" wrapText="1"/>
    </xf>
    <xf numFmtId="0" fontId="5" fillId="46" borderId="68" xfId="0" applyFont="1" applyFill="1" applyBorder="1" applyAlignment="1" applyProtection="1">
      <alignment horizontal="center" vertical="center" wrapText="1"/>
      <protection hidden="1"/>
    </xf>
    <xf numFmtId="0" fontId="5" fillId="46" borderId="69" xfId="0" applyFont="1" applyFill="1" applyBorder="1" applyAlignment="1" applyProtection="1">
      <alignment horizontal="center" vertical="center" wrapText="1"/>
      <protection hidden="1"/>
    </xf>
    <xf numFmtId="0" fontId="5" fillId="46" borderId="70" xfId="0" applyFont="1" applyFill="1" applyBorder="1" applyAlignment="1" applyProtection="1">
      <alignment horizontal="center" vertical="center" textRotation="90" wrapText="1"/>
      <protection hidden="1"/>
    </xf>
    <xf numFmtId="0" fontId="5" fillId="46" borderId="71" xfId="0" applyFont="1" applyFill="1" applyBorder="1" applyAlignment="1" applyProtection="1">
      <alignment horizontal="center" vertical="center" textRotation="90" wrapText="1"/>
      <protection hidden="1"/>
    </xf>
    <xf numFmtId="0" fontId="5" fillId="46" borderId="67" xfId="0" applyFont="1" applyFill="1" applyBorder="1" applyAlignment="1" applyProtection="1">
      <alignment horizontal="center" vertical="center" wrapText="1"/>
      <protection hidden="1"/>
    </xf>
    <xf numFmtId="0" fontId="5" fillId="46" borderId="35" xfId="0" applyFont="1" applyFill="1" applyBorder="1" applyAlignment="1" applyProtection="1">
      <alignment horizontal="center" vertical="center" wrapText="1"/>
      <protection hidden="1"/>
    </xf>
    <xf numFmtId="0" fontId="5" fillId="46" borderId="67" xfId="0" applyFont="1" applyFill="1" applyBorder="1" applyAlignment="1" applyProtection="1">
      <alignment horizontal="center" vertical="center" textRotation="90" wrapText="1"/>
      <protection hidden="1"/>
    </xf>
    <xf numFmtId="0" fontId="5" fillId="46" borderId="35" xfId="0" applyFont="1" applyFill="1" applyBorder="1" applyAlignment="1" applyProtection="1">
      <alignment horizontal="center" vertical="center" textRotation="90" wrapText="1"/>
      <protection hidden="1"/>
    </xf>
    <xf numFmtId="0" fontId="5" fillId="3" borderId="24" xfId="0" applyFont="1" applyFill="1" applyBorder="1" applyAlignment="1" applyProtection="1">
      <alignment horizontal="center" vertical="center" wrapText="1"/>
      <protection hidden="1"/>
    </xf>
    <xf numFmtId="0" fontId="5" fillId="3" borderId="104" xfId="0" applyFont="1" applyFill="1" applyBorder="1" applyAlignment="1" applyProtection="1">
      <alignment horizontal="center" vertical="center" wrapText="1"/>
      <protection hidden="1"/>
    </xf>
    <xf numFmtId="0" fontId="5" fillId="46" borderId="66" xfId="0" applyFont="1" applyFill="1" applyBorder="1" applyAlignment="1" applyProtection="1">
      <alignment horizontal="center" vertical="center" wrapText="1"/>
      <protection locked="0"/>
    </xf>
    <xf numFmtId="0" fontId="5" fillId="46" borderId="99" xfId="0" applyFont="1" applyFill="1" applyBorder="1" applyAlignment="1" applyProtection="1">
      <alignment horizontal="center" vertical="center" wrapText="1"/>
      <protection locked="0"/>
    </xf>
    <xf numFmtId="0" fontId="5" fillId="46" borderId="105" xfId="0" applyFont="1" applyFill="1" applyBorder="1" applyAlignment="1" applyProtection="1">
      <alignment horizontal="center" vertical="center" wrapText="1"/>
      <protection locked="0"/>
    </xf>
    <xf numFmtId="0" fontId="5" fillId="0" borderId="0" xfId="12" applyFont="1" applyAlignment="1">
      <alignment horizontal="center" vertical="center"/>
    </xf>
    <xf numFmtId="0" fontId="5" fillId="0" borderId="11" xfId="12" applyFont="1" applyBorder="1" applyAlignment="1">
      <alignment horizontal="center" vertical="center"/>
    </xf>
    <xf numFmtId="1" fontId="3" fillId="0" borderId="0" xfId="12" applyNumberFormat="1" applyFont="1" applyAlignment="1">
      <alignment horizontal="center" vertical="center" wrapText="1"/>
    </xf>
    <xf numFmtId="1" fontId="4" fillId="0" borderId="0" xfId="12" applyNumberFormat="1" applyFont="1" applyAlignment="1">
      <alignment horizontal="center" vertical="center" wrapText="1"/>
    </xf>
    <xf numFmtId="1" fontId="4" fillId="0" borderId="0" xfId="0" quotePrefix="1" applyNumberFormat="1" applyFont="1" applyFill="1" applyAlignment="1" applyProtection="1">
      <alignment horizontal="center" vertical="center" wrapText="1"/>
      <protection hidden="1"/>
    </xf>
    <xf numFmtId="0" fontId="4" fillId="0" borderId="0" xfId="0" applyFont="1" applyFill="1" applyBorder="1" applyAlignment="1" applyProtection="1">
      <alignment horizontal="center" vertical="center" wrapText="1"/>
      <protection hidden="1"/>
    </xf>
    <xf numFmtId="3" fontId="4" fillId="0" borderId="72" xfId="0" applyNumberFormat="1" applyFont="1" applyFill="1" applyBorder="1" applyAlignment="1" applyProtection="1">
      <alignment horizontal="center" vertical="center"/>
      <protection hidden="1"/>
    </xf>
    <xf numFmtId="4" fontId="4" fillId="46" borderId="75" xfId="0" applyNumberFormat="1" applyFont="1" applyFill="1" applyBorder="1" applyAlignment="1" applyProtection="1">
      <alignment horizontal="center" vertical="center" wrapText="1"/>
      <protection hidden="1"/>
    </xf>
    <xf numFmtId="4" fontId="4" fillId="46" borderId="76" xfId="0" applyNumberFormat="1" applyFont="1" applyFill="1" applyBorder="1" applyAlignment="1" applyProtection="1">
      <alignment horizontal="center" vertical="center" wrapText="1"/>
      <protection hidden="1"/>
    </xf>
    <xf numFmtId="4" fontId="4" fillId="46" borderId="27" xfId="0" applyNumberFormat="1" applyFont="1" applyFill="1" applyBorder="1" applyAlignment="1" applyProtection="1">
      <alignment horizontal="center" vertical="center" wrapText="1"/>
      <protection hidden="1"/>
    </xf>
    <xf numFmtId="0" fontId="4" fillId="46" borderId="0" xfId="0" applyFont="1" applyFill="1" applyAlignment="1" applyProtection="1">
      <alignment horizontal="center" vertical="center" wrapText="1"/>
      <protection hidden="1"/>
    </xf>
    <xf numFmtId="0" fontId="4" fillId="0" borderId="2" xfId="0" applyFont="1" applyFill="1" applyBorder="1" applyAlignment="1" applyProtection="1">
      <alignment horizontal="center" vertical="center"/>
      <protection hidden="1"/>
    </xf>
    <xf numFmtId="0" fontId="73" fillId="0" borderId="22" xfId="0" applyFont="1" applyFill="1" applyBorder="1" applyAlignment="1" applyProtection="1">
      <alignment horizontal="justify" vertical="center" wrapText="1"/>
      <protection hidden="1"/>
    </xf>
    <xf numFmtId="0" fontId="73" fillId="0" borderId="23" xfId="0" applyFont="1" applyFill="1" applyBorder="1" applyAlignment="1" applyProtection="1">
      <alignment horizontal="justify" vertical="center" wrapText="1"/>
      <protection hidden="1"/>
    </xf>
    <xf numFmtId="0" fontId="73" fillId="0" borderId="8" xfId="0" applyFont="1" applyFill="1" applyBorder="1" applyAlignment="1" applyProtection="1">
      <alignment horizontal="justify" vertical="center" wrapText="1"/>
      <protection hidden="1"/>
    </xf>
    <xf numFmtId="0" fontId="73" fillId="0" borderId="0" xfId="0" applyFont="1" applyFill="1" applyBorder="1" applyAlignment="1" applyProtection="1">
      <alignment horizontal="justify" vertical="center" wrapText="1"/>
      <protection hidden="1"/>
    </xf>
    <xf numFmtId="0" fontId="73" fillId="0" borderId="10" xfId="0" applyFont="1" applyFill="1" applyBorder="1" applyAlignment="1" applyProtection="1">
      <alignment horizontal="justify" vertical="center" wrapText="1"/>
      <protection hidden="1"/>
    </xf>
    <xf numFmtId="0" fontId="73" fillId="0" borderId="11" xfId="0" applyFont="1" applyFill="1" applyBorder="1" applyAlignment="1" applyProtection="1">
      <alignment horizontal="justify" vertical="center" wrapText="1"/>
      <protection hidden="1"/>
    </xf>
    <xf numFmtId="1" fontId="75" fillId="0" borderId="73" xfId="0" quotePrefix="1" applyNumberFormat="1" applyFont="1" applyFill="1" applyBorder="1" applyAlignment="1" applyProtection="1">
      <alignment horizontal="center" vertical="center" wrapText="1"/>
      <protection hidden="1"/>
    </xf>
    <xf numFmtId="1" fontId="75" fillId="0" borderId="74" xfId="0" quotePrefix="1" applyNumberFormat="1" applyFont="1" applyFill="1" applyBorder="1" applyAlignment="1" applyProtection="1">
      <alignment horizontal="center" vertical="center" wrapText="1"/>
      <protection hidden="1"/>
    </xf>
    <xf numFmtId="0" fontId="4" fillId="0" borderId="2" xfId="0" applyFont="1" applyFill="1" applyBorder="1" applyAlignment="1" applyProtection="1">
      <alignment horizontal="center" vertical="center" wrapText="1"/>
      <protection hidden="1"/>
    </xf>
    <xf numFmtId="0" fontId="4" fillId="43" borderId="39" xfId="0" applyFont="1" applyFill="1" applyBorder="1" applyAlignment="1" applyProtection="1">
      <alignment horizontal="center" vertical="center"/>
      <protection hidden="1"/>
    </xf>
    <xf numFmtId="0" fontId="4" fillId="43" borderId="40" xfId="0" applyFont="1" applyFill="1" applyBorder="1" applyAlignment="1" applyProtection="1">
      <alignment horizontal="center" vertical="center"/>
      <protection hidden="1"/>
    </xf>
    <xf numFmtId="0" fontId="4" fillId="43" borderId="65" xfId="0" applyFont="1" applyFill="1" applyBorder="1" applyAlignment="1" applyProtection="1">
      <alignment horizontal="center" vertical="center"/>
      <protection hidden="1"/>
    </xf>
    <xf numFmtId="0" fontId="4" fillId="44" borderId="39" xfId="0" applyFont="1" applyFill="1" applyBorder="1" applyAlignment="1" applyProtection="1">
      <alignment horizontal="center" vertical="center"/>
      <protection hidden="1"/>
    </xf>
    <xf numFmtId="0" fontId="4" fillId="44" borderId="40" xfId="0" applyFont="1" applyFill="1" applyBorder="1" applyAlignment="1" applyProtection="1">
      <alignment horizontal="center" vertical="center"/>
      <protection hidden="1"/>
    </xf>
    <xf numFmtId="0" fontId="4" fillId="44" borderId="65" xfId="0" applyFont="1" applyFill="1" applyBorder="1" applyAlignment="1" applyProtection="1">
      <alignment horizontal="center" vertical="center"/>
      <protection hidden="1"/>
    </xf>
    <xf numFmtId="0" fontId="4" fillId="45" borderId="39" xfId="0" applyFont="1" applyFill="1" applyBorder="1" applyAlignment="1" applyProtection="1">
      <alignment horizontal="center" vertical="center" wrapText="1"/>
      <protection hidden="1"/>
    </xf>
    <xf numFmtId="0" fontId="4" fillId="45" borderId="40" xfId="0" applyFont="1" applyFill="1" applyBorder="1" applyAlignment="1" applyProtection="1">
      <alignment horizontal="center" vertical="center" wrapText="1"/>
      <protection hidden="1"/>
    </xf>
    <xf numFmtId="0" fontId="4" fillId="45" borderId="65" xfId="0" applyFont="1" applyFill="1" applyBorder="1" applyAlignment="1" applyProtection="1">
      <alignment horizontal="center" vertical="center" wrapText="1"/>
      <protection hidden="1"/>
    </xf>
    <xf numFmtId="0" fontId="4" fillId="45" borderId="39" xfId="0" quotePrefix="1" applyFont="1" applyFill="1" applyBorder="1" applyAlignment="1" applyProtection="1">
      <alignment horizontal="center" vertical="center"/>
      <protection hidden="1"/>
    </xf>
    <xf numFmtId="0" fontId="4" fillId="45" borderId="40" xfId="0" quotePrefix="1" applyFont="1" applyFill="1" applyBorder="1" applyAlignment="1" applyProtection="1">
      <alignment horizontal="center" vertical="center"/>
      <protection hidden="1"/>
    </xf>
    <xf numFmtId="0" fontId="73" fillId="0" borderId="50" xfId="0" applyFont="1" applyFill="1" applyBorder="1" applyAlignment="1" applyProtection="1">
      <alignment horizontal="right" vertical="center" wrapText="1"/>
      <protection hidden="1"/>
    </xf>
    <xf numFmtId="0" fontId="73" fillId="0" borderId="92" xfId="0" applyFont="1" applyFill="1" applyBorder="1" applyAlignment="1" applyProtection="1">
      <alignment horizontal="right" vertical="center" wrapText="1"/>
      <protection hidden="1"/>
    </xf>
    <xf numFmtId="0" fontId="4" fillId="0" borderId="50" xfId="0" applyFont="1" applyFill="1" applyBorder="1" applyAlignment="1" applyProtection="1">
      <alignment horizontal="right" vertical="center" wrapText="1"/>
      <protection hidden="1"/>
    </xf>
    <xf numFmtId="0" fontId="4" fillId="0" borderId="34" xfId="0" applyFont="1" applyFill="1" applyBorder="1" applyAlignment="1" applyProtection="1">
      <alignment horizontal="right" vertical="center" wrapText="1"/>
      <protection hidden="1"/>
    </xf>
    <xf numFmtId="1" fontId="3" fillId="0" borderId="0" xfId="12" applyNumberFormat="1" applyFont="1" applyAlignment="1" applyProtection="1">
      <alignment horizontal="center" vertical="center" wrapText="1"/>
      <protection hidden="1"/>
    </xf>
    <xf numFmtId="1" fontId="5" fillId="0" borderId="0" xfId="12" applyNumberFormat="1" applyFont="1" applyAlignment="1" applyProtection="1">
      <alignment horizontal="center" vertical="center" wrapText="1"/>
      <protection hidden="1"/>
    </xf>
    <xf numFmtId="0" fontId="5" fillId="0" borderId="0" xfId="12" applyFont="1" applyAlignment="1" applyProtection="1">
      <alignment horizontal="center" vertical="center"/>
      <protection hidden="1"/>
    </xf>
    <xf numFmtId="4" fontId="4" fillId="46" borderId="49" xfId="0" applyNumberFormat="1" applyFont="1" applyFill="1" applyBorder="1" applyAlignment="1" applyProtection="1">
      <alignment horizontal="right" vertical="center" wrapText="1"/>
      <protection hidden="1"/>
    </xf>
    <xf numFmtId="4" fontId="4" fillId="46" borderId="50" xfId="0" applyNumberFormat="1" applyFont="1" applyFill="1" applyBorder="1" applyAlignment="1" applyProtection="1">
      <alignment horizontal="right" vertical="center" wrapText="1"/>
      <protection hidden="1"/>
    </xf>
    <xf numFmtId="4" fontId="4" fillId="46" borderId="34" xfId="0" applyNumberFormat="1" applyFont="1" applyFill="1" applyBorder="1" applyAlignment="1" applyProtection="1">
      <alignment horizontal="right" vertical="center" wrapText="1"/>
      <protection hidden="1"/>
    </xf>
    <xf numFmtId="0" fontId="4" fillId="45" borderId="65" xfId="0" quotePrefix="1" applyFont="1" applyFill="1" applyBorder="1" applyAlignment="1" applyProtection="1">
      <alignment horizontal="center" vertical="center"/>
      <protection hidden="1"/>
    </xf>
    <xf numFmtId="1" fontId="75" fillId="0" borderId="135" xfId="0" quotePrefix="1" applyNumberFormat="1" applyFont="1" applyFill="1" applyBorder="1" applyAlignment="1" applyProtection="1">
      <alignment horizontal="center" vertical="center" wrapText="1"/>
      <protection hidden="1"/>
    </xf>
    <xf numFmtId="0" fontId="73" fillId="0" borderId="24" xfId="0" applyFont="1" applyFill="1" applyBorder="1" applyAlignment="1" applyProtection="1">
      <alignment horizontal="justify" vertical="center" wrapText="1"/>
      <protection hidden="1"/>
    </xf>
    <xf numFmtId="0" fontId="73" fillId="0" borderId="9" xfId="0" applyFont="1" applyFill="1" applyBorder="1" applyAlignment="1" applyProtection="1">
      <alignment horizontal="justify" vertical="center" wrapText="1"/>
      <protection hidden="1"/>
    </xf>
    <xf numFmtId="0" fontId="73" fillId="0" borderId="1" xfId="0" applyFont="1" applyFill="1" applyBorder="1" applyAlignment="1" applyProtection="1">
      <alignment horizontal="justify" vertical="center" wrapText="1"/>
      <protection hidden="1"/>
    </xf>
    <xf numFmtId="0" fontId="11" fillId="46" borderId="47" xfId="12" applyFont="1" applyFill="1" applyBorder="1" applyAlignment="1">
      <alignment horizontal="center" vertical="center" wrapText="1"/>
    </xf>
    <xf numFmtId="0" fontId="11" fillId="46" borderId="84" xfId="12" applyFont="1" applyFill="1" applyBorder="1" applyAlignment="1">
      <alignment horizontal="center" vertical="center" wrapText="1"/>
    </xf>
    <xf numFmtId="0" fontId="5" fillId="46" borderId="46" xfId="12" applyFont="1" applyFill="1" applyBorder="1" applyAlignment="1">
      <alignment horizontal="center"/>
    </xf>
    <xf numFmtId="0" fontId="5" fillId="46" borderId="47" xfId="12" applyFont="1" applyFill="1" applyBorder="1" applyAlignment="1">
      <alignment horizontal="center"/>
    </xf>
    <xf numFmtId="0" fontId="5" fillId="46" borderId="84" xfId="12" applyFont="1" applyFill="1" applyBorder="1" applyAlignment="1">
      <alignment horizontal="center"/>
    </xf>
    <xf numFmtId="0" fontId="11" fillId="46" borderId="49" xfId="12" applyFont="1" applyFill="1" applyBorder="1" applyAlignment="1">
      <alignment horizontal="left" vertical="center" wrapText="1"/>
    </xf>
    <xf numFmtId="0" fontId="11" fillId="46" borderId="50" xfId="12" applyFont="1" applyFill="1" applyBorder="1" applyAlignment="1">
      <alignment horizontal="left" vertical="center" wrapText="1"/>
    </xf>
    <xf numFmtId="0" fontId="11" fillId="46" borderId="61" xfId="12" applyFont="1" applyFill="1" applyBorder="1" applyAlignment="1">
      <alignment horizontal="left" vertical="center" wrapText="1"/>
    </xf>
    <xf numFmtId="0" fontId="5" fillId="46" borderId="49" xfId="12" applyFont="1" applyFill="1" applyBorder="1" applyAlignment="1">
      <alignment horizontal="center" vertical="center"/>
    </xf>
    <xf numFmtId="0" fontId="5" fillId="46" borderId="50" xfId="12" applyFont="1" applyFill="1" applyBorder="1" applyAlignment="1">
      <alignment horizontal="center" vertical="center"/>
    </xf>
    <xf numFmtId="0" fontId="5" fillId="46" borderId="61" xfId="12" applyFont="1" applyFill="1" applyBorder="1" applyAlignment="1">
      <alignment horizontal="center" vertical="center"/>
    </xf>
    <xf numFmtId="0" fontId="2" fillId="63" borderId="52" xfId="12" applyFont="1" applyFill="1" applyBorder="1" applyAlignment="1">
      <alignment horizontal="center" vertical="center"/>
    </xf>
    <xf numFmtId="0" fontId="2" fillId="63" borderId="53" xfId="12" applyFont="1" applyFill="1" applyBorder="1" applyAlignment="1">
      <alignment horizontal="center" vertical="center"/>
    </xf>
    <xf numFmtId="0" fontId="2" fillId="63" borderId="85" xfId="12" applyFont="1" applyFill="1" applyBorder="1" applyAlignment="1">
      <alignment horizontal="center" vertical="center"/>
    </xf>
    <xf numFmtId="0" fontId="5" fillId="0" borderId="52" xfId="12" applyFont="1" applyBorder="1" applyAlignment="1">
      <alignment horizontal="right" vertical="center"/>
    </xf>
    <xf numFmtId="0" fontId="5" fillId="0" borderId="53" xfId="12" applyFont="1" applyBorder="1" applyAlignment="1">
      <alignment horizontal="right" vertical="center"/>
    </xf>
    <xf numFmtId="0" fontId="5" fillId="2" borderId="53" xfId="12" applyFont="1" applyFill="1" applyBorder="1" applyAlignment="1">
      <alignment horizontal="center" vertical="center"/>
    </xf>
    <xf numFmtId="0" fontId="5" fillId="2" borderId="85" xfId="12" applyFont="1" applyFill="1" applyBorder="1" applyAlignment="1">
      <alignment horizontal="center" vertical="center"/>
    </xf>
    <xf numFmtId="0" fontId="5" fillId="0" borderId="50" xfId="12" applyFont="1" applyBorder="1" applyAlignment="1">
      <alignment horizontal="center" vertical="center"/>
    </xf>
    <xf numFmtId="220" fontId="6" fillId="63" borderId="49" xfId="12" applyNumberFormat="1" applyFont="1" applyFill="1" applyBorder="1" applyAlignment="1">
      <alignment horizontal="center"/>
    </xf>
    <xf numFmtId="220" fontId="6" fillId="63" borderId="50" xfId="12" applyNumberFormat="1" applyFont="1" applyFill="1" applyBorder="1" applyAlignment="1">
      <alignment horizontal="center"/>
    </xf>
    <xf numFmtId="4" fontId="5" fillId="2" borderId="78" xfId="12" applyNumberFormat="1" applyFont="1" applyFill="1" applyBorder="1" applyAlignment="1">
      <alignment horizontal="right" vertical="center" wrapText="1"/>
    </xf>
    <xf numFmtId="4" fontId="5" fillId="2" borderId="12" xfId="12" applyNumberFormat="1" applyFont="1" applyFill="1" applyBorder="1" applyAlignment="1">
      <alignment horizontal="right" vertical="center" wrapText="1"/>
    </xf>
    <xf numFmtId="4" fontId="5" fillId="2" borderId="77" xfId="12" applyNumberFormat="1" applyFont="1" applyFill="1" applyBorder="1" applyAlignment="1">
      <alignment horizontal="right" vertical="center" wrapText="1"/>
    </xf>
    <xf numFmtId="4" fontId="5" fillId="2" borderId="56" xfId="12" applyNumberFormat="1" applyFont="1" applyFill="1" applyBorder="1" applyAlignment="1">
      <alignment horizontal="right" vertical="center" wrapText="1"/>
    </xf>
    <xf numFmtId="0" fontId="11" fillId="46" borderId="58" xfId="12" applyFont="1" applyFill="1" applyBorder="1" applyAlignment="1">
      <alignment horizontal="center" vertical="center" wrapText="1"/>
    </xf>
    <xf numFmtId="0" fontId="11" fillId="46" borderId="59" xfId="12" applyFont="1" applyFill="1" applyBorder="1" applyAlignment="1">
      <alignment horizontal="center" vertical="center" wrapText="1"/>
    </xf>
    <xf numFmtId="0" fontId="11" fillId="46" borderId="60" xfId="12" applyFont="1" applyFill="1" applyBorder="1" applyAlignment="1">
      <alignment horizontal="center" vertical="center" wrapText="1"/>
    </xf>
    <xf numFmtId="0" fontId="5" fillId="2" borderId="52" xfId="12" applyFont="1" applyFill="1" applyBorder="1" applyAlignment="1">
      <alignment horizontal="right" vertical="center"/>
    </xf>
    <xf numFmtId="0" fontId="5" fillId="2" borderId="53" xfId="12" applyFont="1" applyFill="1" applyBorder="1" applyAlignment="1">
      <alignment horizontal="right" vertical="center"/>
    </xf>
    <xf numFmtId="0" fontId="5" fillId="2" borderId="83" xfId="12" applyFont="1" applyFill="1" applyBorder="1" applyAlignment="1">
      <alignment horizontal="right" vertical="center"/>
    </xf>
    <xf numFmtId="0" fontId="11" fillId="46" borderId="39" xfId="12" applyFont="1" applyFill="1" applyBorder="1" applyAlignment="1">
      <alignment horizontal="center" vertical="center" wrapText="1"/>
    </xf>
    <xf numFmtId="0" fontId="11" fillId="46" borderId="40" xfId="12" applyFont="1" applyFill="1" applyBorder="1" applyAlignment="1">
      <alignment horizontal="center" vertical="center" wrapText="1"/>
    </xf>
    <xf numFmtId="0" fontId="5" fillId="2" borderId="49" xfId="12" applyFont="1" applyFill="1" applyBorder="1" applyAlignment="1">
      <alignment horizontal="right" vertical="center"/>
    </xf>
    <xf numFmtId="0" fontId="5" fillId="2" borderId="50" xfId="12" applyFont="1" applyFill="1" applyBorder="1" applyAlignment="1">
      <alignment horizontal="right" vertical="center"/>
    </xf>
    <xf numFmtId="0" fontId="5" fillId="2" borderId="34" xfId="12" applyFont="1" applyFill="1" applyBorder="1" applyAlignment="1">
      <alignment horizontal="right" vertical="center"/>
    </xf>
    <xf numFmtId="0" fontId="11" fillId="46" borderId="81" xfId="12" applyFont="1" applyFill="1" applyBorder="1" applyAlignment="1">
      <alignment horizontal="center" vertical="center" wrapText="1"/>
    </xf>
    <xf numFmtId="0" fontId="11" fillId="46" borderId="82" xfId="12" applyFont="1" applyFill="1" applyBorder="1" applyAlignment="1">
      <alignment horizontal="center" vertical="center" wrapText="1"/>
    </xf>
    <xf numFmtId="0" fontId="11" fillId="46" borderId="48" xfId="12" applyFont="1" applyFill="1" applyBorder="1" applyAlignment="1">
      <alignment horizontal="center" vertical="center" wrapText="1"/>
    </xf>
    <xf numFmtId="0" fontId="5" fillId="46" borderId="77" xfId="12" applyFont="1" applyFill="1" applyBorder="1" applyAlignment="1">
      <alignment horizontal="center" vertical="center" wrapText="1"/>
    </xf>
    <xf numFmtId="0" fontId="5" fillId="46" borderId="56" xfId="12" applyFont="1" applyFill="1" applyBorder="1" applyAlignment="1">
      <alignment horizontal="center" vertical="center" wrapText="1"/>
    </xf>
    <xf numFmtId="0" fontId="10" fillId="2" borderId="62" xfId="12" applyFont="1" applyFill="1" applyBorder="1" applyAlignment="1">
      <alignment horizontal="center" vertical="center" wrapText="1"/>
    </xf>
    <xf numFmtId="0" fontId="10" fillId="2" borderId="80" xfId="12" applyFont="1" applyFill="1" applyBorder="1" applyAlignment="1">
      <alignment horizontal="center" vertical="center" wrapText="1"/>
    </xf>
    <xf numFmtId="0" fontId="11" fillId="46" borderId="46" xfId="12" applyFont="1" applyFill="1" applyBorder="1" applyAlignment="1">
      <alignment horizontal="left" vertical="center" wrapText="1"/>
    </xf>
    <xf numFmtId="0" fontId="11" fillId="46" borderId="47" xfId="12" applyFont="1" applyFill="1" applyBorder="1" applyAlignment="1">
      <alignment horizontal="left" vertical="center" wrapText="1"/>
    </xf>
    <xf numFmtId="0" fontId="11" fillId="46" borderId="84" xfId="12" applyFont="1" applyFill="1" applyBorder="1" applyAlignment="1">
      <alignment horizontal="left" vertical="center" wrapText="1"/>
    </xf>
    <xf numFmtId="178" fontId="11" fillId="46" borderId="40" xfId="7" applyNumberFormat="1" applyFont="1" applyFill="1" applyBorder="1" applyAlignment="1">
      <alignment horizontal="center" vertical="center" wrapText="1"/>
    </xf>
    <xf numFmtId="0" fontId="10" fillId="2" borderId="29" xfId="12" applyFont="1" applyFill="1" applyBorder="1" applyAlignment="1">
      <alignment horizontal="center" vertical="center" wrapText="1"/>
    </xf>
    <xf numFmtId="0" fontId="10" fillId="2" borderId="79" xfId="12" applyFont="1" applyFill="1" applyBorder="1" applyAlignment="1">
      <alignment horizontal="center" vertical="center" wrapText="1"/>
    </xf>
    <xf numFmtId="0" fontId="11" fillId="46" borderId="77" xfId="12" applyFont="1" applyFill="1" applyBorder="1" applyAlignment="1">
      <alignment horizontal="center" vertical="center" wrapText="1"/>
    </xf>
    <xf numFmtId="0" fontId="11" fillId="46" borderId="78" xfId="12" applyFont="1" applyFill="1" applyBorder="1" applyAlignment="1">
      <alignment horizontal="center" vertical="center" wrapText="1"/>
    </xf>
    <xf numFmtId="0" fontId="11" fillId="46" borderId="56" xfId="12" applyFont="1" applyFill="1" applyBorder="1" applyAlignment="1">
      <alignment horizontal="center" vertical="center" wrapText="1"/>
    </xf>
    <xf numFmtId="0" fontId="11" fillId="46" borderId="12" xfId="12" applyFont="1" applyFill="1" applyBorder="1" applyAlignment="1">
      <alignment horizontal="center" vertical="center" wrapText="1"/>
    </xf>
    <xf numFmtId="0" fontId="11" fillId="46" borderId="56" xfId="12" applyFont="1" applyFill="1" applyBorder="1" applyAlignment="1">
      <alignment horizontal="center" vertical="center"/>
    </xf>
    <xf numFmtId="0" fontId="11" fillId="46" borderId="12" xfId="12" applyFont="1" applyFill="1" applyBorder="1" applyAlignment="1">
      <alignment horizontal="center" vertical="center"/>
    </xf>
    <xf numFmtId="0" fontId="5" fillId="0" borderId="0" xfId="12" applyFont="1" applyBorder="1" applyAlignment="1">
      <alignment horizontal="center" vertical="center" wrapText="1"/>
    </xf>
    <xf numFmtId="0" fontId="5" fillId="54" borderId="0" xfId="0" applyFont="1" applyFill="1" applyBorder="1" applyAlignment="1">
      <alignment horizontal="center" vertical="center"/>
    </xf>
  </cellXfs>
  <cellStyles count="231">
    <cellStyle name="20% - Accent1" xfId="21"/>
    <cellStyle name="20% - Accent2" xfId="22"/>
    <cellStyle name="20% - Accent3" xfId="23"/>
    <cellStyle name="20% - Accent4" xfId="24"/>
    <cellStyle name="20% - Accent5" xfId="25"/>
    <cellStyle name="20% - Accent6" xfId="26"/>
    <cellStyle name="2-decimales" xfId="27"/>
    <cellStyle name="40% - Accent1" xfId="28"/>
    <cellStyle name="40% - Accent2" xfId="29"/>
    <cellStyle name="40% - Accent3" xfId="30"/>
    <cellStyle name="40% - Accent4" xfId="31"/>
    <cellStyle name="40% - Accent5" xfId="32"/>
    <cellStyle name="40% - Accent6" xfId="33"/>
    <cellStyle name="60% - Accent1" xfId="34"/>
    <cellStyle name="60% - Accent2" xfId="35"/>
    <cellStyle name="60% - Accent3" xfId="36"/>
    <cellStyle name="60% - Accent4" xfId="37"/>
    <cellStyle name="60% - Accent5" xfId="38"/>
    <cellStyle name="60% - Accent6" xfId="39"/>
    <cellStyle name="Accent1" xfId="40"/>
    <cellStyle name="Accent2" xfId="41"/>
    <cellStyle name="Accent3" xfId="42"/>
    <cellStyle name="Accent4" xfId="43"/>
    <cellStyle name="Accent5" xfId="44"/>
    <cellStyle name="Accent6" xfId="45"/>
    <cellStyle name="Bad" xfId="46"/>
    <cellStyle name="Calculation" xfId="47"/>
    <cellStyle name="Check Cell" xfId="48"/>
    <cellStyle name="CIENTOS" xfId="49"/>
    <cellStyle name="CIENTOS 2D" xfId="50"/>
    <cellStyle name="CIENTOS 3D" xfId="51"/>
    <cellStyle name="CIENTOS 4D" xfId="52"/>
    <cellStyle name="CIENTOS_ANALISIS UNITARIO CONCRETO DE 3000 PSI Y VARIOS (ACERO GRADO 60)" xfId="53"/>
    <cellStyle name="Comma" xfId="54"/>
    <cellStyle name="Comma0" xfId="55"/>
    <cellStyle name="Comma0 - Modelo5" xfId="56"/>
    <cellStyle name="Comma1 - Modelo1" xfId="57"/>
    <cellStyle name="Curren - Modelo2" xfId="58"/>
    <cellStyle name="Currency" xfId="59"/>
    <cellStyle name="Currency0" xfId="60"/>
    <cellStyle name="Date" xfId="61"/>
    <cellStyle name="Énfasis 1" xfId="62"/>
    <cellStyle name="Énfasis 2" xfId="63"/>
    <cellStyle name="Énfasis 3" xfId="64"/>
    <cellStyle name="Énfasis1 - 20%" xfId="65"/>
    <cellStyle name="Énfasis1 - 40%" xfId="66"/>
    <cellStyle name="Énfasis1 - 60%" xfId="67"/>
    <cellStyle name="Énfasis2 - 20%" xfId="68"/>
    <cellStyle name="Énfasis2 - 40%" xfId="69"/>
    <cellStyle name="Énfasis2 - 60%" xfId="70"/>
    <cellStyle name="Énfasis3 - 20%" xfId="71"/>
    <cellStyle name="Énfasis3 - 40%" xfId="72"/>
    <cellStyle name="Énfasis3 - 60%" xfId="73"/>
    <cellStyle name="Énfasis4 - 20%" xfId="74"/>
    <cellStyle name="Énfasis4 - 40%" xfId="75"/>
    <cellStyle name="Énfasis4 - 60%" xfId="76"/>
    <cellStyle name="Énfasis5 - 20%" xfId="77"/>
    <cellStyle name="Énfasis5 - 40%" xfId="78"/>
    <cellStyle name="Énfasis5 - 60%" xfId="79"/>
    <cellStyle name="Énfasis6 - 20%" xfId="80"/>
    <cellStyle name="Énfasis6 - 40%" xfId="81"/>
    <cellStyle name="Énfasis6 - 60%" xfId="82"/>
    <cellStyle name="ENTERO" xfId="83"/>
    <cellStyle name="Estilo 1" xfId="1"/>
    <cellStyle name="Euro" xfId="2"/>
    <cellStyle name="Euro 2" xfId="84"/>
    <cellStyle name="Euro 3" xfId="212"/>
    <cellStyle name="Explanatory Text" xfId="85"/>
    <cellStyle name="F2" xfId="86"/>
    <cellStyle name="F3" xfId="87"/>
    <cellStyle name="F4" xfId="88"/>
    <cellStyle name="F5" xfId="89"/>
    <cellStyle name="F6" xfId="90"/>
    <cellStyle name="F7" xfId="91"/>
    <cellStyle name="F8" xfId="92"/>
    <cellStyle name="Fixed" xfId="93"/>
    <cellStyle name="Good" xfId="94"/>
    <cellStyle name="GRADOSMINSEG" xfId="95"/>
    <cellStyle name="Heading 1" xfId="96"/>
    <cellStyle name="Heading 2" xfId="97"/>
    <cellStyle name="Heading 3" xfId="98"/>
    <cellStyle name="Heading 4" xfId="99"/>
    <cellStyle name="Heading1" xfId="100"/>
    <cellStyle name="Heading2" xfId="101"/>
    <cellStyle name="Hipervínculo 2" xfId="102"/>
    <cellStyle name="Input" xfId="103"/>
    <cellStyle name="Linked Cell" xfId="104"/>
    <cellStyle name="MILE DE MILLONES" xfId="105"/>
    <cellStyle name="MILES" xfId="106"/>
    <cellStyle name="Millares" xfId="3" builtinId="3"/>
    <cellStyle name="Millares [0]" xfId="229" builtinId="6"/>
    <cellStyle name="Millares [0] 2" xfId="107"/>
    <cellStyle name="Millares [0] 2 2" xfId="214"/>
    <cellStyle name="Millares [0] 3" xfId="108"/>
    <cellStyle name="Millares [0] 3 2" xfId="109"/>
    <cellStyle name="Millares [0] 4" xfId="110"/>
    <cellStyle name="Millares [0] 4 2" xfId="111"/>
    <cellStyle name="Millares [0] 5" xfId="112"/>
    <cellStyle name="Millares [0] 5 2" xfId="113"/>
    <cellStyle name="Millares 10" xfId="114"/>
    <cellStyle name="Millares 10 2" xfId="115"/>
    <cellStyle name="Millares 10 3" xfId="116"/>
    <cellStyle name="Millares 10 4" xfId="117"/>
    <cellStyle name="Millares 10 5" xfId="118"/>
    <cellStyle name="Millares 10 6" xfId="119"/>
    <cellStyle name="Millares 11" xfId="120"/>
    <cellStyle name="Millares 12" xfId="121"/>
    <cellStyle name="Millares 13" xfId="122"/>
    <cellStyle name="Millares 14" xfId="123"/>
    <cellStyle name="Millares 15" xfId="124"/>
    <cellStyle name="Millares 16" xfId="125"/>
    <cellStyle name="Millares 17" xfId="126"/>
    <cellStyle name="Millares 18" xfId="127"/>
    <cellStyle name="Millares 19" xfId="128"/>
    <cellStyle name="Millares 2" xfId="4"/>
    <cellStyle name="Millares 2 2" xfId="129"/>
    <cellStyle name="Millares 2 2 2" xfId="217"/>
    <cellStyle name="Millares 2 3" xfId="130"/>
    <cellStyle name="Millares 2 4" xfId="19"/>
    <cellStyle name="Millares 2 5" xfId="216"/>
    <cellStyle name="Millares 20" xfId="131"/>
    <cellStyle name="Millares 21" xfId="132"/>
    <cellStyle name="Millares 22" xfId="133"/>
    <cellStyle name="Millares 23" xfId="134"/>
    <cellStyle name="Millares 24" xfId="135"/>
    <cellStyle name="Millares 25" xfId="136"/>
    <cellStyle name="Millares 26" xfId="137"/>
    <cellStyle name="Millares 27" xfId="138"/>
    <cellStyle name="Millares 28" xfId="139"/>
    <cellStyle name="Millares 29" xfId="140"/>
    <cellStyle name="Millares 3" xfId="5"/>
    <cellStyle name="Millares 3 2" xfId="142"/>
    <cellStyle name="Millares 3 3" xfId="143"/>
    <cellStyle name="Millares 3 4" xfId="141"/>
    <cellStyle name="Millares 3_6._Presupuesto General Señalización" xfId="144"/>
    <cellStyle name="Millares 30" xfId="145"/>
    <cellStyle name="Millares 31" xfId="146"/>
    <cellStyle name="Millares 32" xfId="147"/>
    <cellStyle name="Millares 33" xfId="148"/>
    <cellStyle name="Millares 34" xfId="149"/>
    <cellStyle name="Millares 35" xfId="150"/>
    <cellStyle name="Millares 36" xfId="16"/>
    <cellStyle name="Millares 37" xfId="184"/>
    <cellStyle name="Millares 38" xfId="223"/>
    <cellStyle name="Millares 39" xfId="213"/>
    <cellStyle name="Millares 4" xfId="151"/>
    <cellStyle name="Millares 4 2" xfId="152"/>
    <cellStyle name="Millares 40" xfId="215"/>
    <cellStyle name="Millares 5" xfId="153"/>
    <cellStyle name="Millares 5 2" xfId="154"/>
    <cellStyle name="Millares 6" xfId="155"/>
    <cellStyle name="Millares 6 2" xfId="156"/>
    <cellStyle name="Millares 7" xfId="157"/>
    <cellStyle name="Millares 7 2" xfId="218"/>
    <cellStyle name="Millares 8" xfId="158"/>
    <cellStyle name="Millares 8 2" xfId="159"/>
    <cellStyle name="Millares 8 3" xfId="160"/>
    <cellStyle name="Millares 8 4" xfId="161"/>
    <cellStyle name="Millares 8 5" xfId="162"/>
    <cellStyle name="Millares 8 6" xfId="163"/>
    <cellStyle name="Millares 8 7" xfId="164"/>
    <cellStyle name="Millares 9" xfId="165"/>
    <cellStyle name="Millares_PtosLicitacionesSRTaño03" xfId="6"/>
    <cellStyle name="MILLONES" xfId="166"/>
    <cellStyle name="Moneda" xfId="7" builtinId="4"/>
    <cellStyle name="Moneda [0] 2" xfId="230"/>
    <cellStyle name="Moneda [00]" xfId="167"/>
    <cellStyle name="Moneda [2]" xfId="168"/>
    <cellStyle name="Moneda 12" xfId="169"/>
    <cellStyle name="Moneda 2" xfId="8"/>
    <cellStyle name="Moneda 2 2" xfId="170"/>
    <cellStyle name="Moneda 2 3" xfId="225"/>
    <cellStyle name="Moneda 3" xfId="171"/>
    <cellStyle name="Moneda 3 2" xfId="172"/>
    <cellStyle name="Moneda 3 3" xfId="220"/>
    <cellStyle name="Moneda 4" xfId="173"/>
    <cellStyle name="Moneda 5" xfId="17"/>
    <cellStyle name="Moneda 6" xfId="182"/>
    <cellStyle name="Moneda 7" xfId="222"/>
    <cellStyle name="Moneda 8" xfId="219"/>
    <cellStyle name="Moneda 9" xfId="211"/>
    <cellStyle name="Moneda_PtosLicitacionesSRTaño03" xfId="9"/>
    <cellStyle name="No. punto" xfId="174"/>
    <cellStyle name="Normal" xfId="0" builtinId="0"/>
    <cellStyle name="Normal 10" xfId="227"/>
    <cellStyle name="Normal 2" xfId="10"/>
    <cellStyle name="Normal 2 10" xfId="175"/>
    <cellStyle name="Normal 2 10 2" xfId="176"/>
    <cellStyle name="Normal 2 10 3" xfId="177"/>
    <cellStyle name="Normal 2 2" xfId="11"/>
    <cellStyle name="Normal 2 2 2" xfId="178"/>
    <cellStyle name="Normal 2 3" xfId="179"/>
    <cellStyle name="Normal 2 4" xfId="180"/>
    <cellStyle name="Normal 2_INFORME CTO. 52-2009 CONSORCIO H.L." xfId="181"/>
    <cellStyle name="Normal 3" xfId="12"/>
    <cellStyle name="Normal 3 2" xfId="183"/>
    <cellStyle name="Normal 4" xfId="13"/>
    <cellStyle name="Normal 4 2" xfId="221"/>
    <cellStyle name="Normal 5" xfId="185"/>
    <cellStyle name="Normal 5 2" xfId="186"/>
    <cellStyle name="Normal 5 3" xfId="187"/>
    <cellStyle name="Normal 6" xfId="15"/>
    <cellStyle name="Normal 7" xfId="20"/>
    <cellStyle name="Normal 8" xfId="224"/>
    <cellStyle name="Normal 9" xfId="226"/>
    <cellStyle name="Note" xfId="188"/>
    <cellStyle name="Output" xfId="189"/>
    <cellStyle name="Percen - Modelo3" xfId="190"/>
    <cellStyle name="Percent" xfId="191"/>
    <cellStyle name="Porcentaje" xfId="228" builtinId="5"/>
    <cellStyle name="Porcentaje 2" xfId="192"/>
    <cellStyle name="Porcentaje 3" xfId="18"/>
    <cellStyle name="Porcentual 2" xfId="14"/>
    <cellStyle name="Porcentual 2 2" xfId="193"/>
    <cellStyle name="Porcentual 2 2 2" xfId="194"/>
    <cellStyle name="Porcentual 2 3" xfId="195"/>
    <cellStyle name="Porcentual 2 4" xfId="196"/>
    <cellStyle name="Porcentual 2 5" xfId="197"/>
    <cellStyle name="Porcentual 2 6" xfId="198"/>
    <cellStyle name="Porcentual 3" xfId="199"/>
    <cellStyle name="Porcentual 3 2" xfId="200"/>
    <cellStyle name="Porcentual 4" xfId="201"/>
    <cellStyle name="Porcentual 4 2" xfId="202"/>
    <cellStyle name="Porcentual 5" xfId="203"/>
    <cellStyle name="Porcentual 5 2" xfId="204"/>
    <cellStyle name="Porcentual 6" xfId="205"/>
    <cellStyle name="Porcentual 7" xfId="206"/>
    <cellStyle name="Title" xfId="207"/>
    <cellStyle name="TITULO" xfId="208"/>
    <cellStyle name="Título de hoja" xfId="209"/>
    <cellStyle name="Warning Text" xfId="210"/>
  </cellStyles>
  <dxfs count="1233">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AF0"/>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theme="6"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theme="6"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rgb="FFFF0000"/>
      </font>
      <fill>
        <patternFill>
          <bgColor rgb="FFFF96CC"/>
        </patternFill>
      </fill>
    </dxf>
    <dxf>
      <fill>
        <patternFill>
          <bgColor rgb="FFFFC8C8"/>
        </patternFill>
      </fill>
    </dxf>
    <dxf>
      <fill>
        <patternFill>
          <bgColor rgb="FFCCFFCC"/>
        </patternFill>
      </fill>
    </dxf>
    <dxf>
      <fill>
        <patternFill>
          <bgColor theme="0" tint="-0.24994659260841701"/>
        </patternFill>
      </fill>
    </dxf>
    <dxf>
      <fill>
        <patternFill>
          <bgColor rgb="FF4DD34D"/>
        </patternFill>
      </fill>
    </dxf>
    <dxf>
      <fill>
        <patternFill>
          <bgColor theme="6" tint="-0.24994659260841701"/>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9"/>
        </patternFill>
      </fill>
    </dxf>
    <dxf>
      <fill>
        <patternFill>
          <bgColor theme="0" tint="-0.14996795556505021"/>
        </patternFill>
      </fill>
    </dxf>
    <dxf>
      <font>
        <b/>
        <i val="0"/>
        <color rgb="FFFF0000"/>
      </font>
      <fill>
        <patternFill>
          <bgColor rgb="FFFF96CC"/>
        </patternFill>
      </fill>
    </dxf>
    <dxf>
      <font>
        <b/>
        <i val="0"/>
      </font>
      <fill>
        <patternFill>
          <bgColor rgb="FFCCFFCC"/>
        </patternFill>
      </fill>
    </dxf>
    <dxf>
      <font>
        <b/>
        <i val="0"/>
        <color rgb="FF0000FF"/>
      </font>
    </dxf>
    <dxf>
      <font>
        <b/>
        <i val="0"/>
        <color rgb="FFFF0000"/>
      </font>
    </dxf>
    <dxf>
      <font>
        <b/>
        <i val="0"/>
        <color rgb="FFFF0000"/>
      </font>
    </dxf>
    <dxf>
      <font>
        <b/>
        <i val="0"/>
        <color rgb="FFFF0000"/>
      </font>
    </dxf>
    <dxf>
      <font>
        <b/>
        <i val="0"/>
      </font>
      <fill>
        <patternFill>
          <bgColor rgb="FFFFC8C8"/>
        </patternFill>
      </fill>
    </dxf>
    <dxf>
      <font>
        <b/>
        <i val="0"/>
        <condense val="0"/>
        <extend val="0"/>
        <color indexed="10"/>
      </font>
      <fill>
        <patternFill>
          <bgColor indexed="45"/>
        </patternFill>
      </fill>
    </dxf>
    <dxf>
      <font>
        <b/>
        <i val="0"/>
        <color auto="1"/>
      </font>
      <fill>
        <patternFill>
          <bgColor rgb="FFC8FAF0"/>
        </patternFill>
      </fill>
    </dxf>
    <dxf>
      <font>
        <b/>
        <i val="0"/>
        <color rgb="FFFF0000"/>
      </font>
      <fill>
        <patternFill>
          <bgColor rgb="FFFFD5FF"/>
        </patternFill>
      </fill>
    </dxf>
    <dxf>
      <font>
        <b/>
        <i val="0"/>
        <color rgb="FF0000FF"/>
      </font>
      <fill>
        <patternFill>
          <bgColor rgb="FF66FFFF"/>
        </patternFill>
      </fill>
    </dxf>
    <dxf>
      <font>
        <b/>
        <i val="0"/>
        <color rgb="FFFF0000"/>
      </font>
      <fill>
        <patternFill>
          <bgColor rgb="FFFFE1FF"/>
        </patternFill>
      </fill>
    </dxf>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AF0"/>
        </patternFill>
      </fill>
    </dxf>
  </dxfs>
  <tableStyles count="0" defaultTableStyle="TableStyleMedium9" defaultPivotStyle="PivotStyleLight16"/>
  <colors>
    <mruColors>
      <color rgb="FFC8B4C8"/>
      <color rgb="FFE3D9E3"/>
      <color rgb="FF0000FF"/>
      <color rgb="FFCCFFCC"/>
      <color rgb="FF4DD34D"/>
      <color rgb="FFCCFFFF"/>
      <color rgb="FF64C864"/>
      <color rgb="FF00B050"/>
      <color rgb="FFB498D0"/>
      <color rgb="FFC8FAF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3.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9</xdr:col>
      <xdr:colOff>259770</xdr:colOff>
      <xdr:row>12</xdr:row>
      <xdr:rowOff>95253</xdr:rowOff>
    </xdr:from>
    <xdr:to>
      <xdr:col>9</xdr:col>
      <xdr:colOff>909201</xdr:colOff>
      <xdr:row>12</xdr:row>
      <xdr:rowOff>744682</xdr:rowOff>
    </xdr:to>
    <xdr:sp macro="[0]!VERIFICAR" textlink="">
      <xdr:nvSpPr>
        <xdr:cNvPr id="17" name="Elipse 16">
          <a:extLst>
            <a:ext uri="{FF2B5EF4-FFF2-40B4-BE49-F238E27FC236}">
              <a16:creationId xmlns="" xmlns:a16="http://schemas.microsoft.com/office/drawing/2014/main" id="{37306A00-9B80-43FB-A073-2ACBFA1C498B}"/>
            </a:ext>
          </a:extLst>
        </xdr:cNvPr>
        <xdr:cNvSpPr/>
      </xdr:nvSpPr>
      <xdr:spPr bwMode="auto">
        <a:xfrm>
          <a:off x="10676656" y="3671458"/>
          <a:ext cx="649431" cy="649429"/>
        </a:xfrm>
        <a:prstGeom prst="ellipse">
          <a:avLst/>
        </a:prstGeom>
        <a:solidFill>
          <a:srgbClr val="9BBB59">
            <a:lumMod val="40000"/>
            <a:lumOff val="60000"/>
          </a:srgb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VERIFICAR NOMBRES</a:t>
          </a:r>
        </a:p>
      </xdr:txBody>
    </xdr:sp>
    <xdr:clientData/>
  </xdr:twoCellAnchor>
  <xdr:twoCellAnchor>
    <xdr:from>
      <xdr:col>10</xdr:col>
      <xdr:colOff>303061</xdr:colOff>
      <xdr:row>12</xdr:row>
      <xdr:rowOff>95249</xdr:rowOff>
    </xdr:from>
    <xdr:to>
      <xdr:col>10</xdr:col>
      <xdr:colOff>952492</xdr:colOff>
      <xdr:row>12</xdr:row>
      <xdr:rowOff>744678</xdr:rowOff>
    </xdr:to>
    <xdr:sp macro="[0]!OCULTAR" textlink="">
      <xdr:nvSpPr>
        <xdr:cNvPr id="18" name="Elipse 17">
          <a:extLst>
            <a:ext uri="{FF2B5EF4-FFF2-40B4-BE49-F238E27FC236}">
              <a16:creationId xmlns="" xmlns:a16="http://schemas.microsoft.com/office/drawing/2014/main" id="{F91C545E-1FFF-4A5C-AD9C-8C8F48BF8098}"/>
            </a:ext>
          </a:extLst>
        </xdr:cNvPr>
        <xdr:cNvSpPr/>
      </xdr:nvSpPr>
      <xdr:spPr bwMode="auto">
        <a:xfrm>
          <a:off x="11767697" y="3671454"/>
          <a:ext cx="649431" cy="649429"/>
        </a:xfrm>
        <a:prstGeom prst="ellipse">
          <a:avLst/>
        </a:prstGeom>
        <a:solidFill>
          <a:srgbClr val="8064A2">
            <a:lumMod val="20000"/>
            <a:lumOff val="80000"/>
          </a:srgb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8</xdr:row>
      <xdr:rowOff>164630</xdr:rowOff>
    </xdr:from>
    <xdr:to>
      <xdr:col>6</xdr:col>
      <xdr:colOff>1188000</xdr:colOff>
      <xdr:row>10</xdr:row>
      <xdr:rowOff>11297</xdr:rowOff>
    </xdr:to>
    <xdr:sp macro="[0]!MOVILIZAR" textlink="">
      <xdr:nvSpPr>
        <xdr:cNvPr id="2" name="Rectángulo 1">
          <a:extLst>
            <a:ext uri="{FF2B5EF4-FFF2-40B4-BE49-F238E27FC236}">
              <a16:creationId xmlns="" xmlns:a16="http://schemas.microsoft.com/office/drawing/2014/main" id="{555BEF3F-C75F-4DAE-928B-6D1C895FAB20}"/>
            </a:ext>
          </a:extLst>
        </xdr:cNvPr>
        <xdr:cNvSpPr>
          <a:spLocks noChangeArrowheads="1"/>
        </xdr:cNvSpPr>
      </xdr:nvSpPr>
      <xdr:spPr bwMode="auto">
        <a:xfrm>
          <a:off x="5785556" y="2340093"/>
          <a:ext cx="1188000" cy="270000"/>
        </a:xfrm>
        <a:prstGeom prst="rect">
          <a:avLst/>
        </a:prstGeom>
        <a:noFill/>
        <a:ln>
          <a:noFill/>
        </a:ln>
      </xdr:spPr>
    </xdr:sp>
    <xdr:clientData/>
  </xdr:twoCellAnchor>
  <xdr:twoCellAnchor>
    <xdr:from>
      <xdr:col>6</xdr:col>
      <xdr:colOff>1184240</xdr:colOff>
      <xdr:row>8</xdr:row>
      <xdr:rowOff>164631</xdr:rowOff>
    </xdr:from>
    <xdr:to>
      <xdr:col>8</xdr:col>
      <xdr:colOff>15129</xdr:colOff>
      <xdr:row>10</xdr:row>
      <xdr:rowOff>11298</xdr:rowOff>
    </xdr:to>
    <xdr:sp macro="[0]!INMOVILIZA" textlink="">
      <xdr:nvSpPr>
        <xdr:cNvPr id="3" name="Rectángulo 2">
          <a:extLst>
            <a:ext uri="{FF2B5EF4-FFF2-40B4-BE49-F238E27FC236}">
              <a16:creationId xmlns="" xmlns:a16="http://schemas.microsoft.com/office/drawing/2014/main" id="{3559E6D8-A5CE-4FCB-8150-E491826CE87D}"/>
            </a:ext>
          </a:extLst>
        </xdr:cNvPr>
        <xdr:cNvSpPr>
          <a:spLocks noChangeArrowheads="1"/>
        </xdr:cNvSpPr>
      </xdr:nvSpPr>
      <xdr:spPr bwMode="auto">
        <a:xfrm>
          <a:off x="6969796" y="2340094"/>
          <a:ext cx="1512000" cy="270000"/>
        </a:xfrm>
        <a:prstGeom prst="rect">
          <a:avLst/>
        </a:prstGeom>
        <a:noFill/>
        <a:ln>
          <a:noFill/>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1127115</xdr:colOff>
      <xdr:row>12</xdr:row>
      <xdr:rowOff>44026</xdr:rowOff>
    </xdr:from>
    <xdr:to>
      <xdr:col>5</xdr:col>
      <xdr:colOff>1330527</xdr:colOff>
      <xdr:row>13</xdr:row>
      <xdr:rowOff>1692</xdr:rowOff>
    </xdr:to>
    <xdr:pic>
      <xdr:nvPicPr>
        <xdr:cNvPr id="423999" name="1 Imagen" descr="Exportable a varios formatos - TRM diaria">
          <a:hlinkClick xmlns:r="http://schemas.openxmlformats.org/officeDocument/2006/relationships" r:id="rId1"/>
          <a:extLst>
            <a:ext uri="{FF2B5EF4-FFF2-40B4-BE49-F238E27FC236}">
              <a16:creationId xmlns="" xmlns:a16="http://schemas.microsoft.com/office/drawing/2014/main" id="{00000000-0008-0000-0200-00003F7806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99782" y="2658109"/>
          <a:ext cx="203412"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956733</xdr:colOff>
      <xdr:row>0</xdr:row>
      <xdr:rowOff>0</xdr:rowOff>
    </xdr:from>
    <xdr:to>
      <xdr:col>25</xdr:col>
      <xdr:colOff>1219200</xdr:colOff>
      <xdr:row>8</xdr:row>
      <xdr:rowOff>15875</xdr:rowOff>
    </xdr:to>
    <xdr:pic>
      <xdr:nvPicPr>
        <xdr:cNvPr id="7" name="Imagen 6">
          <a:extLst>
            <a:ext uri="{FF2B5EF4-FFF2-40B4-BE49-F238E27FC236}">
              <a16:creationId xmlns="" xmlns:a16="http://schemas.microsoft.com/office/drawing/2014/main" id="{5960B756-4703-4623-BC0A-B2FACDAAA16A}"/>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0853208" y="0"/>
          <a:ext cx="4691592" cy="18065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WINDOWS10/Desktop/1-Copia%20de%20Copia%20de%20PARA%20AYUDACopia%20de%200682020-V2%20ELEGIBILIDAD%20LP-DO-SRN-027-2020%20JESUS(Recuperado%20autom&#225;ticamente)(Recuperado%20autom&#225;ticament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B"/>
      <sheetName val="RESUMEN"/>
      <sheetName val="VR-PROP"/>
      <sheetName val="Hoja2"/>
      <sheetName val="FORMULA"/>
      <sheetName val="ELEGIBILIDAD"/>
      <sheetName val="FORMULA (2)"/>
      <sheetName val="EJERCICIO"/>
      <sheetName val="Listas"/>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ow r="2">
          <cell r="B2" t="str">
            <v>DIRECCIÓN GENERAL</v>
          </cell>
          <cell r="C2" t="str">
            <v>ADMISIBLE</v>
          </cell>
          <cell r="D2" t="str">
            <v>MEDIANA CON VALOR ABSOLUTO</v>
          </cell>
        </row>
        <row r="3">
          <cell r="B3" t="str">
            <v>SECRETARIA GENERAL - SUBDIRECCIÓN ADMINISTRATIVA</v>
          </cell>
          <cell r="C3" t="str">
            <v>NO ADMISIBLE</v>
          </cell>
          <cell r="D3" t="str">
            <v>MEDIA GEOMÉTRICA CON PRESUPUESTO OFICIAL</v>
          </cell>
        </row>
        <row r="4">
          <cell r="B4" t="str">
            <v>SECRETARIA GENERAL - SUBDIRECCIÓN FINANCIERA</v>
          </cell>
          <cell r="C4" t="str">
            <v>RECHAZO</v>
          </cell>
          <cell r="D4" t="str">
            <v>MEDIA ARITMÉTICA ALTA</v>
          </cell>
        </row>
        <row r="5">
          <cell r="B5" t="str">
            <v>DIRECCIÓN OPERATIVA - DIRECCIONES TERRITORIALES</v>
          </cell>
          <cell r="D5" t="str">
            <v>MEDIA ARITMÉTICA BAJA</v>
          </cell>
        </row>
        <row r="6">
          <cell r="B6" t="str">
            <v>DIRECCIÓN OPERATIVA - GERENCIA DE GRANDES PROYECTOS</v>
          </cell>
          <cell r="D6" t="str">
            <v>MENOR VALOR</v>
          </cell>
        </row>
        <row r="7">
          <cell r="B7" t="str">
            <v>DIRECCIÓN OPERATIVA - GRUPO PLAN 2500</v>
          </cell>
          <cell r="D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 - GRUPO TÚNEL DE LA LÍNEA</v>
          </cell>
        </row>
        <row r="16">
          <cell r="B16" t="str">
            <v>DIRECCIÓN OPERATIVA</v>
          </cell>
        </row>
      </sheetData>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8" tint="-0.499984740745262"/>
    <pageSetUpPr fitToPage="1"/>
  </sheetPr>
  <dimension ref="A1:O76"/>
  <sheetViews>
    <sheetView showGridLines="0" topLeftCell="B1" zoomScale="130" zoomScaleNormal="130" workbookViewId="0">
      <selection activeCell="E1" sqref="E1:L1048576"/>
    </sheetView>
  </sheetViews>
  <sheetFormatPr baseColWidth="10" defaultColWidth="11.42578125" defaultRowHeight="12.75"/>
  <cols>
    <col min="1" max="1" width="2.7109375" style="17" customWidth="1"/>
    <col min="2" max="2" width="8.28515625" style="17" customWidth="1"/>
    <col min="3" max="3" width="44.28515625" style="17" customWidth="1"/>
    <col min="4" max="4" width="21.42578125" style="17" customWidth="1"/>
    <col min="5" max="5" width="1.7109375" style="17" customWidth="1"/>
    <col min="6" max="6" width="20.7109375" style="17" customWidth="1"/>
    <col min="7" max="11" width="40.7109375" style="17" customWidth="1"/>
    <col min="12" max="13" width="25.7109375" style="17" customWidth="1"/>
    <col min="14" max="16384" width="11.42578125" style="17"/>
  </cols>
  <sheetData>
    <row r="1" spans="1:15" ht="16.5" thickBot="1">
      <c r="A1" s="17">
        <v>1</v>
      </c>
      <c r="B1" s="23">
        <v>2</v>
      </c>
      <c r="C1" s="18">
        <v>3</v>
      </c>
      <c r="D1" s="18">
        <v>4</v>
      </c>
      <c r="E1" s="17">
        <v>5</v>
      </c>
    </row>
    <row r="2" spans="1:15" ht="15">
      <c r="B2" s="383"/>
      <c r="C2" s="383"/>
      <c r="D2" s="383"/>
      <c r="F2" s="156"/>
    </row>
    <row r="3" spans="1:15" ht="15" customHeight="1">
      <c r="B3" s="383"/>
      <c r="C3" s="384"/>
      <c r="D3" s="237"/>
      <c r="F3" s="157" t="s">
        <v>0</v>
      </c>
    </row>
    <row r="4" spans="1:15" ht="22.5" customHeight="1" thickBot="1">
      <c r="B4" s="383"/>
      <c r="C4" s="384"/>
      <c r="D4" s="237"/>
      <c r="F4" s="158"/>
    </row>
    <row r="5" spans="1:15" ht="6.75" customHeight="1" thickBot="1">
      <c r="B5" s="237"/>
      <c r="C5" s="238"/>
      <c r="D5" s="237"/>
      <c r="F5" s="159"/>
    </row>
    <row r="6" spans="1:15" ht="26.25" customHeight="1">
      <c r="B6" s="160"/>
      <c r="C6" s="161"/>
      <c r="D6" s="162"/>
      <c r="F6" s="163" t="e">
        <f>IF(D6&gt;$I$36,"PROPUESTA VALIDA","PROPUESTA BAJA")</f>
        <v>#NUM!</v>
      </c>
    </row>
    <row r="7" spans="1:15" ht="26.25" customHeight="1">
      <c r="B7" s="160"/>
      <c r="C7" s="161"/>
      <c r="D7" s="162"/>
      <c r="F7" s="163" t="e">
        <f t="shared" ref="F7:F70" si="0">IF(D7&gt;$I$36,"PROPUESTA VALIDA","PROPUESTA BAJA")</f>
        <v>#NUM!</v>
      </c>
    </row>
    <row r="8" spans="1:15" ht="26.25" customHeight="1">
      <c r="B8" s="160"/>
      <c r="C8" s="161"/>
      <c r="D8" s="162"/>
      <c r="F8" s="163" t="e">
        <f t="shared" si="0"/>
        <v>#NUM!</v>
      </c>
    </row>
    <row r="9" spans="1:15" ht="26.25" customHeight="1">
      <c r="B9" s="160"/>
      <c r="C9" s="161"/>
      <c r="D9" s="162"/>
      <c r="F9" s="163" t="e">
        <f t="shared" si="0"/>
        <v>#NUM!</v>
      </c>
    </row>
    <row r="10" spans="1:15" s="91" customFormat="1" ht="26.25" customHeight="1">
      <c r="A10" s="17"/>
      <c r="B10" s="160"/>
      <c r="C10" s="161"/>
      <c r="D10" s="162"/>
      <c r="F10" s="163" t="e">
        <f t="shared" si="0"/>
        <v>#NUM!</v>
      </c>
      <c r="G10" s="17"/>
      <c r="H10" s="17"/>
      <c r="I10" s="17"/>
      <c r="J10" s="17"/>
      <c r="K10" s="17"/>
      <c r="L10" s="17"/>
      <c r="M10" s="17"/>
      <c r="N10" s="17"/>
      <c r="O10" s="17"/>
    </row>
    <row r="11" spans="1:15" s="91" customFormat="1" ht="26.25" customHeight="1">
      <c r="A11" s="17"/>
      <c r="B11" s="160"/>
      <c r="C11" s="161"/>
      <c r="D11" s="162"/>
      <c r="F11" s="163" t="e">
        <f t="shared" si="0"/>
        <v>#NUM!</v>
      </c>
      <c r="G11" s="17"/>
      <c r="H11" s="17"/>
      <c r="I11" s="17"/>
      <c r="J11" s="17"/>
      <c r="K11" s="17"/>
      <c r="L11" s="17"/>
      <c r="M11" s="17"/>
      <c r="N11" s="17"/>
      <c r="O11" s="17"/>
    </row>
    <row r="12" spans="1:15" s="91" customFormat="1" ht="26.25" customHeight="1">
      <c r="A12" s="17"/>
      <c r="B12" s="160"/>
      <c r="C12" s="161"/>
      <c r="D12" s="162"/>
      <c r="F12" s="163" t="e">
        <f t="shared" si="0"/>
        <v>#NUM!</v>
      </c>
      <c r="G12" s="17"/>
      <c r="H12" s="17"/>
      <c r="I12" s="17"/>
      <c r="J12" s="17"/>
      <c r="K12" s="17"/>
      <c r="L12" s="17"/>
      <c r="M12" s="17"/>
      <c r="N12" s="17"/>
      <c r="O12" s="17"/>
    </row>
    <row r="13" spans="1:15" s="91" customFormat="1" ht="26.25" customHeight="1">
      <c r="A13" s="17"/>
      <c r="B13" s="160"/>
      <c r="C13" s="161"/>
      <c r="D13" s="162"/>
      <c r="F13" s="163" t="e">
        <f t="shared" si="0"/>
        <v>#NUM!</v>
      </c>
      <c r="G13" s="17"/>
      <c r="H13" s="17"/>
      <c r="I13" s="17"/>
      <c r="J13" s="17"/>
      <c r="K13" s="17"/>
      <c r="L13" s="17"/>
      <c r="M13" s="17"/>
      <c r="N13" s="17"/>
      <c r="O13" s="17"/>
    </row>
    <row r="14" spans="1:15" s="91" customFormat="1" ht="26.25" customHeight="1">
      <c r="A14" s="17"/>
      <c r="B14" s="160"/>
      <c r="C14" s="161"/>
      <c r="D14" s="162"/>
      <c r="F14" s="163" t="e">
        <f t="shared" si="0"/>
        <v>#NUM!</v>
      </c>
      <c r="G14" s="17"/>
      <c r="H14" s="17"/>
      <c r="I14" s="17"/>
      <c r="J14" s="17"/>
      <c r="K14" s="17"/>
      <c r="L14" s="17"/>
      <c r="M14" s="17"/>
      <c r="N14" s="17"/>
      <c r="O14" s="17"/>
    </row>
    <row r="15" spans="1:15" s="91" customFormat="1" ht="26.25" customHeight="1">
      <c r="A15" s="17"/>
      <c r="B15" s="160"/>
      <c r="C15" s="161"/>
      <c r="D15" s="162"/>
      <c r="F15" s="163" t="e">
        <f t="shared" si="0"/>
        <v>#NUM!</v>
      </c>
      <c r="G15" s="17"/>
      <c r="H15" s="17"/>
      <c r="I15" s="17"/>
      <c r="J15" s="17"/>
      <c r="K15" s="17"/>
      <c r="L15" s="17"/>
      <c r="M15" s="17"/>
      <c r="N15" s="17"/>
      <c r="O15" s="17"/>
    </row>
    <row r="16" spans="1:15" s="91" customFormat="1" ht="26.25" customHeight="1">
      <c r="A16" s="17"/>
      <c r="B16" s="160"/>
      <c r="C16" s="161"/>
      <c r="D16" s="162"/>
      <c r="F16" s="163" t="e">
        <f t="shared" si="0"/>
        <v>#NUM!</v>
      </c>
      <c r="G16" s="17"/>
      <c r="H16" s="17"/>
      <c r="I16" s="17"/>
      <c r="J16" s="17"/>
      <c r="K16" s="17"/>
      <c r="L16" s="17"/>
      <c r="M16" s="17"/>
      <c r="N16" s="17"/>
      <c r="O16" s="17"/>
    </row>
    <row r="17" spans="1:15" s="91" customFormat="1" ht="26.25" customHeight="1">
      <c r="A17" s="17"/>
      <c r="B17" s="160"/>
      <c r="C17" s="161"/>
      <c r="D17" s="162"/>
      <c r="F17" s="163" t="e">
        <f t="shared" si="0"/>
        <v>#NUM!</v>
      </c>
      <c r="G17" s="164"/>
      <c r="H17" s="164"/>
      <c r="I17" s="165"/>
      <c r="J17" s="165"/>
      <c r="K17" s="165"/>
      <c r="L17" s="165"/>
      <c r="M17" s="17"/>
      <c r="N17" s="17"/>
      <c r="O17" s="17"/>
    </row>
    <row r="18" spans="1:15" s="91" customFormat="1" ht="26.25" customHeight="1">
      <c r="A18" s="17"/>
      <c r="B18" s="160"/>
      <c r="C18" s="161"/>
      <c r="D18" s="162"/>
      <c r="F18" s="163" t="e">
        <f t="shared" si="0"/>
        <v>#NUM!</v>
      </c>
      <c r="G18" s="166"/>
      <c r="H18" s="164"/>
      <c r="I18" s="165"/>
      <c r="J18" s="165"/>
      <c r="K18" s="165"/>
      <c r="L18" s="165"/>
      <c r="M18" s="17"/>
      <c r="N18" s="17"/>
      <c r="O18" s="17"/>
    </row>
    <row r="19" spans="1:15" s="91" customFormat="1" ht="26.25" customHeight="1">
      <c r="A19" s="17"/>
      <c r="B19" s="160"/>
      <c r="C19" s="161"/>
      <c r="D19" s="162"/>
      <c r="F19" s="163" t="e">
        <f t="shared" si="0"/>
        <v>#NUM!</v>
      </c>
      <c r="G19" s="167">
        <v>12517051</v>
      </c>
      <c r="H19" s="167" t="s">
        <v>1</v>
      </c>
      <c r="I19" s="167" t="s">
        <v>1</v>
      </c>
      <c r="J19" s="167" t="s">
        <v>1</v>
      </c>
      <c r="K19" s="167">
        <v>0</v>
      </c>
      <c r="L19" s="167"/>
      <c r="M19" s="17"/>
      <c r="N19" s="17"/>
      <c r="O19" s="17"/>
    </row>
    <row r="20" spans="1:15" s="91" customFormat="1" ht="26.25" customHeight="1">
      <c r="A20" s="17"/>
      <c r="B20" s="160"/>
      <c r="C20" s="161"/>
      <c r="D20" s="162"/>
      <c r="F20" s="163" t="e">
        <f t="shared" si="0"/>
        <v>#NUM!</v>
      </c>
      <c r="G20" s="167">
        <v>19572440</v>
      </c>
      <c r="H20" s="167" t="s">
        <v>1</v>
      </c>
      <c r="I20" s="167" t="s">
        <v>1</v>
      </c>
      <c r="J20" s="167" t="s">
        <v>1</v>
      </c>
      <c r="K20" s="167">
        <v>0</v>
      </c>
      <c r="L20" s="167"/>
      <c r="M20" s="17"/>
      <c r="N20" s="17"/>
      <c r="O20" s="17"/>
    </row>
    <row r="21" spans="1:15" s="91" customFormat="1" ht="26.25" customHeight="1">
      <c r="A21" s="17"/>
      <c r="B21" s="160"/>
      <c r="C21" s="161"/>
      <c r="D21" s="162"/>
      <c r="F21" s="163" t="e">
        <f t="shared" si="0"/>
        <v>#NUM!</v>
      </c>
      <c r="G21" s="167">
        <v>8230777</v>
      </c>
      <c r="H21" s="167" t="s">
        <v>1</v>
      </c>
      <c r="I21" s="167" t="s">
        <v>1</v>
      </c>
      <c r="J21" s="167" t="s">
        <v>1</v>
      </c>
      <c r="K21" s="167">
        <v>0</v>
      </c>
      <c r="L21" s="167"/>
      <c r="M21" s="17"/>
      <c r="N21" s="17"/>
      <c r="O21" s="17"/>
    </row>
    <row r="22" spans="1:15" s="91" customFormat="1" ht="26.25" customHeight="1">
      <c r="A22" s="17"/>
      <c r="B22" s="160"/>
      <c r="C22" s="161"/>
      <c r="D22" s="162"/>
      <c r="F22" s="163" t="e">
        <f t="shared" si="0"/>
        <v>#NUM!</v>
      </c>
      <c r="G22" s="167">
        <v>8599889</v>
      </c>
      <c r="H22" s="167">
        <v>4100122</v>
      </c>
      <c r="I22" s="167" t="s">
        <v>1</v>
      </c>
      <c r="J22" s="167" t="s">
        <v>1</v>
      </c>
      <c r="K22" s="167">
        <v>0</v>
      </c>
      <c r="L22" s="167"/>
      <c r="M22" s="17"/>
      <c r="N22" s="17"/>
      <c r="O22" s="17"/>
    </row>
    <row r="23" spans="1:15" s="91" customFormat="1" ht="26.25" customHeight="1">
      <c r="A23" s="17"/>
      <c r="B23" s="160"/>
      <c r="C23" s="161"/>
      <c r="D23" s="162"/>
      <c r="F23" s="163" t="e">
        <f t="shared" si="0"/>
        <v>#NUM!</v>
      </c>
      <c r="G23" s="167">
        <v>13016907</v>
      </c>
      <c r="H23" s="167" t="s">
        <v>1</v>
      </c>
      <c r="I23" s="167" t="s">
        <v>1</v>
      </c>
      <c r="J23" s="167" t="s">
        <v>1</v>
      </c>
      <c r="K23" s="167">
        <v>-14846.380000114441</v>
      </c>
      <c r="L23" s="167"/>
      <c r="M23" s="17"/>
      <c r="N23" s="17"/>
      <c r="O23" s="17"/>
    </row>
    <row r="24" spans="1:15" s="91" customFormat="1" ht="26.25" customHeight="1">
      <c r="A24" s="17"/>
      <c r="B24" s="160"/>
      <c r="C24" s="161"/>
      <c r="D24" s="162"/>
      <c r="F24" s="163" t="e">
        <f t="shared" si="0"/>
        <v>#NUM!</v>
      </c>
      <c r="G24" s="167">
        <v>18624297</v>
      </c>
      <c r="H24" s="167">
        <v>8517140</v>
      </c>
      <c r="I24" s="167" t="s">
        <v>1</v>
      </c>
      <c r="J24" s="167" t="s">
        <v>1</v>
      </c>
      <c r="K24" s="167">
        <v>0</v>
      </c>
      <c r="L24" s="167"/>
      <c r="M24" s="17"/>
      <c r="N24" s="17"/>
      <c r="O24" s="17"/>
    </row>
    <row r="25" spans="1:15" s="91" customFormat="1" ht="26.25" customHeight="1">
      <c r="A25" s="17"/>
      <c r="B25" s="160"/>
      <c r="C25" s="161"/>
      <c r="D25" s="162"/>
      <c r="F25" s="163" t="e">
        <f t="shared" si="0"/>
        <v>#NUM!</v>
      </c>
      <c r="G25" s="167">
        <v>15366493</v>
      </c>
      <c r="H25" s="167" t="s">
        <v>1</v>
      </c>
      <c r="I25" s="167" t="s">
        <v>1</v>
      </c>
      <c r="J25" s="167" t="s">
        <v>1</v>
      </c>
      <c r="K25" s="167">
        <v>0</v>
      </c>
      <c r="L25" s="167"/>
    </row>
    <row r="26" spans="1:15" s="91" customFormat="1" ht="26.25" customHeight="1">
      <c r="A26" s="17"/>
      <c r="B26" s="160"/>
      <c r="C26" s="161"/>
      <c r="D26" s="162"/>
      <c r="F26" s="163" t="e">
        <f t="shared" si="0"/>
        <v>#NUM!</v>
      </c>
      <c r="G26" s="167">
        <v>0</v>
      </c>
      <c r="H26" s="167">
        <v>5259336</v>
      </c>
      <c r="I26" s="167" t="s">
        <v>1</v>
      </c>
      <c r="J26" s="167" t="s">
        <v>1</v>
      </c>
      <c r="K26" s="167">
        <v>-137385</v>
      </c>
      <c r="L26" s="167"/>
    </row>
    <row r="27" spans="1:15" s="91" customFormat="1" ht="26.25" customHeight="1">
      <c r="A27" s="17"/>
      <c r="B27" s="160"/>
      <c r="C27" s="161"/>
      <c r="D27" s="162"/>
      <c r="E27" s="91" t="str">
        <f>IF(COUNTIF(G27:J27,"&gt;"&amp;$L$32),B27,"")</f>
        <v/>
      </c>
      <c r="F27" s="163" t="e">
        <f t="shared" si="0"/>
        <v>#NUM!</v>
      </c>
      <c r="G27" s="167" t="e">
        <v>#VALUE!</v>
      </c>
      <c r="H27" s="167">
        <v>5259336</v>
      </c>
      <c r="I27" s="167" t="s">
        <v>1</v>
      </c>
      <c r="J27" s="167" t="s">
        <v>1</v>
      </c>
      <c r="K27" s="167">
        <v>-797969</v>
      </c>
      <c r="L27" s="167"/>
    </row>
    <row r="28" spans="1:15" s="91" customFormat="1" ht="26.25" customHeight="1">
      <c r="A28" s="17"/>
      <c r="B28" s="160"/>
      <c r="C28" s="161"/>
      <c r="D28" s="162"/>
      <c r="E28" s="91" t="str">
        <f t="shared" ref="E28:E70" si="1">IF(COUNTIF(G28:J28,"&gt;"&amp;$L$32),B28,"")</f>
        <v/>
      </c>
      <c r="F28" s="163" t="e">
        <f t="shared" si="0"/>
        <v>#NUM!</v>
      </c>
      <c r="G28" s="167">
        <v>142621754</v>
      </c>
      <c r="H28" s="167">
        <v>154733629</v>
      </c>
      <c r="I28" s="167" t="s">
        <v>1</v>
      </c>
      <c r="J28" s="167" t="s">
        <v>1</v>
      </c>
      <c r="K28" s="167">
        <v>0</v>
      </c>
      <c r="L28" s="167"/>
    </row>
    <row r="29" spans="1:15" s="91" customFormat="1" ht="26.25" customHeight="1">
      <c r="A29" s="17"/>
      <c r="B29" s="160"/>
      <c r="C29" s="161"/>
      <c r="D29" s="162"/>
      <c r="E29" s="91" t="str">
        <f t="shared" si="1"/>
        <v/>
      </c>
      <c r="F29" s="163" t="e">
        <f t="shared" si="0"/>
        <v>#NUM!</v>
      </c>
      <c r="G29" s="167">
        <v>47648676</v>
      </c>
      <c r="H29" s="167">
        <v>12111875</v>
      </c>
      <c r="I29" s="167" t="s">
        <v>1</v>
      </c>
      <c r="J29" s="167" t="s">
        <v>1</v>
      </c>
      <c r="K29" s="167">
        <v>0</v>
      </c>
      <c r="L29" s="167"/>
    </row>
    <row r="30" spans="1:15" s="91" customFormat="1" ht="26.25" customHeight="1">
      <c r="A30" s="17"/>
      <c r="B30" s="160"/>
      <c r="C30" s="161"/>
      <c r="D30" s="162"/>
      <c r="E30" s="91" t="str">
        <f t="shared" si="1"/>
        <v/>
      </c>
      <c r="F30" s="163" t="e">
        <f t="shared" si="0"/>
        <v>#NUM!</v>
      </c>
      <c r="G30" s="167" t="e">
        <v>#VALUE!</v>
      </c>
      <c r="H30" s="167" t="s">
        <v>1</v>
      </c>
      <c r="I30" s="167" t="s">
        <v>1</v>
      </c>
      <c r="J30" s="167" t="s">
        <v>1</v>
      </c>
      <c r="K30" s="167">
        <v>0</v>
      </c>
      <c r="L30" s="167"/>
    </row>
    <row r="31" spans="1:15" s="91" customFormat="1" ht="26.25" customHeight="1">
      <c r="A31" s="17"/>
      <c r="B31" s="160"/>
      <c r="C31" s="161"/>
      <c r="D31" s="162"/>
      <c r="E31" s="91" t="str">
        <f t="shared" si="1"/>
        <v/>
      </c>
      <c r="F31" s="163" t="e">
        <f t="shared" si="0"/>
        <v>#NUM!</v>
      </c>
      <c r="G31" s="167">
        <v>19036932</v>
      </c>
      <c r="H31" s="167">
        <v>51547085</v>
      </c>
      <c r="I31" s="167" t="s">
        <v>1</v>
      </c>
      <c r="J31" s="167" t="s">
        <v>1</v>
      </c>
      <c r="K31" s="167">
        <v>0</v>
      </c>
      <c r="L31" s="167"/>
    </row>
    <row r="32" spans="1:15" s="91" customFormat="1" ht="26.25" customHeight="1" thickBot="1">
      <c r="A32" s="17"/>
      <c r="B32" s="160"/>
      <c r="C32" s="161"/>
      <c r="D32" s="162"/>
      <c r="E32" s="91" t="str">
        <f t="shared" si="1"/>
        <v/>
      </c>
      <c r="F32" s="163" t="e">
        <f t="shared" si="0"/>
        <v>#NUM!</v>
      </c>
      <c r="G32" s="167" t="e">
        <v>#VALUE!</v>
      </c>
      <c r="H32" s="167">
        <v>32510153</v>
      </c>
      <c r="I32" s="167" t="s">
        <v>1</v>
      </c>
      <c r="J32" s="167" t="s">
        <v>1</v>
      </c>
      <c r="K32" s="167">
        <v>551258</v>
      </c>
      <c r="L32" s="167"/>
    </row>
    <row r="33" spans="1:15" s="91" customFormat="1" ht="26.25" customHeight="1">
      <c r="A33" s="17"/>
      <c r="B33" s="160"/>
      <c r="C33" s="161"/>
      <c r="D33" s="162"/>
      <c r="E33" s="91" t="str">
        <f t="shared" si="1"/>
        <v/>
      </c>
      <c r="F33" s="163" t="e">
        <f t="shared" si="0"/>
        <v>#NUM!</v>
      </c>
      <c r="G33" s="168" t="s">
        <v>2</v>
      </c>
      <c r="H33" s="169"/>
      <c r="I33" s="170"/>
      <c r="J33" s="171"/>
      <c r="K33" s="167">
        <v>0</v>
      </c>
      <c r="L33" s="167"/>
    </row>
    <row r="34" spans="1:15" s="91" customFormat="1" ht="26.25" customHeight="1" thickBot="1">
      <c r="A34" s="17"/>
      <c r="B34" s="160"/>
      <c r="C34" s="161"/>
      <c r="D34" s="162"/>
      <c r="E34" s="91" t="str">
        <f t="shared" si="1"/>
        <v/>
      </c>
      <c r="F34" s="163" t="e">
        <f t="shared" si="0"/>
        <v>#NUM!</v>
      </c>
      <c r="G34" s="172">
        <f>D5</f>
        <v>0</v>
      </c>
      <c r="H34" s="173"/>
      <c r="I34" s="171"/>
      <c r="J34" s="171"/>
      <c r="K34" s="167">
        <v>0</v>
      </c>
      <c r="L34" s="167"/>
    </row>
    <row r="35" spans="1:15" s="91" customFormat="1" ht="26.25" customHeight="1" thickBot="1">
      <c r="A35" s="17"/>
      <c r="B35" s="160"/>
      <c r="C35" s="161"/>
      <c r="D35" s="162"/>
      <c r="E35" s="91" t="str">
        <f t="shared" si="1"/>
        <v/>
      </c>
      <c r="F35" s="163" t="e">
        <f t="shared" si="0"/>
        <v>#NUM!</v>
      </c>
      <c r="G35" s="174" t="s">
        <v>3</v>
      </c>
      <c r="H35" s="175" t="e">
        <f>AVERAGE(D6:D35)</f>
        <v>#DIV/0!</v>
      </c>
      <c r="I35" s="176" t="s">
        <v>4</v>
      </c>
      <c r="J35" s="177" t="s">
        <v>5</v>
      </c>
      <c r="K35" s="242" t="str">
        <f>IFERROR(IF(MAX(G42:J70)&lt;L47,"DESPUES DE APLICAR LA GUIA DE COLOMBIA COMPRA EFICIENTE, SE DETERMINA QUE NINGUNA OFERTA SE ENCUENTRA EN LA CONDICION DE OFERTA ARTIFICIALMENTE BAJA"," SE DEBE REQUERIR A LOS PROPONENTES: "&amp;E27 &amp;", "&amp;E28 &amp;", "&amp;E29 &amp;", "&amp; E30 &amp; ", "&amp;E31 &amp;", "&amp;E32 &amp; ", "&amp;E33 &amp; ", "&amp;E34 &amp;", "&amp;E35 &amp; ","&amp;E36 &amp;", "&amp;E37 &amp;", "&amp;E38 &amp;", "&amp; E39 &amp; ", "&amp;E40 &amp;", "&amp;E41 &amp; ", "&amp;E42 &amp; ", "&amp;E43 &amp;", "&amp; E44),"")</f>
        <v/>
      </c>
      <c r="L35" s="243"/>
    </row>
    <row r="36" spans="1:15" s="91" customFormat="1" ht="26.25" customHeight="1" thickBot="1">
      <c r="A36" s="17"/>
      <c r="B36" s="160"/>
      <c r="C36" s="161"/>
      <c r="D36" s="162"/>
      <c r="E36" s="91" t="str">
        <f t="shared" si="1"/>
        <v/>
      </c>
      <c r="F36" s="163" t="e">
        <f t="shared" si="0"/>
        <v>#NUM!</v>
      </c>
      <c r="G36" s="178" t="s">
        <v>6</v>
      </c>
      <c r="H36" s="175" t="e">
        <f>MEDIAN(D6:D35)</f>
        <v>#NUM!</v>
      </c>
      <c r="I36" s="248" t="e">
        <f>H36-H37</f>
        <v>#NUM!</v>
      </c>
      <c r="J36" s="250" t="e">
        <f>1-(I36/J41)</f>
        <v>#NUM!</v>
      </c>
      <c r="K36" s="244"/>
      <c r="L36" s="245"/>
    </row>
    <row r="37" spans="1:15" s="91" customFormat="1" ht="26.25" customHeight="1" thickBot="1">
      <c r="A37" s="17"/>
      <c r="B37" s="160"/>
      <c r="C37" s="161"/>
      <c r="D37" s="162"/>
      <c r="E37" s="91" t="str">
        <f t="shared" si="1"/>
        <v/>
      </c>
      <c r="F37" s="163" t="e">
        <f t="shared" si="0"/>
        <v>#NUM!</v>
      </c>
      <c r="G37" s="179" t="s">
        <v>7</v>
      </c>
      <c r="H37" s="180" t="e">
        <f>_xlfn.STDEV.P(D6:D35)</f>
        <v>#DIV/0!</v>
      </c>
      <c r="I37" s="249"/>
      <c r="J37" s="251"/>
      <c r="K37" s="246"/>
      <c r="L37" s="247"/>
    </row>
    <row r="38" spans="1:15" s="91" customFormat="1" ht="26.25" customHeight="1" thickBot="1">
      <c r="A38" s="17"/>
      <c r="B38" s="160"/>
      <c r="C38" s="161"/>
      <c r="D38" s="162"/>
      <c r="E38" s="91" t="str">
        <f t="shared" si="1"/>
        <v/>
      </c>
      <c r="F38" s="163" t="e">
        <f t="shared" si="0"/>
        <v>#NUM!</v>
      </c>
      <c r="G38" s="181" t="s">
        <v>8</v>
      </c>
      <c r="H38" s="182"/>
      <c r="I38" s="182"/>
      <c r="J38" s="182"/>
      <c r="K38" s="183"/>
      <c r="L38" s="184" t="s">
        <v>9</v>
      </c>
    </row>
    <row r="39" spans="1:15" s="91" customFormat="1" ht="26.25" customHeight="1">
      <c r="A39" s="17"/>
      <c r="B39" s="160"/>
      <c r="C39" s="161"/>
      <c r="D39" s="162"/>
      <c r="E39" s="91" t="str">
        <f t="shared" si="1"/>
        <v/>
      </c>
      <c r="F39" s="163" t="e">
        <f t="shared" si="0"/>
        <v>#NUM!</v>
      </c>
      <c r="G39" s="185"/>
      <c r="H39" s="186" t="s">
        <v>10</v>
      </c>
      <c r="I39" s="186" t="s">
        <v>11</v>
      </c>
      <c r="J39" s="186" t="s">
        <v>2</v>
      </c>
      <c r="K39" s="187" t="s">
        <v>12</v>
      </c>
      <c r="L39" s="188"/>
    </row>
    <row r="40" spans="1:15" s="91" customFormat="1" ht="26.25" customHeight="1">
      <c r="A40" s="17"/>
      <c r="B40" s="160"/>
      <c r="C40" s="161"/>
      <c r="D40" s="162"/>
      <c r="E40" s="91" t="str">
        <f t="shared" si="1"/>
        <v/>
      </c>
      <c r="F40" s="163" t="e">
        <f t="shared" si="0"/>
        <v>#NUM!</v>
      </c>
      <c r="G40" s="189" t="s">
        <v>13</v>
      </c>
      <c r="H40" s="190" t="e">
        <f>(J41-H41)/J41</f>
        <v>#DIV/0!</v>
      </c>
      <c r="I40" s="191" t="e">
        <f>(J41-I41)/J41</f>
        <v>#NUM!</v>
      </c>
      <c r="J40" s="192" t="e">
        <f>(J41-I36)/J41</f>
        <v>#NUM!</v>
      </c>
      <c r="K40" s="193"/>
      <c r="L40" s="188"/>
    </row>
    <row r="41" spans="1:15" s="91" customFormat="1" ht="26.25" customHeight="1" thickBot="1">
      <c r="A41" s="17"/>
      <c r="B41" s="160"/>
      <c r="C41" s="161"/>
      <c r="D41" s="162"/>
      <c r="E41" s="91" t="str">
        <f t="shared" si="1"/>
        <v/>
      </c>
      <c r="F41" s="163" t="e">
        <f t="shared" si="0"/>
        <v>#NUM!</v>
      </c>
      <c r="G41" s="172" t="e">
        <f>I36</f>
        <v>#NUM!</v>
      </c>
      <c r="H41" s="172" t="e">
        <f>H35</f>
        <v>#DIV/0!</v>
      </c>
      <c r="I41" s="172" t="e">
        <f>H36</f>
        <v>#NUM!</v>
      </c>
      <c r="J41" s="172">
        <f>G34</f>
        <v>0</v>
      </c>
      <c r="K41" s="194"/>
      <c r="L41" s="195"/>
    </row>
    <row r="42" spans="1:15" ht="26.25" customHeight="1">
      <c r="B42" s="160"/>
      <c r="C42" s="161"/>
      <c r="D42" s="162"/>
      <c r="E42" s="91" t="str">
        <f>IF(COUNTIF(G42:J42,"&gt;"&amp;$L$32),"No."&amp;B42&amp;",  ","")</f>
        <v/>
      </c>
      <c r="F42" s="163" t="e">
        <f t="shared" si="0"/>
        <v>#NUM!</v>
      </c>
      <c r="G42" s="196" t="e">
        <f>1-(D42/$G$41)</f>
        <v>#NUM!</v>
      </c>
      <c r="H42" s="197" t="e">
        <f>1-(D42/$H$41)</f>
        <v>#DIV/0!</v>
      </c>
      <c r="I42" s="198" t="e">
        <f>1-(D42/$I$41)</f>
        <v>#NUM!</v>
      </c>
      <c r="J42" s="198" t="e">
        <f>1-(D42/$J$41)</f>
        <v>#DIV/0!</v>
      </c>
      <c r="K42" s="199" t="s">
        <v>14</v>
      </c>
      <c r="L42" s="200" t="s">
        <v>15</v>
      </c>
      <c r="M42" s="91"/>
      <c r="N42" s="91"/>
      <c r="O42" s="91"/>
    </row>
    <row r="43" spans="1:15" ht="26.25" customHeight="1" thickBot="1">
      <c r="B43" s="160"/>
      <c r="C43" s="161"/>
      <c r="D43" s="162"/>
      <c r="E43" s="91" t="str">
        <f t="shared" ref="E43:E50" si="2">IF(COUNTIF(G43:J43,"&gt;"&amp;$L$32),"No."&amp;B43&amp;",  ","")</f>
        <v/>
      </c>
      <c r="F43" s="163" t="e">
        <f t="shared" si="0"/>
        <v>#NUM!</v>
      </c>
      <c r="G43" s="196" t="e">
        <f t="shared" ref="G43:G70" si="3">1-(D43/$G$41)</f>
        <v>#NUM!</v>
      </c>
      <c r="H43" s="197" t="e">
        <f t="shared" ref="H43:H70" si="4">1-(D43/$H$41)</f>
        <v>#DIV/0!</v>
      </c>
      <c r="I43" s="198" t="e">
        <f t="shared" ref="I43:I70" si="5">1-(D43/$I$41)</f>
        <v>#NUM!</v>
      </c>
      <c r="J43" s="198" t="e">
        <f t="shared" ref="J43:J70" si="6">1-(D43/$J$41)</f>
        <v>#DIV/0!</v>
      </c>
      <c r="K43" s="201">
        <v>0.113371142807664</v>
      </c>
      <c r="L43" s="202">
        <v>0.03</v>
      </c>
      <c r="M43" s="91"/>
      <c r="N43" s="91"/>
      <c r="O43" s="91"/>
    </row>
    <row r="44" spans="1:15" ht="26.25" customHeight="1">
      <c r="B44" s="160"/>
      <c r="C44" s="161"/>
      <c r="D44" s="162"/>
      <c r="E44" s="91" t="str">
        <f t="shared" si="2"/>
        <v/>
      </c>
      <c r="F44" s="163" t="e">
        <f t="shared" si="0"/>
        <v>#NUM!</v>
      </c>
      <c r="G44" s="196" t="e">
        <f t="shared" si="3"/>
        <v>#NUM!</v>
      </c>
      <c r="H44" s="197" t="e">
        <f t="shared" si="4"/>
        <v>#DIV/0!</v>
      </c>
      <c r="I44" s="198" t="e">
        <f t="shared" si="5"/>
        <v>#NUM!</v>
      </c>
      <c r="J44" s="198" t="e">
        <f t="shared" si="6"/>
        <v>#DIV/0!</v>
      </c>
      <c r="K44" s="203" t="s">
        <v>16</v>
      </c>
      <c r="L44" s="204" t="s">
        <v>9</v>
      </c>
      <c r="M44" s="91"/>
      <c r="N44" s="91"/>
      <c r="O44" s="91"/>
    </row>
    <row r="45" spans="1:15" ht="26.25" customHeight="1" thickBot="1">
      <c r="B45" s="160"/>
      <c r="C45" s="161"/>
      <c r="D45" s="162"/>
      <c r="E45" s="91" t="str">
        <f t="shared" si="2"/>
        <v/>
      </c>
      <c r="F45" s="163" t="e">
        <f t="shared" si="0"/>
        <v>#NUM!</v>
      </c>
      <c r="G45" s="196" t="e">
        <f t="shared" si="3"/>
        <v>#NUM!</v>
      </c>
      <c r="H45" s="197" t="e">
        <f t="shared" si="4"/>
        <v>#DIV/0!</v>
      </c>
      <c r="I45" s="198" t="e">
        <f t="shared" si="5"/>
        <v>#NUM!</v>
      </c>
      <c r="J45" s="198" t="e">
        <f t="shared" si="6"/>
        <v>#DIV/0!</v>
      </c>
      <c r="K45" s="201">
        <v>0.1157212157046858</v>
      </c>
      <c r="L45" s="205">
        <f>AVERAGE(K42:K47)</f>
        <v>0.12271663986972385</v>
      </c>
      <c r="M45" s="91"/>
      <c r="N45" s="91"/>
      <c r="O45" s="91"/>
    </row>
    <row r="46" spans="1:15" ht="26.25" customHeight="1">
      <c r="B46" s="160"/>
      <c r="C46" s="161"/>
      <c r="D46" s="162"/>
      <c r="E46" s="91" t="str">
        <f t="shared" si="2"/>
        <v/>
      </c>
      <c r="F46" s="163" t="e">
        <f t="shared" si="0"/>
        <v>#NUM!</v>
      </c>
      <c r="G46" s="196" t="e">
        <f t="shared" si="3"/>
        <v>#NUM!</v>
      </c>
      <c r="H46" s="197" t="e">
        <f t="shared" si="4"/>
        <v>#DIV/0!</v>
      </c>
      <c r="I46" s="198" t="e">
        <f t="shared" si="5"/>
        <v>#NUM!</v>
      </c>
      <c r="J46" s="198" t="e">
        <f t="shared" si="6"/>
        <v>#DIV/0!</v>
      </c>
      <c r="K46" s="201" t="s">
        <v>17</v>
      </c>
      <c r="L46" s="206" t="s">
        <v>18</v>
      </c>
      <c r="M46" s="91"/>
      <c r="N46" s="91"/>
      <c r="O46" s="91"/>
    </row>
    <row r="47" spans="1:15" ht="26.25" customHeight="1" thickBot="1">
      <c r="B47" s="160"/>
      <c r="C47" s="161"/>
      <c r="D47" s="162"/>
      <c r="E47" s="91" t="str">
        <f t="shared" si="2"/>
        <v/>
      </c>
      <c r="F47" s="163" t="e">
        <f t="shared" si="0"/>
        <v>#NUM!</v>
      </c>
      <c r="G47" s="196" t="e">
        <f t="shared" si="3"/>
        <v>#NUM!</v>
      </c>
      <c r="H47" s="197" t="e">
        <f t="shared" si="4"/>
        <v>#DIV/0!</v>
      </c>
      <c r="I47" s="198" t="e">
        <f t="shared" si="5"/>
        <v>#NUM!</v>
      </c>
      <c r="J47" s="198" t="e">
        <f t="shared" si="6"/>
        <v>#DIV/0!</v>
      </c>
      <c r="K47" s="201">
        <v>0.13905756109682174</v>
      </c>
      <c r="L47" s="207">
        <f>L43+L45</f>
        <v>0.15271663986972384</v>
      </c>
      <c r="M47" s="91"/>
      <c r="N47" s="91"/>
      <c r="O47" s="91"/>
    </row>
    <row r="48" spans="1:15" ht="26.25" customHeight="1">
      <c r="B48" s="160"/>
      <c r="C48" s="161"/>
      <c r="D48" s="162"/>
      <c r="E48" s="91" t="str">
        <f t="shared" si="2"/>
        <v/>
      </c>
      <c r="F48" s="163" t="e">
        <f t="shared" si="0"/>
        <v>#NUM!</v>
      </c>
      <c r="G48" s="196" t="e">
        <f t="shared" si="3"/>
        <v>#NUM!</v>
      </c>
      <c r="H48" s="197" t="e">
        <f t="shared" si="4"/>
        <v>#DIV/0!</v>
      </c>
      <c r="I48" s="198" t="e">
        <f t="shared" si="5"/>
        <v>#NUM!</v>
      </c>
      <c r="J48" s="198" t="e">
        <f t="shared" si="6"/>
        <v>#DIV/0!</v>
      </c>
      <c r="K48" s="167">
        <v>0</v>
      </c>
      <c r="L48" s="167"/>
      <c r="M48" s="91"/>
      <c r="N48" s="91"/>
      <c r="O48" s="91"/>
    </row>
    <row r="49" spans="1:15" ht="26.25" customHeight="1">
      <c r="B49" s="160"/>
      <c r="C49" s="161"/>
      <c r="D49" s="162"/>
      <c r="E49" s="91" t="str">
        <f t="shared" si="2"/>
        <v/>
      </c>
      <c r="F49" s="163" t="e">
        <f t="shared" si="0"/>
        <v>#NUM!</v>
      </c>
      <c r="G49" s="196" t="e">
        <f t="shared" si="3"/>
        <v>#NUM!</v>
      </c>
      <c r="H49" s="197" t="e">
        <f t="shared" si="4"/>
        <v>#DIV/0!</v>
      </c>
      <c r="I49" s="198" t="e">
        <f t="shared" si="5"/>
        <v>#NUM!</v>
      </c>
      <c r="J49" s="198" t="e">
        <f t="shared" si="6"/>
        <v>#DIV/0!</v>
      </c>
      <c r="K49" s="167">
        <v>0</v>
      </c>
      <c r="L49" s="167"/>
      <c r="M49" s="91"/>
      <c r="N49" s="91"/>
      <c r="O49" s="91"/>
    </row>
    <row r="50" spans="1:15" ht="26.25" customHeight="1">
      <c r="B50" s="160"/>
      <c r="C50" s="161"/>
      <c r="D50" s="162"/>
      <c r="E50" s="91" t="str">
        <f t="shared" si="2"/>
        <v/>
      </c>
      <c r="F50" s="163" t="e">
        <f t="shared" si="0"/>
        <v>#NUM!</v>
      </c>
      <c r="G50" s="196" t="e">
        <f t="shared" si="3"/>
        <v>#NUM!</v>
      </c>
      <c r="H50" s="197" t="e">
        <f t="shared" si="4"/>
        <v>#DIV/0!</v>
      </c>
      <c r="I50" s="198" t="e">
        <f t="shared" si="5"/>
        <v>#NUM!</v>
      </c>
      <c r="J50" s="198" t="e">
        <f t="shared" si="6"/>
        <v>#DIV/0!</v>
      </c>
      <c r="K50" s="167">
        <v>0</v>
      </c>
      <c r="L50" s="167"/>
      <c r="M50" s="91"/>
      <c r="N50" s="91"/>
      <c r="O50" s="91"/>
    </row>
    <row r="51" spans="1:15" s="208" customFormat="1" ht="6.75" customHeight="1">
      <c r="B51" s="160"/>
      <c r="C51" s="161"/>
      <c r="D51" s="162"/>
      <c r="E51" s="91" t="str">
        <f t="shared" si="1"/>
        <v/>
      </c>
      <c r="F51" s="163" t="e">
        <f t="shared" si="0"/>
        <v>#NUM!</v>
      </c>
      <c r="G51" s="196" t="e">
        <f t="shared" si="3"/>
        <v>#NUM!</v>
      </c>
      <c r="H51" s="197" t="e">
        <f t="shared" si="4"/>
        <v>#DIV/0!</v>
      </c>
      <c r="I51" s="198" t="e">
        <f t="shared" si="5"/>
        <v>#NUM!</v>
      </c>
      <c r="J51" s="198" t="e">
        <f t="shared" si="6"/>
        <v>#DIV/0!</v>
      </c>
      <c r="K51" s="17"/>
      <c r="L51" s="17"/>
      <c r="M51" s="91"/>
      <c r="N51" s="91"/>
      <c r="O51" s="91"/>
    </row>
    <row r="52" spans="1:15" ht="15">
      <c r="B52" s="160"/>
      <c r="C52" s="161"/>
      <c r="D52" s="162"/>
      <c r="E52" s="91" t="str">
        <f t="shared" si="1"/>
        <v/>
      </c>
      <c r="F52" s="163" t="e">
        <f t="shared" si="0"/>
        <v>#NUM!</v>
      </c>
      <c r="G52" s="196" t="e">
        <f t="shared" si="3"/>
        <v>#NUM!</v>
      </c>
      <c r="H52" s="197" t="e">
        <f t="shared" si="4"/>
        <v>#DIV/0!</v>
      </c>
      <c r="I52" s="198" t="e">
        <f t="shared" si="5"/>
        <v>#NUM!</v>
      </c>
      <c r="J52" s="198" t="e">
        <f t="shared" si="6"/>
        <v>#DIV/0!</v>
      </c>
      <c r="M52" s="91"/>
      <c r="N52" s="91"/>
      <c r="O52" s="91"/>
    </row>
    <row r="53" spans="1:15" ht="15">
      <c r="B53" s="160"/>
      <c r="C53" s="161"/>
      <c r="D53" s="162"/>
      <c r="E53" s="91" t="str">
        <f t="shared" si="1"/>
        <v/>
      </c>
      <c r="F53" s="163" t="e">
        <f t="shared" si="0"/>
        <v>#NUM!</v>
      </c>
      <c r="G53" s="196" t="e">
        <f t="shared" si="3"/>
        <v>#NUM!</v>
      </c>
      <c r="H53" s="197" t="e">
        <f t="shared" si="4"/>
        <v>#DIV/0!</v>
      </c>
      <c r="I53" s="198" t="e">
        <f t="shared" si="5"/>
        <v>#NUM!</v>
      </c>
      <c r="J53" s="198" t="e">
        <f t="shared" si="6"/>
        <v>#DIV/0!</v>
      </c>
      <c r="M53" s="91"/>
      <c r="N53" s="91"/>
      <c r="O53" s="91"/>
    </row>
    <row r="54" spans="1:15" ht="15">
      <c r="B54" s="160"/>
      <c r="C54" s="161"/>
      <c r="D54" s="162"/>
      <c r="E54" s="91" t="str">
        <f t="shared" si="1"/>
        <v/>
      </c>
      <c r="F54" s="163" t="e">
        <f t="shared" si="0"/>
        <v>#NUM!</v>
      </c>
      <c r="G54" s="196" t="e">
        <f t="shared" si="3"/>
        <v>#NUM!</v>
      </c>
      <c r="H54" s="197" t="e">
        <f t="shared" si="4"/>
        <v>#DIV/0!</v>
      </c>
      <c r="I54" s="198" t="e">
        <f t="shared" si="5"/>
        <v>#NUM!</v>
      </c>
      <c r="J54" s="198" t="e">
        <f t="shared" si="6"/>
        <v>#DIV/0!</v>
      </c>
      <c r="M54" s="91"/>
      <c r="N54" s="91"/>
      <c r="O54" s="91"/>
    </row>
    <row r="55" spans="1:15" s="101" customFormat="1" ht="15">
      <c r="A55" s="17"/>
      <c r="B55" s="160"/>
      <c r="C55" s="161"/>
      <c r="D55" s="162"/>
      <c r="E55" s="91" t="str">
        <f t="shared" si="1"/>
        <v/>
      </c>
      <c r="F55" s="163" t="e">
        <f t="shared" si="0"/>
        <v>#NUM!</v>
      </c>
      <c r="G55" s="196" t="e">
        <f t="shared" si="3"/>
        <v>#NUM!</v>
      </c>
      <c r="H55" s="197" t="e">
        <f t="shared" si="4"/>
        <v>#DIV/0!</v>
      </c>
      <c r="I55" s="198" t="e">
        <f t="shared" si="5"/>
        <v>#NUM!</v>
      </c>
      <c r="J55" s="198" t="e">
        <f t="shared" si="6"/>
        <v>#DIV/0!</v>
      </c>
      <c r="K55" s="17"/>
      <c r="L55" s="17"/>
      <c r="M55" s="91"/>
      <c r="N55" s="91"/>
      <c r="O55" s="91"/>
    </row>
    <row r="56" spans="1:15" s="101" customFormat="1" ht="15">
      <c r="A56" s="17"/>
      <c r="B56" s="160"/>
      <c r="C56" s="161"/>
      <c r="D56" s="162"/>
      <c r="E56" s="91" t="str">
        <f t="shared" si="1"/>
        <v/>
      </c>
      <c r="F56" s="163" t="e">
        <f t="shared" si="0"/>
        <v>#NUM!</v>
      </c>
      <c r="G56" s="196" t="e">
        <f t="shared" si="3"/>
        <v>#NUM!</v>
      </c>
      <c r="H56" s="197" t="e">
        <f t="shared" si="4"/>
        <v>#DIV/0!</v>
      </c>
      <c r="I56" s="198" t="e">
        <f t="shared" si="5"/>
        <v>#NUM!</v>
      </c>
      <c r="J56" s="198" t="e">
        <f t="shared" si="6"/>
        <v>#DIV/0!</v>
      </c>
      <c r="K56" s="17"/>
      <c r="L56" s="17"/>
      <c r="M56" s="91"/>
      <c r="N56" s="91"/>
      <c r="O56" s="91"/>
    </row>
    <row r="57" spans="1:15" s="101" customFormat="1" ht="15">
      <c r="A57" s="17"/>
      <c r="B57" s="160"/>
      <c r="C57" s="161"/>
      <c r="D57" s="162"/>
      <c r="E57" s="91" t="str">
        <f t="shared" si="1"/>
        <v/>
      </c>
      <c r="F57" s="163" t="e">
        <f t="shared" si="0"/>
        <v>#NUM!</v>
      </c>
      <c r="G57" s="196" t="e">
        <f t="shared" si="3"/>
        <v>#NUM!</v>
      </c>
      <c r="H57" s="197" t="e">
        <f t="shared" si="4"/>
        <v>#DIV/0!</v>
      </c>
      <c r="I57" s="198" t="e">
        <f t="shared" si="5"/>
        <v>#NUM!</v>
      </c>
      <c r="J57" s="198" t="e">
        <f t="shared" si="6"/>
        <v>#DIV/0!</v>
      </c>
      <c r="K57" s="17"/>
      <c r="L57" s="17"/>
      <c r="M57" s="17"/>
      <c r="N57" s="17"/>
      <c r="O57" s="17"/>
    </row>
    <row r="58" spans="1:15" s="101" customFormat="1" ht="15">
      <c r="A58" s="17"/>
      <c r="B58" s="160"/>
      <c r="C58" s="161"/>
      <c r="D58" s="162"/>
      <c r="E58" s="91" t="str">
        <f t="shared" si="1"/>
        <v/>
      </c>
      <c r="F58" s="163" t="e">
        <f t="shared" si="0"/>
        <v>#NUM!</v>
      </c>
      <c r="G58" s="196" t="e">
        <f t="shared" si="3"/>
        <v>#NUM!</v>
      </c>
      <c r="H58" s="197" t="e">
        <f t="shared" si="4"/>
        <v>#DIV/0!</v>
      </c>
      <c r="I58" s="198" t="e">
        <f t="shared" si="5"/>
        <v>#NUM!</v>
      </c>
      <c r="J58" s="198" t="e">
        <f t="shared" si="6"/>
        <v>#DIV/0!</v>
      </c>
      <c r="K58" s="17"/>
      <c r="L58" s="17"/>
      <c r="M58" s="17"/>
      <c r="N58" s="17"/>
      <c r="O58" s="17"/>
    </row>
    <row r="59" spans="1:15" s="101" customFormat="1" ht="15">
      <c r="A59" s="17"/>
      <c r="B59" s="160"/>
      <c r="C59" s="161"/>
      <c r="D59" s="162"/>
      <c r="E59" s="91" t="str">
        <f t="shared" si="1"/>
        <v/>
      </c>
      <c r="F59" s="163" t="e">
        <f t="shared" si="0"/>
        <v>#NUM!</v>
      </c>
      <c r="G59" s="196" t="e">
        <f t="shared" si="3"/>
        <v>#NUM!</v>
      </c>
      <c r="H59" s="197" t="e">
        <f t="shared" si="4"/>
        <v>#DIV/0!</v>
      </c>
      <c r="I59" s="198" t="e">
        <f t="shared" si="5"/>
        <v>#NUM!</v>
      </c>
      <c r="J59" s="198" t="e">
        <f t="shared" si="6"/>
        <v>#DIV/0!</v>
      </c>
      <c r="K59" s="17"/>
      <c r="L59" s="17"/>
      <c r="M59" s="17"/>
      <c r="N59" s="17"/>
      <c r="O59" s="17"/>
    </row>
    <row r="60" spans="1:15" s="101" customFormat="1" ht="15">
      <c r="A60" s="17"/>
      <c r="B60" s="160"/>
      <c r="C60" s="161"/>
      <c r="D60" s="162"/>
      <c r="E60" s="91" t="str">
        <f t="shared" si="1"/>
        <v/>
      </c>
      <c r="F60" s="163" t="e">
        <f t="shared" si="0"/>
        <v>#NUM!</v>
      </c>
      <c r="G60" s="196" t="e">
        <f t="shared" si="3"/>
        <v>#NUM!</v>
      </c>
      <c r="H60" s="197" t="e">
        <f t="shared" si="4"/>
        <v>#DIV/0!</v>
      </c>
      <c r="I60" s="198" t="e">
        <f t="shared" si="5"/>
        <v>#NUM!</v>
      </c>
      <c r="J60" s="198" t="e">
        <f t="shared" si="6"/>
        <v>#DIV/0!</v>
      </c>
      <c r="K60" s="17"/>
      <c r="L60" s="17"/>
      <c r="M60" s="17"/>
      <c r="N60" s="17"/>
      <c r="O60" s="17"/>
    </row>
    <row r="61" spans="1:15" s="101" customFormat="1" ht="15">
      <c r="A61" s="17"/>
      <c r="B61" s="160"/>
      <c r="C61" s="161"/>
      <c r="D61" s="162"/>
      <c r="E61" s="91" t="str">
        <f t="shared" si="1"/>
        <v/>
      </c>
      <c r="F61" s="163" t="e">
        <f t="shared" si="0"/>
        <v>#NUM!</v>
      </c>
      <c r="G61" s="196" t="e">
        <f t="shared" si="3"/>
        <v>#NUM!</v>
      </c>
      <c r="H61" s="197" t="e">
        <f t="shared" si="4"/>
        <v>#DIV/0!</v>
      </c>
      <c r="I61" s="198" t="e">
        <f t="shared" si="5"/>
        <v>#NUM!</v>
      </c>
      <c r="J61" s="198" t="e">
        <f t="shared" si="6"/>
        <v>#DIV/0!</v>
      </c>
      <c r="K61" s="17"/>
      <c r="L61" s="17"/>
      <c r="M61" s="17"/>
      <c r="N61" s="17"/>
      <c r="O61" s="17"/>
    </row>
    <row r="62" spans="1:15" ht="15">
      <c r="B62" s="160"/>
      <c r="C62" s="161"/>
      <c r="D62" s="162"/>
      <c r="E62" s="91" t="str">
        <f t="shared" si="1"/>
        <v/>
      </c>
      <c r="F62" s="163" t="e">
        <f t="shared" si="0"/>
        <v>#NUM!</v>
      </c>
      <c r="G62" s="196" t="e">
        <f t="shared" si="3"/>
        <v>#NUM!</v>
      </c>
      <c r="H62" s="197" t="e">
        <f t="shared" si="4"/>
        <v>#DIV/0!</v>
      </c>
      <c r="I62" s="198" t="e">
        <f t="shared" si="5"/>
        <v>#NUM!</v>
      </c>
      <c r="J62" s="198" t="e">
        <f t="shared" si="6"/>
        <v>#DIV/0!</v>
      </c>
    </row>
    <row r="63" spans="1:15" ht="15">
      <c r="B63" s="160"/>
      <c r="C63" s="161"/>
      <c r="D63" s="162"/>
      <c r="E63" s="91" t="str">
        <f t="shared" si="1"/>
        <v/>
      </c>
      <c r="F63" s="163" t="e">
        <f t="shared" si="0"/>
        <v>#NUM!</v>
      </c>
      <c r="G63" s="196" t="e">
        <f t="shared" si="3"/>
        <v>#NUM!</v>
      </c>
      <c r="H63" s="197" t="e">
        <f t="shared" si="4"/>
        <v>#DIV/0!</v>
      </c>
      <c r="I63" s="198" t="e">
        <f t="shared" si="5"/>
        <v>#NUM!</v>
      </c>
      <c r="J63" s="198" t="e">
        <f t="shared" si="6"/>
        <v>#DIV/0!</v>
      </c>
    </row>
    <row r="64" spans="1:15" ht="15">
      <c r="B64" s="160"/>
      <c r="C64" s="161"/>
      <c r="D64" s="162"/>
      <c r="E64" s="91" t="str">
        <f t="shared" si="1"/>
        <v/>
      </c>
      <c r="F64" s="163" t="e">
        <f t="shared" si="0"/>
        <v>#NUM!</v>
      </c>
      <c r="G64" s="196" t="e">
        <f t="shared" si="3"/>
        <v>#NUM!</v>
      </c>
      <c r="H64" s="197" t="e">
        <f t="shared" si="4"/>
        <v>#DIV/0!</v>
      </c>
      <c r="I64" s="198" t="e">
        <f t="shared" si="5"/>
        <v>#NUM!</v>
      </c>
      <c r="J64" s="198" t="e">
        <f t="shared" si="6"/>
        <v>#DIV/0!</v>
      </c>
    </row>
    <row r="65" spans="2:15" ht="15">
      <c r="B65" s="160"/>
      <c r="C65" s="161"/>
      <c r="D65" s="162"/>
      <c r="E65" s="91" t="str">
        <f t="shared" si="1"/>
        <v/>
      </c>
      <c r="F65" s="163" t="e">
        <f t="shared" si="0"/>
        <v>#NUM!</v>
      </c>
      <c r="G65" s="196" t="e">
        <f t="shared" si="3"/>
        <v>#NUM!</v>
      </c>
      <c r="H65" s="197" t="e">
        <f t="shared" si="4"/>
        <v>#DIV/0!</v>
      </c>
      <c r="I65" s="198" t="e">
        <f t="shared" si="5"/>
        <v>#NUM!</v>
      </c>
      <c r="J65" s="198" t="e">
        <f t="shared" si="6"/>
        <v>#DIV/0!</v>
      </c>
    </row>
    <row r="66" spans="2:15" ht="15">
      <c r="B66" s="160"/>
      <c r="C66" s="161"/>
      <c r="D66" s="162"/>
      <c r="E66" s="91" t="str">
        <f t="shared" si="1"/>
        <v/>
      </c>
      <c r="F66" s="163" t="e">
        <f t="shared" si="0"/>
        <v>#NUM!</v>
      </c>
      <c r="G66" s="196" t="e">
        <f t="shared" si="3"/>
        <v>#NUM!</v>
      </c>
      <c r="H66" s="197" t="e">
        <f t="shared" si="4"/>
        <v>#DIV/0!</v>
      </c>
      <c r="I66" s="198" t="e">
        <f t="shared" si="5"/>
        <v>#NUM!</v>
      </c>
      <c r="J66" s="198" t="e">
        <f t="shared" si="6"/>
        <v>#DIV/0!</v>
      </c>
      <c r="M66" s="208"/>
      <c r="N66" s="208"/>
      <c r="O66" s="208"/>
    </row>
    <row r="67" spans="2:15" ht="15">
      <c r="B67" s="160"/>
      <c r="C67" s="161"/>
      <c r="D67" s="162"/>
      <c r="E67" s="91" t="str">
        <f t="shared" si="1"/>
        <v/>
      </c>
      <c r="F67" s="163" t="e">
        <f t="shared" si="0"/>
        <v>#NUM!</v>
      </c>
      <c r="G67" s="196" t="e">
        <f t="shared" si="3"/>
        <v>#NUM!</v>
      </c>
      <c r="H67" s="197" t="e">
        <f t="shared" si="4"/>
        <v>#DIV/0!</v>
      </c>
      <c r="I67" s="198" t="e">
        <f t="shared" si="5"/>
        <v>#NUM!</v>
      </c>
      <c r="J67" s="198" t="e">
        <f t="shared" si="6"/>
        <v>#DIV/0!</v>
      </c>
    </row>
    <row r="68" spans="2:15" ht="15">
      <c r="B68" s="160"/>
      <c r="C68" s="161"/>
      <c r="D68" s="162"/>
      <c r="E68" s="91" t="str">
        <f t="shared" si="1"/>
        <v/>
      </c>
      <c r="F68" s="163" t="e">
        <f t="shared" si="0"/>
        <v>#NUM!</v>
      </c>
      <c r="G68" s="196" t="e">
        <f t="shared" si="3"/>
        <v>#NUM!</v>
      </c>
      <c r="H68" s="197" t="e">
        <f t="shared" si="4"/>
        <v>#DIV/0!</v>
      </c>
      <c r="I68" s="198" t="e">
        <f t="shared" si="5"/>
        <v>#NUM!</v>
      </c>
      <c r="J68" s="198" t="e">
        <f t="shared" si="6"/>
        <v>#DIV/0!</v>
      </c>
    </row>
    <row r="69" spans="2:15" ht="15">
      <c r="B69" s="160"/>
      <c r="C69" s="161"/>
      <c r="D69" s="162"/>
      <c r="E69" s="91" t="str">
        <f t="shared" si="1"/>
        <v/>
      </c>
      <c r="F69" s="163" t="e">
        <f t="shared" si="0"/>
        <v>#NUM!</v>
      </c>
      <c r="G69" s="196" t="e">
        <f t="shared" si="3"/>
        <v>#NUM!</v>
      </c>
      <c r="H69" s="197" t="e">
        <f t="shared" si="4"/>
        <v>#DIV/0!</v>
      </c>
      <c r="I69" s="198" t="e">
        <f t="shared" si="5"/>
        <v>#NUM!</v>
      </c>
      <c r="J69" s="198" t="e">
        <f t="shared" si="6"/>
        <v>#DIV/0!</v>
      </c>
    </row>
    <row r="70" spans="2:15" ht="15">
      <c r="B70" s="160"/>
      <c r="C70" s="161"/>
      <c r="D70" s="162"/>
      <c r="E70" s="91" t="str">
        <f t="shared" si="1"/>
        <v/>
      </c>
      <c r="F70" s="163" t="e">
        <f t="shared" si="0"/>
        <v>#NUM!</v>
      </c>
      <c r="G70" s="196" t="e">
        <f t="shared" si="3"/>
        <v>#NUM!</v>
      </c>
      <c r="H70" s="197" t="e">
        <f t="shared" si="4"/>
        <v>#DIV/0!</v>
      </c>
      <c r="I70" s="198" t="e">
        <f t="shared" si="5"/>
        <v>#NUM!</v>
      </c>
      <c r="J70" s="198" t="e">
        <f t="shared" si="6"/>
        <v>#DIV/0!</v>
      </c>
      <c r="M70" s="101"/>
      <c r="N70" s="101"/>
      <c r="O70" s="101"/>
    </row>
    <row r="71" spans="2:15">
      <c r="B71" s="209"/>
      <c r="C71" s="209"/>
      <c r="D71" s="209"/>
      <c r="M71" s="101"/>
      <c r="N71" s="101"/>
      <c r="O71" s="101"/>
    </row>
    <row r="72" spans="2:15">
      <c r="B72" s="209"/>
      <c r="C72" s="209"/>
      <c r="D72" s="209"/>
      <c r="M72" s="101"/>
      <c r="N72" s="101"/>
      <c r="O72" s="101"/>
    </row>
    <row r="73" spans="2:15">
      <c r="B73" s="209"/>
      <c r="C73" s="209"/>
      <c r="D73" s="209"/>
      <c r="M73" s="101"/>
      <c r="N73" s="101"/>
      <c r="O73" s="101"/>
    </row>
    <row r="74" spans="2:15">
      <c r="B74" s="209"/>
      <c r="C74" s="209"/>
      <c r="D74" s="209"/>
      <c r="M74" s="101"/>
      <c r="N74" s="101"/>
      <c r="O74" s="101"/>
    </row>
    <row r="75" spans="2:15">
      <c r="B75" s="209"/>
      <c r="C75" s="209"/>
      <c r="D75" s="209"/>
      <c r="M75" s="101"/>
      <c r="N75" s="101"/>
      <c r="O75" s="101"/>
    </row>
    <row r="76" spans="2:15">
      <c r="B76" s="209"/>
      <c r="C76" s="209"/>
      <c r="D76" s="209"/>
      <c r="M76" s="101"/>
      <c r="N76" s="101"/>
      <c r="O76" s="101"/>
    </row>
  </sheetData>
  <sheetProtection selectLockedCells="1"/>
  <dataConsolidate/>
  <mergeCells count="3">
    <mergeCell ref="B2:D2"/>
    <mergeCell ref="B3:B4"/>
    <mergeCell ref="C3:C4"/>
  </mergeCells>
  <conditionalFormatting sqref="B6:D70">
    <cfRule type="expression" dxfId="1232" priority="8" stopIfTrue="1">
      <formula>MOD(ROW(),2)</formula>
    </cfRule>
  </conditionalFormatting>
  <conditionalFormatting sqref="D6:D70">
    <cfRule type="cellIs" dxfId="1231" priority="7" stopIfTrue="1" operator="equal">
      <formula>"NO ADMISIBLE"</formula>
    </cfRule>
  </conditionalFormatting>
  <conditionalFormatting sqref="D6:D70">
    <cfRule type="cellIs" dxfId="1230" priority="6" stopIfTrue="1" operator="equal">
      <formula>"DESCARTADO"</formula>
    </cfRule>
  </conditionalFormatting>
  <conditionalFormatting sqref="D6:D70">
    <cfRule type="cellIs" dxfId="1229" priority="5" stopIfTrue="1" operator="equal">
      <formula>"NO ADMISIBLE"</formula>
    </cfRule>
  </conditionalFormatting>
  <conditionalFormatting sqref="D6:D70">
    <cfRule type="cellIs" dxfId="1228" priority="4" stopIfTrue="1" operator="equal">
      <formula>"DESCARTADO"</formula>
    </cfRule>
  </conditionalFormatting>
  <conditionalFormatting sqref="F6:F70">
    <cfRule type="cellIs" dxfId="1227" priority="2" operator="equal">
      <formula>"PROPUESTA BAJA"</formula>
    </cfRule>
    <cfRule type="cellIs" dxfId="1226" priority="3" operator="equal">
      <formula>"PROPUESTA VALIDA"</formula>
    </cfRule>
  </conditionalFormatting>
  <conditionalFormatting sqref="G42:J70">
    <cfRule type="cellIs" dxfId="1225" priority="1" operator="greaterThan">
      <formula>$L$47</formula>
    </cfRule>
  </conditionalFormatting>
  <printOptions horizontalCentered="1"/>
  <pageMargins left="0.23622047244094491" right="0.23622047244094491" top="0.74803149606299213" bottom="0.74803149606299213" header="0.31496062992125984" footer="0.31496062992125984"/>
  <pageSetup scale="85" fitToHeight="0" orientation="portrait" horizontalDpi="1200" verticalDpi="1200" r:id="rId1"/>
  <headerFooter alignWithMargins="0">
    <oddFooter>&amp;L&amp;9&amp;F
&amp;A&amp;C&amp;P de &amp;N&amp;R&amp;9INSTITUTO NACIONAL DE VIAS
&amp;D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rgb="FFFFFF00"/>
  </sheetPr>
  <dimension ref="A1:L274"/>
  <sheetViews>
    <sheetView showGridLines="0" zoomScale="110" zoomScaleNormal="110" workbookViewId="0">
      <selection activeCell="L13" sqref="L13"/>
    </sheetView>
  </sheetViews>
  <sheetFormatPr baseColWidth="10" defaultColWidth="0" defaultRowHeight="12.75" zeroHeight="1"/>
  <cols>
    <col min="1" max="1" width="3" style="1" customWidth="1"/>
    <col min="2" max="2" width="7.28515625" style="1" customWidth="1"/>
    <col min="3" max="3" width="7" style="1" customWidth="1"/>
    <col min="4" max="4" width="60.28515625" style="1" customWidth="1"/>
    <col min="5" max="5" width="19.5703125" style="1" customWidth="1"/>
    <col min="6" max="7" width="13.5703125" style="2" customWidth="1"/>
    <col min="8" max="8" width="21.42578125" style="2" customWidth="1"/>
    <col min="9" max="9" width="15.5703125" style="2" hidden="1" customWidth="1"/>
    <col min="10" max="10" width="15.5703125" style="1" customWidth="1"/>
    <col min="11" max="11" width="19.7109375" style="1" hidden="1" customWidth="1"/>
    <col min="12" max="12" width="11.42578125" style="1" customWidth="1"/>
    <col min="13" max="16384" width="11.42578125" style="1" hidden="1"/>
  </cols>
  <sheetData>
    <row r="1" spans="1:11" s="8" customFormat="1" ht="20.100000000000001" customHeight="1">
      <c r="B1" s="407" t="s">
        <v>19</v>
      </c>
      <c r="C1" s="407"/>
      <c r="D1" s="407"/>
      <c r="E1" s="407"/>
      <c r="F1" s="407"/>
      <c r="G1" s="407"/>
      <c r="H1" s="407"/>
      <c r="I1" s="407"/>
    </row>
    <row r="2" spans="1:11" s="8" customFormat="1" ht="20.100000000000001" customHeight="1">
      <c r="B2" s="391" t="s">
        <v>20</v>
      </c>
      <c r="C2" s="391"/>
      <c r="D2" s="391"/>
      <c r="E2" s="391"/>
      <c r="F2" s="391"/>
      <c r="G2" s="391"/>
      <c r="H2" s="391"/>
      <c r="I2" s="391"/>
    </row>
    <row r="3" spans="1:11" s="8" customFormat="1" ht="20.100000000000001" customHeight="1">
      <c r="B3" s="391" t="s">
        <v>21</v>
      </c>
      <c r="C3" s="391"/>
      <c r="D3" s="391"/>
      <c r="E3" s="391"/>
      <c r="F3" s="391"/>
      <c r="G3" s="391"/>
      <c r="H3" s="391"/>
      <c r="I3" s="391"/>
    </row>
    <row r="4" spans="1:11" s="8" customFormat="1" ht="18">
      <c r="B4" s="391" t="s">
        <v>22</v>
      </c>
      <c r="C4" s="391"/>
      <c r="D4" s="391"/>
      <c r="E4" s="391"/>
      <c r="F4" s="391"/>
      <c r="G4" s="391"/>
      <c r="H4" s="391"/>
      <c r="I4" s="391"/>
    </row>
    <row r="5" spans="1:11" s="8" customFormat="1" ht="25.5" customHeight="1">
      <c r="A5" s="13"/>
      <c r="B5" s="408" t="s">
        <v>23</v>
      </c>
      <c r="C5" s="408"/>
      <c r="D5" s="408"/>
      <c r="E5" s="408"/>
      <c r="F5" s="408"/>
      <c r="G5" s="408"/>
      <c r="H5" s="408"/>
      <c r="I5" s="408"/>
    </row>
    <row r="6" spans="1:11" s="8" customFormat="1" ht="18.75">
      <c r="A6" s="13"/>
      <c r="B6" s="22"/>
      <c r="C6" s="22"/>
      <c r="D6" s="21"/>
      <c r="E6" s="21"/>
      <c r="F6" s="21"/>
      <c r="G6" s="21"/>
      <c r="H6" s="21"/>
      <c r="I6" s="21"/>
    </row>
    <row r="7" spans="1:11" s="8" customFormat="1" ht="53.25" customHeight="1">
      <c r="A7" s="13"/>
      <c r="B7" s="391" t="s">
        <v>24</v>
      </c>
      <c r="C7" s="391"/>
      <c r="D7" s="391"/>
      <c r="E7" s="391"/>
      <c r="F7" s="391"/>
      <c r="G7" s="391"/>
      <c r="H7" s="391"/>
      <c r="I7" s="391"/>
    </row>
    <row r="8" spans="1:11" s="8" customFormat="1" ht="18.75">
      <c r="A8" s="13"/>
      <c r="B8" s="22"/>
      <c r="C8" s="22"/>
      <c r="D8" s="21"/>
      <c r="E8" s="21"/>
      <c r="F8" s="21"/>
      <c r="G8" s="21"/>
      <c r="H8" s="21"/>
      <c r="I8" s="21"/>
    </row>
    <row r="9" spans="1:11" s="8" customFormat="1" ht="18.75">
      <c r="A9" s="13"/>
      <c r="B9" s="22"/>
      <c r="C9" s="22"/>
      <c r="D9" s="21"/>
      <c r="E9" s="21"/>
      <c r="F9" s="21"/>
      <c r="G9" s="21"/>
      <c r="H9" s="21"/>
      <c r="I9" s="21"/>
    </row>
    <row r="10" spans="1:11" ht="13.5" customHeight="1">
      <c r="A10" s="14"/>
      <c r="B10" s="405" t="s">
        <v>25</v>
      </c>
      <c r="C10" s="405"/>
      <c r="D10" s="405"/>
      <c r="E10" s="405"/>
      <c r="F10" s="405"/>
      <c r="G10" s="405"/>
      <c r="H10" s="405"/>
      <c r="I10" s="405"/>
      <c r="J10" s="14"/>
      <c r="K10" s="14"/>
    </row>
    <row r="11" spans="1:11" ht="13.5" customHeight="1" thickBot="1">
      <c r="A11" s="14"/>
      <c r="B11" s="406" t="s">
        <v>26</v>
      </c>
      <c r="C11" s="406"/>
      <c r="D11" s="406"/>
      <c r="E11" s="406"/>
      <c r="F11" s="406"/>
      <c r="G11" s="406"/>
      <c r="H11" s="406"/>
      <c r="I11" s="406"/>
      <c r="J11" s="14"/>
      <c r="K11" s="14"/>
    </row>
    <row r="12" spans="1:11" ht="41.25" customHeight="1" thickTop="1">
      <c r="A12" s="14"/>
      <c r="B12" s="394" t="s">
        <v>27</v>
      </c>
      <c r="C12" s="398" t="s">
        <v>28</v>
      </c>
      <c r="D12" s="392" t="s">
        <v>29</v>
      </c>
      <c r="E12" s="396" t="s">
        <v>30</v>
      </c>
      <c r="F12" s="402" t="s">
        <v>31</v>
      </c>
      <c r="G12" s="403"/>
      <c r="H12" s="404"/>
      <c r="I12" s="400"/>
      <c r="J12" s="14"/>
      <c r="K12" s="14"/>
    </row>
    <row r="13" spans="1:11" ht="59.25" customHeight="1" thickBot="1">
      <c r="A13" s="14"/>
      <c r="B13" s="395"/>
      <c r="C13" s="399"/>
      <c r="D13" s="393"/>
      <c r="E13" s="397"/>
      <c r="F13" s="116" t="s">
        <v>32</v>
      </c>
      <c r="G13" s="117" t="s">
        <v>33</v>
      </c>
      <c r="H13" s="118" t="s">
        <v>34</v>
      </c>
      <c r="I13" s="401"/>
      <c r="J13" s="14"/>
      <c r="K13" s="14"/>
    </row>
    <row r="14" spans="1:11" ht="4.5" customHeight="1">
      <c r="A14" s="14"/>
      <c r="B14" s="24"/>
      <c r="C14" s="39"/>
      <c r="D14" s="25"/>
      <c r="E14" s="25"/>
      <c r="F14" s="224"/>
      <c r="G14" s="224"/>
      <c r="H14" s="225"/>
      <c r="I14" s="224"/>
      <c r="J14" s="226"/>
      <c r="K14" s="14"/>
    </row>
    <row r="15" spans="1:11" ht="15.75">
      <c r="A15" s="14"/>
      <c r="B15" s="214">
        <v>1</v>
      </c>
      <c r="C15" s="215">
        <v>5</v>
      </c>
      <c r="D15" s="216" t="s">
        <v>35</v>
      </c>
      <c r="E15" s="217" t="s">
        <v>36</v>
      </c>
      <c r="F15" s="218">
        <v>10</v>
      </c>
      <c r="G15" s="218">
        <v>19</v>
      </c>
      <c r="H15" s="219">
        <v>1</v>
      </c>
      <c r="I15" s="78"/>
      <c r="J15" s="226"/>
      <c r="K15" s="115" t="s">
        <v>301</v>
      </c>
    </row>
    <row r="16" spans="1:11" ht="15.75">
      <c r="A16" s="14"/>
      <c r="B16" s="214">
        <v>2</v>
      </c>
      <c r="C16" s="215">
        <v>10</v>
      </c>
      <c r="D16" s="216" t="s">
        <v>37</v>
      </c>
      <c r="E16" s="217" t="s">
        <v>36</v>
      </c>
      <c r="F16" s="218">
        <v>10</v>
      </c>
      <c r="G16" s="218">
        <v>19</v>
      </c>
      <c r="H16" s="219">
        <v>1</v>
      </c>
      <c r="I16" s="78"/>
      <c r="J16" s="226"/>
      <c r="K16" s="115" t="s">
        <v>301</v>
      </c>
    </row>
    <row r="17" spans="2:11" ht="15.75">
      <c r="B17" s="214">
        <v>3</v>
      </c>
      <c r="C17" s="215">
        <v>11</v>
      </c>
      <c r="D17" s="216" t="s">
        <v>38</v>
      </c>
      <c r="E17" s="217" t="s">
        <v>36</v>
      </c>
      <c r="F17" s="218">
        <v>10</v>
      </c>
      <c r="G17" s="218">
        <v>19</v>
      </c>
      <c r="H17" s="219">
        <v>1</v>
      </c>
      <c r="I17" s="78"/>
      <c r="J17" s="226"/>
      <c r="K17" s="115" t="s">
        <v>301</v>
      </c>
    </row>
    <row r="18" spans="2:11" ht="15.75">
      <c r="B18" s="214">
        <v>4</v>
      </c>
      <c r="C18" s="215">
        <v>16</v>
      </c>
      <c r="D18" s="216" t="s">
        <v>39</v>
      </c>
      <c r="E18" s="217" t="s">
        <v>36</v>
      </c>
      <c r="F18" s="218">
        <v>10</v>
      </c>
      <c r="G18" s="218">
        <v>19</v>
      </c>
      <c r="H18" s="219">
        <v>1</v>
      </c>
      <c r="I18" s="78"/>
      <c r="J18" s="226"/>
      <c r="K18" s="115" t="s">
        <v>301</v>
      </c>
    </row>
    <row r="19" spans="2:11" ht="15.75">
      <c r="B19" s="214">
        <v>5</v>
      </c>
      <c r="C19" s="215">
        <v>17</v>
      </c>
      <c r="D19" s="216" t="s">
        <v>40</v>
      </c>
      <c r="E19" s="217" t="s">
        <v>36</v>
      </c>
      <c r="F19" s="218">
        <v>10</v>
      </c>
      <c r="G19" s="218">
        <v>19</v>
      </c>
      <c r="H19" s="219">
        <v>1</v>
      </c>
      <c r="I19" s="78"/>
      <c r="J19" s="226"/>
      <c r="K19" s="115" t="s">
        <v>301</v>
      </c>
    </row>
    <row r="20" spans="2:11" ht="15.75">
      <c r="B20" s="214">
        <v>6</v>
      </c>
      <c r="C20" s="215">
        <v>18</v>
      </c>
      <c r="D20" s="216" t="s">
        <v>41</v>
      </c>
      <c r="E20" s="217" t="s">
        <v>42</v>
      </c>
      <c r="F20" s="218">
        <v>10</v>
      </c>
      <c r="G20" s="218">
        <v>19</v>
      </c>
      <c r="H20" s="219">
        <v>0</v>
      </c>
      <c r="I20" s="78"/>
      <c r="J20" s="226"/>
      <c r="K20" s="115" t="s">
        <v>301</v>
      </c>
    </row>
    <row r="21" spans="2:11" ht="15.75">
      <c r="B21" s="214">
        <v>7</v>
      </c>
      <c r="C21" s="215">
        <v>19</v>
      </c>
      <c r="D21" s="216" t="s">
        <v>43</v>
      </c>
      <c r="E21" s="217" t="s">
        <v>36</v>
      </c>
      <c r="F21" s="218">
        <v>10</v>
      </c>
      <c r="G21" s="218">
        <v>19</v>
      </c>
      <c r="H21" s="219">
        <v>1</v>
      </c>
      <c r="I21" s="78"/>
      <c r="J21" s="226"/>
      <c r="K21" s="115" t="s">
        <v>301</v>
      </c>
    </row>
    <row r="22" spans="2:11" ht="15.75">
      <c r="B22" s="214">
        <v>8</v>
      </c>
      <c r="C22" s="215">
        <v>21</v>
      </c>
      <c r="D22" s="216" t="s">
        <v>44</v>
      </c>
      <c r="E22" s="217" t="s">
        <v>36</v>
      </c>
      <c r="F22" s="218">
        <v>10</v>
      </c>
      <c r="G22" s="218">
        <v>19</v>
      </c>
      <c r="H22" s="219">
        <v>1</v>
      </c>
      <c r="I22" s="78"/>
      <c r="J22" s="226"/>
      <c r="K22" s="115" t="s">
        <v>301</v>
      </c>
    </row>
    <row r="23" spans="2:11" ht="15.75">
      <c r="B23" s="214">
        <v>9</v>
      </c>
      <c r="C23" s="215">
        <v>23</v>
      </c>
      <c r="D23" s="216" t="s">
        <v>45</v>
      </c>
      <c r="E23" s="217" t="s">
        <v>36</v>
      </c>
      <c r="F23" s="218">
        <v>10</v>
      </c>
      <c r="G23" s="218">
        <v>19</v>
      </c>
      <c r="H23" s="219">
        <v>1</v>
      </c>
      <c r="I23" s="78"/>
      <c r="J23" s="226"/>
      <c r="K23" s="115" t="s">
        <v>301</v>
      </c>
    </row>
    <row r="24" spans="2:11" ht="15.75">
      <c r="B24" s="214">
        <v>10</v>
      </c>
      <c r="C24" s="215">
        <v>26</v>
      </c>
      <c r="D24" s="216" t="s">
        <v>46</v>
      </c>
      <c r="E24" s="217" t="s">
        <v>36</v>
      </c>
      <c r="F24" s="218">
        <v>0</v>
      </c>
      <c r="G24" s="218">
        <v>19</v>
      </c>
      <c r="H24" s="219">
        <v>1</v>
      </c>
      <c r="I24" s="78"/>
      <c r="J24" s="226"/>
      <c r="K24" s="115" t="s">
        <v>301</v>
      </c>
    </row>
    <row r="25" spans="2:11" ht="15.75">
      <c r="B25" s="214">
        <v>11</v>
      </c>
      <c r="C25" s="215">
        <v>27</v>
      </c>
      <c r="D25" s="216" t="s">
        <v>47</v>
      </c>
      <c r="E25" s="217" t="s">
        <v>36</v>
      </c>
      <c r="F25" s="218">
        <v>10</v>
      </c>
      <c r="G25" s="218">
        <v>19</v>
      </c>
      <c r="H25" s="219">
        <v>1</v>
      </c>
      <c r="I25" s="78"/>
      <c r="J25" s="226"/>
      <c r="K25" s="115" t="s">
        <v>301</v>
      </c>
    </row>
    <row r="26" spans="2:11" ht="15.75">
      <c r="B26" s="221">
        <v>12</v>
      </c>
      <c r="C26" s="222">
        <v>35</v>
      </c>
      <c r="D26" s="223" t="s">
        <v>48</v>
      </c>
      <c r="E26" s="217" t="s">
        <v>36</v>
      </c>
      <c r="F26" s="218">
        <v>10</v>
      </c>
      <c r="G26" s="218">
        <v>19</v>
      </c>
      <c r="H26" s="219">
        <v>1</v>
      </c>
      <c r="I26" s="78"/>
      <c r="J26" s="226"/>
      <c r="K26" s="115" t="s">
        <v>301</v>
      </c>
    </row>
    <row r="27" spans="2:11" ht="15.75">
      <c r="B27" s="214">
        <v>13</v>
      </c>
      <c r="C27" s="215">
        <v>37</v>
      </c>
      <c r="D27" s="216" t="s">
        <v>49</v>
      </c>
      <c r="E27" s="217" t="s">
        <v>42</v>
      </c>
      <c r="F27" s="218">
        <v>10</v>
      </c>
      <c r="G27" s="218">
        <v>19</v>
      </c>
      <c r="H27" s="219">
        <v>0</v>
      </c>
      <c r="I27" s="78"/>
      <c r="J27" s="226"/>
      <c r="K27" s="115" t="s">
        <v>301</v>
      </c>
    </row>
    <row r="28" spans="2:11" ht="15.75">
      <c r="B28" s="214">
        <v>14</v>
      </c>
      <c r="C28" s="215">
        <v>38</v>
      </c>
      <c r="D28" s="216" t="s">
        <v>50</v>
      </c>
      <c r="E28" s="217" t="s">
        <v>36</v>
      </c>
      <c r="F28" s="218">
        <v>10</v>
      </c>
      <c r="G28" s="218">
        <v>19</v>
      </c>
      <c r="H28" s="219">
        <v>1</v>
      </c>
      <c r="I28" s="78"/>
      <c r="J28" s="226"/>
      <c r="K28" s="115" t="s">
        <v>301</v>
      </c>
    </row>
    <row r="29" spans="2:11" ht="15.75">
      <c r="B29" s="214">
        <v>15</v>
      </c>
      <c r="C29" s="215">
        <v>39</v>
      </c>
      <c r="D29" s="216" t="s">
        <v>51</v>
      </c>
      <c r="E29" s="217" t="s">
        <v>36</v>
      </c>
      <c r="F29" s="218">
        <v>10</v>
      </c>
      <c r="G29" s="218">
        <v>19</v>
      </c>
      <c r="H29" s="219">
        <v>1</v>
      </c>
      <c r="I29" s="78"/>
      <c r="J29" s="226"/>
      <c r="K29" s="115" t="s">
        <v>301</v>
      </c>
    </row>
    <row r="30" spans="2:11" ht="15.75">
      <c r="B30" s="214">
        <v>16</v>
      </c>
      <c r="C30" s="215">
        <v>45</v>
      </c>
      <c r="D30" s="216" t="s">
        <v>52</v>
      </c>
      <c r="E30" s="217" t="s">
        <v>36</v>
      </c>
      <c r="F30" s="218">
        <v>10</v>
      </c>
      <c r="G30" s="218">
        <v>19</v>
      </c>
      <c r="H30" s="219">
        <v>1</v>
      </c>
      <c r="I30" s="78"/>
      <c r="J30" s="226"/>
      <c r="K30" s="115" t="s">
        <v>301</v>
      </c>
    </row>
    <row r="31" spans="2:11" ht="15.75">
      <c r="B31" s="214">
        <v>17</v>
      </c>
      <c r="C31" s="215">
        <v>47</v>
      </c>
      <c r="D31" s="216" t="s">
        <v>53</v>
      </c>
      <c r="E31" s="217" t="s">
        <v>36</v>
      </c>
      <c r="F31" s="218">
        <v>10</v>
      </c>
      <c r="G31" s="218">
        <v>19</v>
      </c>
      <c r="H31" s="219">
        <v>1</v>
      </c>
      <c r="I31" s="78"/>
      <c r="J31" s="226"/>
      <c r="K31" s="115" t="s">
        <v>301</v>
      </c>
    </row>
    <row r="32" spans="2:11" ht="15.75">
      <c r="B32" s="214">
        <v>18</v>
      </c>
      <c r="C32" s="215">
        <v>48</v>
      </c>
      <c r="D32" s="216" t="s">
        <v>54</v>
      </c>
      <c r="E32" s="217" t="s">
        <v>36</v>
      </c>
      <c r="F32" s="218">
        <v>10</v>
      </c>
      <c r="G32" s="218">
        <v>19</v>
      </c>
      <c r="H32" s="219">
        <v>1</v>
      </c>
      <c r="I32" s="78"/>
      <c r="J32" s="226"/>
      <c r="K32" s="115" t="s">
        <v>301</v>
      </c>
    </row>
    <row r="33" spans="2:11" ht="15.75">
      <c r="B33" s="214">
        <v>19</v>
      </c>
      <c r="C33" s="215">
        <v>51</v>
      </c>
      <c r="D33" s="216" t="s">
        <v>55</v>
      </c>
      <c r="E33" s="217" t="s">
        <v>36</v>
      </c>
      <c r="F33" s="218">
        <v>10</v>
      </c>
      <c r="G33" s="218">
        <v>19</v>
      </c>
      <c r="H33" s="219">
        <v>1</v>
      </c>
      <c r="I33" s="78"/>
      <c r="J33" s="226"/>
      <c r="K33" s="115" t="s">
        <v>301</v>
      </c>
    </row>
    <row r="34" spans="2:11" ht="15.75">
      <c r="B34" s="214">
        <v>20</v>
      </c>
      <c r="C34" s="215">
        <v>52</v>
      </c>
      <c r="D34" s="216" t="s">
        <v>56</v>
      </c>
      <c r="E34" s="217" t="s">
        <v>36</v>
      </c>
      <c r="F34" s="218">
        <v>10</v>
      </c>
      <c r="G34" s="218">
        <v>19</v>
      </c>
      <c r="H34" s="219">
        <v>1</v>
      </c>
      <c r="I34" s="78"/>
      <c r="J34" s="226"/>
      <c r="K34" s="115" t="s">
        <v>301</v>
      </c>
    </row>
    <row r="35" spans="2:11" ht="15.75">
      <c r="B35" s="214">
        <v>21</v>
      </c>
      <c r="C35" s="215">
        <v>55</v>
      </c>
      <c r="D35" s="216" t="s">
        <v>57</v>
      </c>
      <c r="E35" s="217" t="s">
        <v>36</v>
      </c>
      <c r="F35" s="218">
        <v>10</v>
      </c>
      <c r="G35" s="218">
        <v>19</v>
      </c>
      <c r="H35" s="219">
        <v>1</v>
      </c>
      <c r="I35" s="78"/>
      <c r="J35" s="226"/>
      <c r="K35" s="115" t="s">
        <v>301</v>
      </c>
    </row>
    <row r="36" spans="2:11" ht="15.75">
      <c r="B36" s="214">
        <v>22</v>
      </c>
      <c r="C36" s="215">
        <v>56</v>
      </c>
      <c r="D36" s="216" t="s">
        <v>58</v>
      </c>
      <c r="E36" s="217" t="s">
        <v>36</v>
      </c>
      <c r="F36" s="218">
        <v>10</v>
      </c>
      <c r="G36" s="218">
        <v>19</v>
      </c>
      <c r="H36" s="219">
        <v>1</v>
      </c>
      <c r="I36" s="78"/>
      <c r="J36" s="226"/>
      <c r="K36" s="115" t="s">
        <v>301</v>
      </c>
    </row>
    <row r="37" spans="2:11" ht="15.75">
      <c r="B37" s="214">
        <v>23</v>
      </c>
      <c r="C37" s="215">
        <v>60</v>
      </c>
      <c r="D37" s="216" t="s">
        <v>59</v>
      </c>
      <c r="E37" s="217" t="s">
        <v>36</v>
      </c>
      <c r="F37" s="218">
        <v>10</v>
      </c>
      <c r="G37" s="218">
        <v>19</v>
      </c>
      <c r="H37" s="219">
        <v>1</v>
      </c>
      <c r="I37" s="78"/>
      <c r="J37" s="226"/>
      <c r="K37" s="115" t="s">
        <v>301</v>
      </c>
    </row>
    <row r="38" spans="2:11" ht="15.75">
      <c r="B38" s="214">
        <v>24</v>
      </c>
      <c r="C38" s="215">
        <v>66</v>
      </c>
      <c r="D38" s="216" t="s">
        <v>60</v>
      </c>
      <c r="E38" s="217" t="s">
        <v>36</v>
      </c>
      <c r="F38" s="218">
        <v>10</v>
      </c>
      <c r="G38" s="218">
        <v>19</v>
      </c>
      <c r="H38" s="219">
        <v>1</v>
      </c>
      <c r="I38" s="78"/>
      <c r="J38" s="226"/>
      <c r="K38" s="115" t="s">
        <v>301</v>
      </c>
    </row>
    <row r="39" spans="2:11" ht="15.75">
      <c r="B39" s="214">
        <v>25</v>
      </c>
      <c r="C39" s="215">
        <v>67</v>
      </c>
      <c r="D39" s="216" t="s">
        <v>61</v>
      </c>
      <c r="E39" s="217" t="s">
        <v>36</v>
      </c>
      <c r="F39" s="218">
        <v>10</v>
      </c>
      <c r="G39" s="218">
        <v>19</v>
      </c>
      <c r="H39" s="219">
        <v>1</v>
      </c>
      <c r="I39" s="78"/>
      <c r="J39" s="226"/>
      <c r="K39" s="115" t="s">
        <v>301</v>
      </c>
    </row>
    <row r="40" spans="2:11" ht="15.75">
      <c r="B40" s="214">
        <v>26</v>
      </c>
      <c r="C40" s="215">
        <v>69</v>
      </c>
      <c r="D40" s="216" t="s">
        <v>62</v>
      </c>
      <c r="E40" s="217" t="s">
        <v>36</v>
      </c>
      <c r="F40" s="218">
        <v>10</v>
      </c>
      <c r="G40" s="218">
        <v>19</v>
      </c>
      <c r="H40" s="219">
        <v>1</v>
      </c>
      <c r="I40" s="78"/>
      <c r="J40" s="226"/>
      <c r="K40" s="115" t="s">
        <v>301</v>
      </c>
    </row>
    <row r="41" spans="2:11" ht="15.75">
      <c r="B41" s="214">
        <v>27</v>
      </c>
      <c r="C41" s="215">
        <v>75</v>
      </c>
      <c r="D41" s="216" t="s">
        <v>63</v>
      </c>
      <c r="E41" s="217" t="s">
        <v>36</v>
      </c>
      <c r="F41" s="218">
        <v>10</v>
      </c>
      <c r="G41" s="218">
        <v>19</v>
      </c>
      <c r="H41" s="219">
        <v>1</v>
      </c>
      <c r="I41" s="78"/>
      <c r="J41" s="226"/>
      <c r="K41" s="115" t="s">
        <v>301</v>
      </c>
    </row>
    <row r="42" spans="2:11" ht="15.75">
      <c r="B42" s="214">
        <v>28</v>
      </c>
      <c r="C42" s="215">
        <v>79</v>
      </c>
      <c r="D42" s="216" t="s">
        <v>64</v>
      </c>
      <c r="E42" s="217" t="s">
        <v>36</v>
      </c>
      <c r="F42" s="218">
        <v>10</v>
      </c>
      <c r="G42" s="218">
        <v>19</v>
      </c>
      <c r="H42" s="219">
        <v>1</v>
      </c>
      <c r="I42" s="78"/>
      <c r="J42" s="226"/>
      <c r="K42" s="115" t="s">
        <v>301</v>
      </c>
    </row>
    <row r="43" spans="2:11" ht="15.75">
      <c r="B43" s="214">
        <v>29</v>
      </c>
      <c r="C43" s="215">
        <v>80</v>
      </c>
      <c r="D43" s="216" t="s">
        <v>65</v>
      </c>
      <c r="E43" s="217" t="s">
        <v>36</v>
      </c>
      <c r="F43" s="218">
        <v>10</v>
      </c>
      <c r="G43" s="218">
        <v>19</v>
      </c>
      <c r="H43" s="219">
        <v>0</v>
      </c>
      <c r="I43" s="78"/>
      <c r="J43" s="226"/>
      <c r="K43" s="115" t="s">
        <v>301</v>
      </c>
    </row>
    <row r="44" spans="2:11" ht="16.5" thickBot="1">
      <c r="B44" s="214">
        <v>30</v>
      </c>
      <c r="C44" s="215">
        <v>82</v>
      </c>
      <c r="D44" s="216" t="s">
        <v>66</v>
      </c>
      <c r="E44" s="217" t="s">
        <v>36</v>
      </c>
      <c r="F44" s="218">
        <v>10</v>
      </c>
      <c r="G44" s="218">
        <v>19</v>
      </c>
      <c r="H44" s="219">
        <v>1</v>
      </c>
      <c r="I44" s="78"/>
      <c r="J44" s="226"/>
      <c r="K44" s="115" t="s">
        <v>301</v>
      </c>
    </row>
    <row r="45" spans="2:11" ht="13.5" thickTop="1">
      <c r="B45" s="385" t="s">
        <v>67</v>
      </c>
      <c r="C45" s="386"/>
      <c r="D45" s="79" t="s">
        <v>36</v>
      </c>
      <c r="E45" s="120">
        <v>28</v>
      </c>
      <c r="F45" s="227"/>
      <c r="G45" s="228"/>
      <c r="H45" s="229"/>
      <c r="I45" s="229"/>
      <c r="J45" s="14"/>
      <c r="K45" s="14"/>
    </row>
    <row r="46" spans="2:11">
      <c r="B46" s="387"/>
      <c r="C46" s="388"/>
      <c r="D46" s="80" t="s">
        <v>68</v>
      </c>
      <c r="E46" s="121">
        <v>0</v>
      </c>
      <c r="F46" s="230"/>
      <c r="G46" s="153"/>
      <c r="H46" s="231"/>
      <c r="I46" s="231"/>
      <c r="J46" s="14"/>
      <c r="K46" s="14"/>
    </row>
    <row r="47" spans="2:11">
      <c r="B47" s="387"/>
      <c r="C47" s="388"/>
      <c r="D47" s="81" t="s">
        <v>42</v>
      </c>
      <c r="E47" s="122">
        <v>2</v>
      </c>
      <c r="F47" s="230"/>
      <c r="G47" s="153"/>
      <c r="H47" s="231"/>
      <c r="I47" s="231"/>
      <c r="J47" s="14"/>
      <c r="K47" s="14"/>
    </row>
    <row r="48" spans="2:11" ht="13.5" thickBot="1">
      <c r="B48" s="389"/>
      <c r="C48" s="390"/>
      <c r="D48" s="119" t="s">
        <v>69</v>
      </c>
      <c r="E48" s="220">
        <v>30</v>
      </c>
      <c r="F48" s="232"/>
      <c r="G48" s="233"/>
      <c r="H48" s="234"/>
      <c r="I48" s="234"/>
      <c r="J48" s="14"/>
      <c r="K48" s="14"/>
    </row>
    <row r="49" spans="2:2" ht="3" customHeight="1" thickTop="1">
      <c r="B49" s="114" t="s">
        <v>70</v>
      </c>
    </row>
    <row r="50" spans="2:2">
      <c r="B50" s="14"/>
    </row>
    <row r="51" spans="2:2">
      <c r="B51" s="14"/>
    </row>
    <row r="52" spans="2:2">
      <c r="B52" s="14"/>
    </row>
    <row r="53" spans="2:2">
      <c r="B53" s="14"/>
    </row>
    <row r="54" spans="2:2">
      <c r="B54" s="14"/>
    </row>
    <row r="55" spans="2:2">
      <c r="B55" s="14"/>
    </row>
    <row r="56" spans="2:2">
      <c r="B56" s="14"/>
    </row>
    <row r="57" spans="2:2">
      <c r="B57" s="14"/>
    </row>
    <row r="58" spans="2:2">
      <c r="B58" s="14"/>
    </row>
    <row r="59" spans="2:2">
      <c r="B59" s="14"/>
    </row>
    <row r="60" spans="2:2">
      <c r="B60" s="14"/>
    </row>
    <row r="61" spans="2:2">
      <c r="B61" s="14"/>
    </row>
    <row r="62" spans="2:2">
      <c r="B62" s="14"/>
    </row>
    <row r="63" spans="2:2">
      <c r="B63" s="14"/>
    </row>
    <row r="64" spans="2:2">
      <c r="B64" s="14"/>
    </row>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sheetData>
  <sheetProtection selectLockedCells="1"/>
  <mergeCells count="15">
    <mergeCell ref="B1:I1"/>
    <mergeCell ref="B2:I2"/>
    <mergeCell ref="B3:I3"/>
    <mergeCell ref="B5:I5"/>
    <mergeCell ref="B7:I7"/>
    <mergeCell ref="B45:C48"/>
    <mergeCell ref="B4:I4"/>
    <mergeCell ref="D12:D13"/>
    <mergeCell ref="B12:B13"/>
    <mergeCell ref="E12:E13"/>
    <mergeCell ref="C12:C13"/>
    <mergeCell ref="I12:I13"/>
    <mergeCell ref="F12:H12"/>
    <mergeCell ref="B10:I10"/>
    <mergeCell ref="B11:I11"/>
  </mergeCells>
  <phoneticPr fontId="0" type="noConversion"/>
  <conditionalFormatting sqref="B15:B44 E15:I44">
    <cfRule type="expression" dxfId="1224" priority="39">
      <formula>MOD(ROW(),2)</formula>
    </cfRule>
  </conditionalFormatting>
  <conditionalFormatting sqref="E46">
    <cfRule type="cellIs" dxfId="1223" priority="22" operator="greaterThan">
      <formula>0</formula>
    </cfRule>
  </conditionalFormatting>
  <conditionalFormatting sqref="E15:E44 D46:E46">
    <cfRule type="cellIs" dxfId="1222" priority="20" operator="equal">
      <formula>"NO ADMISIBLE"</formula>
    </cfRule>
  </conditionalFormatting>
  <conditionalFormatting sqref="F15:H44">
    <cfRule type="cellIs" dxfId="1221" priority="13" operator="equal">
      <formula>0</formula>
    </cfRule>
  </conditionalFormatting>
  <conditionalFormatting sqref="I15:I44">
    <cfRule type="cellIs" dxfId="1220" priority="12" operator="equal">
      <formula>"NO"</formula>
    </cfRule>
  </conditionalFormatting>
  <conditionalFormatting sqref="K15:K44">
    <cfRule type="cellIs" dxfId="1219" priority="10" operator="notEqual">
      <formula>"CORRECTO"</formula>
    </cfRule>
    <cfRule type="cellIs" dxfId="1218" priority="11" operator="equal">
      <formula>"CORRECTO"</formula>
    </cfRule>
  </conditionalFormatting>
  <conditionalFormatting sqref="E15:E44 D45:E45">
    <cfRule type="cellIs" dxfId="1217" priority="21" stopIfTrue="1" operator="equal">
      <formula>"ADMISIBLE"</formula>
    </cfRule>
  </conditionalFormatting>
  <conditionalFormatting sqref="E15:E44 D47:E47">
    <cfRule type="cellIs" dxfId="1216" priority="19" operator="equal">
      <formula>"RECHAZO"</formula>
    </cfRule>
  </conditionalFormatting>
  <conditionalFormatting sqref="C15:D44">
    <cfRule type="expression" dxfId="1215" priority="1" stopIfTrue="1">
      <formula>MOD(ROW(),2)</formula>
    </cfRule>
  </conditionalFormatting>
  <dataValidations count="2">
    <dataValidation type="list" allowBlank="1" showInputMessage="1" showErrorMessage="1" sqref="B4:C4">
      <formula1>DEPENDENCIAS</formula1>
    </dataValidation>
    <dataValidation type="list" allowBlank="1" showInputMessage="1" showErrorMessage="1" sqref="E15:E44">
      <formula1>RESULTADO</formula1>
    </dataValidation>
  </dataValidations>
  <printOptions horizontalCentered="1"/>
  <pageMargins left="0.23622047244094491" right="0.23622047244094491" top="0.74803149606299213" bottom="0.74803149606299213" header="0.31496062992125984" footer="0.31496062992125984"/>
  <pageSetup scale="53" orientation="portrait" horizontalDpi="1200" verticalDpi="1200" r:id="rId1"/>
  <headerFooter alignWithMargins="0">
    <oddFooter>&amp;L&amp;9&amp;F
&amp;A&amp;C&amp;P de &amp;N&amp;R&amp;9INSTITUTO NACIONAL DE VIAS
&amp;D</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9" tint="-0.249977111117893"/>
  </sheetPr>
  <dimension ref="A1:CX136"/>
  <sheetViews>
    <sheetView showGridLines="0" zoomScale="81" zoomScaleNormal="81" zoomScaleSheetLayoutView="93" workbookViewId="0">
      <selection activeCell="I20" sqref="I20"/>
    </sheetView>
  </sheetViews>
  <sheetFormatPr baseColWidth="10" defaultColWidth="11.42578125" defaultRowHeight="15" zeroHeight="1"/>
  <cols>
    <col min="1" max="1" width="2.7109375" style="265" customWidth="1"/>
    <col min="2" max="2" width="5.140625" style="252" customWidth="1"/>
    <col min="3" max="3" width="9.5703125" style="252" customWidth="1"/>
    <col min="4" max="4" width="45.7109375" style="265" customWidth="1"/>
    <col min="5" max="5" width="10.140625" style="265" customWidth="1"/>
    <col min="6" max="6" width="13.5703125" style="265" customWidth="1"/>
    <col min="7" max="7" width="18" style="265" customWidth="1"/>
    <col min="8" max="8" width="26.140625" style="265" customWidth="1"/>
    <col min="9" max="9" width="21.140625" style="265" customWidth="1"/>
    <col min="10" max="10" width="25.7109375" style="265" customWidth="1"/>
    <col min="11" max="11" width="21.140625" style="381" customWidth="1"/>
    <col min="12" max="12" width="21.140625" style="265" customWidth="1"/>
    <col min="13" max="13" width="30" style="265" customWidth="1"/>
    <col min="14" max="14" width="21.140625" style="381" customWidth="1"/>
    <col min="15" max="15" width="21.140625" style="265" customWidth="1"/>
    <col min="16" max="16" width="27.140625" style="265" customWidth="1"/>
    <col min="17" max="17" width="21.140625" style="381" customWidth="1"/>
    <col min="18" max="18" width="21.140625" style="265" customWidth="1"/>
    <col min="19" max="19" width="25.85546875" style="265" customWidth="1"/>
    <col min="20" max="20" width="21.140625" style="381" customWidth="1"/>
    <col min="21" max="21" width="21.140625" style="265" customWidth="1"/>
    <col min="22" max="22" width="27.7109375" style="265" customWidth="1"/>
    <col min="23" max="23" width="21.140625" style="381" customWidth="1"/>
    <col min="24" max="25" width="21.140625" style="265" customWidth="1"/>
    <col min="26" max="26" width="21.140625" style="381" customWidth="1"/>
    <col min="27" max="27" width="21.140625" style="265" customWidth="1"/>
    <col min="28" max="28" width="28.7109375" style="265" customWidth="1"/>
    <col min="29" max="29" width="21.140625" style="381" customWidth="1"/>
    <col min="30" max="30" width="21.140625" style="265" customWidth="1"/>
    <col min="31" max="31" width="24.140625" style="265" customWidth="1"/>
    <col min="32" max="32" width="21.140625" style="381" customWidth="1"/>
    <col min="33" max="33" width="21.140625" style="265" customWidth="1"/>
    <col min="34" max="34" width="30.28515625" style="265" customWidth="1"/>
    <col min="35" max="35" width="21.140625" style="381" customWidth="1"/>
    <col min="36" max="36" width="21.140625" style="265" customWidth="1"/>
    <col min="37" max="37" width="26.5703125" style="265" customWidth="1"/>
    <col min="38" max="38" width="21.140625" style="381" customWidth="1"/>
    <col min="39" max="39" width="21.140625" style="265" customWidth="1"/>
    <col min="40" max="40" width="25.5703125" style="265" customWidth="1"/>
    <col min="41" max="41" width="21.140625" style="381" customWidth="1"/>
    <col min="42" max="42" width="21.140625" style="265" customWidth="1"/>
    <col min="43" max="43" width="23.7109375" style="265" customWidth="1"/>
    <col min="44" max="44" width="21.140625" style="381" customWidth="1"/>
    <col min="45" max="46" width="21.140625" style="265" customWidth="1"/>
    <col min="47" max="47" width="21.140625" style="381" customWidth="1"/>
    <col min="48" max="48" width="21.140625" style="265" customWidth="1"/>
    <col min="49" max="49" width="27.28515625" style="265" customWidth="1"/>
    <col min="50" max="50" width="21.140625" style="381" customWidth="1"/>
    <col min="51" max="51" width="21.140625" style="265" customWidth="1"/>
    <col min="52" max="52" width="34.140625" style="265" customWidth="1"/>
    <col min="53" max="53" width="21.140625" style="381" customWidth="1"/>
    <col min="54" max="54" width="21.140625" style="265" customWidth="1"/>
    <col min="55" max="55" width="24.28515625" style="265" customWidth="1"/>
    <col min="56" max="56" width="21.140625" style="381" customWidth="1"/>
    <col min="57" max="57" width="21.140625" style="265" customWidth="1"/>
    <col min="58" max="58" width="26.85546875" style="265" customWidth="1"/>
    <col min="59" max="59" width="21.140625" style="381" customWidth="1"/>
    <col min="60" max="60" width="21.140625" style="265" customWidth="1"/>
    <col min="61" max="61" width="27.28515625" style="265" customWidth="1"/>
    <col min="62" max="62" width="21.140625" style="381" customWidth="1"/>
    <col min="63" max="63" width="21.140625" style="265" customWidth="1"/>
    <col min="64" max="64" width="27.42578125" style="265" customWidth="1"/>
    <col min="65" max="65" width="21.140625" style="381" customWidth="1"/>
    <col min="66" max="66" width="21.140625" style="265" customWidth="1"/>
    <col min="67" max="67" width="32.5703125" style="265" customWidth="1"/>
    <col min="68" max="68" width="21.140625" style="381" customWidth="1"/>
    <col min="69" max="69" width="21.140625" style="265" customWidth="1"/>
    <col min="70" max="70" width="25" style="265" customWidth="1"/>
    <col min="71" max="71" width="21.140625" style="381" customWidth="1"/>
    <col min="72" max="72" width="21.140625" style="265" customWidth="1"/>
    <col min="73" max="73" width="26.5703125" style="265" customWidth="1"/>
    <col min="74" max="74" width="21.140625" style="381" customWidth="1"/>
    <col min="75" max="75" width="21.140625" style="265" customWidth="1"/>
    <col min="76" max="76" width="24.85546875" style="265" customWidth="1"/>
    <col min="77" max="77" width="21.140625" style="381" customWidth="1"/>
    <col min="78" max="78" width="21.140625" style="265" customWidth="1"/>
    <col min="79" max="79" width="25.5703125" style="265" customWidth="1"/>
    <col min="80" max="80" width="21.140625" style="381" customWidth="1"/>
    <col min="81" max="81" width="21.140625" style="265" customWidth="1"/>
    <col min="82" max="82" width="25" style="265" customWidth="1"/>
    <col min="83" max="83" width="21.140625" style="381" customWidth="1"/>
    <col min="84" max="84" width="21.140625" style="265" customWidth="1"/>
    <col min="85" max="85" width="24.42578125" style="265" customWidth="1"/>
    <col min="86" max="86" width="21.140625" style="381" customWidth="1"/>
    <col min="87" max="87" width="21.140625" style="265" customWidth="1"/>
    <col min="88" max="88" width="24.42578125" style="265" customWidth="1"/>
    <col min="89" max="89" width="21.140625" style="381" customWidth="1"/>
    <col min="90" max="90" width="21.140625" style="265" customWidth="1"/>
    <col min="91" max="91" width="28.42578125" style="265" customWidth="1"/>
    <col min="92" max="92" width="21.140625" style="381" customWidth="1"/>
    <col min="93" max="93" width="21.140625" style="265" customWidth="1"/>
    <col min="94" max="94" width="27.28515625" style="265" customWidth="1"/>
    <col min="95" max="95" width="21.140625" style="381" customWidth="1"/>
    <col min="96" max="96" width="21.140625" style="265" customWidth="1"/>
    <col min="97" max="97" width="25.5703125" style="265" customWidth="1"/>
    <col min="98" max="98" width="21.140625" style="381" customWidth="1"/>
    <col min="99" max="195" width="11.42578125" style="265" customWidth="1"/>
    <col min="196" max="16384" width="11.42578125" style="265"/>
  </cols>
  <sheetData>
    <row r="1" spans="1:102" s="9" customFormat="1" ht="20.100000000000001" customHeight="1">
      <c r="A1" s="10"/>
      <c r="B1" s="441" t="s">
        <v>19</v>
      </c>
      <c r="C1" s="441"/>
      <c r="D1" s="441"/>
      <c r="E1" s="441"/>
      <c r="F1" s="441"/>
      <c r="G1" s="441"/>
      <c r="H1" s="441"/>
      <c r="I1" s="11"/>
      <c r="J1" s="10"/>
      <c r="K1" s="12"/>
      <c r="L1" s="11"/>
      <c r="M1" s="10"/>
      <c r="N1" s="12"/>
      <c r="O1" s="11"/>
      <c r="P1" s="10"/>
      <c r="Q1" s="12"/>
      <c r="R1" s="11"/>
      <c r="S1" s="10"/>
      <c r="T1" s="12"/>
      <c r="U1" s="11"/>
      <c r="V1" s="10"/>
      <c r="W1" s="12"/>
      <c r="X1" s="11"/>
      <c r="Y1" s="10"/>
      <c r="Z1" s="12"/>
      <c r="AA1" s="11"/>
      <c r="AB1" s="10"/>
      <c r="AC1" s="12"/>
      <c r="AD1" s="11"/>
      <c r="AE1" s="10"/>
      <c r="AF1" s="12"/>
      <c r="AG1" s="11"/>
      <c r="AH1" s="10"/>
      <c r="AI1" s="12"/>
      <c r="AJ1" s="11"/>
      <c r="AK1" s="10"/>
      <c r="AL1" s="12"/>
      <c r="AM1" s="11"/>
      <c r="AN1" s="10"/>
      <c r="AO1" s="12"/>
      <c r="AP1" s="11"/>
      <c r="AQ1" s="10"/>
      <c r="AR1" s="12"/>
      <c r="AS1" s="11"/>
      <c r="AT1" s="10"/>
      <c r="AU1" s="12"/>
      <c r="AV1" s="11"/>
      <c r="AW1" s="10"/>
      <c r="AX1" s="12"/>
      <c r="AY1" s="11"/>
      <c r="AZ1" s="10"/>
      <c r="BA1" s="12"/>
      <c r="BB1" s="11"/>
      <c r="BC1" s="10"/>
      <c r="BD1" s="12"/>
      <c r="BE1" s="11"/>
      <c r="BF1" s="10"/>
      <c r="BG1" s="12"/>
      <c r="BH1" s="11"/>
      <c r="BI1" s="10"/>
      <c r="BJ1" s="12"/>
      <c r="BK1" s="11"/>
      <c r="BL1" s="10"/>
      <c r="BM1" s="12"/>
      <c r="BN1" s="11"/>
      <c r="BO1" s="10"/>
      <c r="BP1" s="12"/>
      <c r="BQ1" s="11"/>
      <c r="BR1" s="10"/>
      <c r="BS1" s="12"/>
      <c r="BT1" s="11"/>
      <c r="BU1" s="10"/>
      <c r="BV1" s="12"/>
      <c r="BW1" s="11"/>
      <c r="BX1" s="10"/>
      <c r="BY1" s="12"/>
      <c r="BZ1" s="11"/>
      <c r="CA1" s="10"/>
      <c r="CB1" s="12"/>
      <c r="CC1" s="11"/>
      <c r="CD1" s="10"/>
      <c r="CE1" s="12"/>
      <c r="CF1" s="11"/>
      <c r="CG1" s="10"/>
      <c r="CH1" s="12"/>
      <c r="CI1" s="11"/>
      <c r="CJ1" s="10"/>
      <c r="CK1" s="12"/>
      <c r="CL1" s="11"/>
      <c r="CM1" s="10"/>
      <c r="CN1" s="12"/>
      <c r="CO1" s="11"/>
      <c r="CP1" s="10"/>
      <c r="CQ1" s="12"/>
      <c r="CR1" s="11"/>
      <c r="CS1" s="10"/>
      <c r="CT1" s="12"/>
    </row>
    <row r="2" spans="1:102" s="9" customFormat="1" ht="20.100000000000001" customHeight="1">
      <c r="A2" s="10"/>
      <c r="B2" s="442" t="s">
        <v>20</v>
      </c>
      <c r="C2" s="442"/>
      <c r="D2" s="442"/>
      <c r="E2" s="442"/>
      <c r="F2" s="442"/>
      <c r="G2" s="442"/>
      <c r="H2" s="442"/>
      <c r="I2" s="11"/>
      <c r="J2" s="10"/>
      <c r="K2" s="12"/>
      <c r="L2" s="11"/>
      <c r="M2" s="10"/>
      <c r="N2" s="12"/>
      <c r="O2" s="11"/>
      <c r="P2" s="10"/>
      <c r="Q2" s="12"/>
      <c r="R2" s="11"/>
      <c r="S2" s="10"/>
      <c r="T2" s="12"/>
      <c r="U2" s="11"/>
      <c r="V2" s="10"/>
      <c r="W2" s="12"/>
      <c r="X2" s="11"/>
      <c r="Y2" s="10"/>
      <c r="Z2" s="12"/>
      <c r="AA2" s="11"/>
      <c r="AB2" s="10"/>
      <c r="AC2" s="12"/>
      <c r="AD2" s="11"/>
      <c r="AE2" s="10"/>
      <c r="AF2" s="12"/>
      <c r="AG2" s="11"/>
      <c r="AH2" s="10"/>
      <c r="AI2" s="12"/>
      <c r="AJ2" s="11"/>
      <c r="AK2" s="10"/>
      <c r="AL2" s="12"/>
      <c r="AM2" s="11"/>
      <c r="AN2" s="10"/>
      <c r="AO2" s="12"/>
      <c r="AP2" s="11"/>
      <c r="AQ2" s="10"/>
      <c r="AR2" s="12"/>
      <c r="AS2" s="11"/>
      <c r="AT2" s="10"/>
      <c r="AU2" s="12"/>
      <c r="AV2" s="11"/>
      <c r="AW2" s="10"/>
      <c r="AX2" s="12"/>
      <c r="AY2" s="11"/>
      <c r="AZ2" s="10"/>
      <c r="BA2" s="12"/>
      <c r="BB2" s="11"/>
      <c r="BC2" s="10"/>
      <c r="BD2" s="12"/>
      <c r="BE2" s="11"/>
      <c r="BF2" s="10"/>
      <c r="BG2" s="12"/>
      <c r="BH2" s="11"/>
      <c r="BI2" s="10"/>
      <c r="BJ2" s="12"/>
      <c r="BK2" s="11"/>
      <c r="BL2" s="10"/>
      <c r="BM2" s="12"/>
      <c r="BN2" s="11"/>
      <c r="BO2" s="10"/>
      <c r="BP2" s="12"/>
      <c r="BQ2" s="11"/>
      <c r="BR2" s="10"/>
      <c r="BS2" s="12"/>
      <c r="BT2" s="11"/>
      <c r="BU2" s="10"/>
      <c r="BV2" s="12"/>
      <c r="BW2" s="11"/>
      <c r="BX2" s="10"/>
      <c r="BY2" s="12"/>
      <c r="BZ2" s="11"/>
      <c r="CA2" s="10"/>
      <c r="CB2" s="12"/>
      <c r="CC2" s="11"/>
      <c r="CD2" s="10"/>
      <c r="CE2" s="12"/>
      <c r="CF2" s="11"/>
      <c r="CG2" s="10"/>
      <c r="CH2" s="12"/>
      <c r="CI2" s="11"/>
      <c r="CJ2" s="10"/>
      <c r="CK2" s="12"/>
      <c r="CL2" s="11"/>
      <c r="CM2" s="10"/>
      <c r="CN2" s="12"/>
      <c r="CO2" s="11"/>
      <c r="CP2" s="10"/>
      <c r="CQ2" s="12"/>
      <c r="CR2" s="11"/>
      <c r="CS2" s="10"/>
      <c r="CT2" s="12"/>
    </row>
    <row r="3" spans="1:102" s="9" customFormat="1" ht="20.100000000000001" customHeight="1">
      <c r="A3" s="10"/>
      <c r="B3" s="442" t="s">
        <v>21</v>
      </c>
      <c r="C3" s="442"/>
      <c r="D3" s="442"/>
      <c r="E3" s="442"/>
      <c r="F3" s="442"/>
      <c r="G3" s="442"/>
      <c r="H3" s="442"/>
      <c r="I3" s="11"/>
      <c r="J3" s="88"/>
      <c r="K3" s="12"/>
      <c r="L3" s="11"/>
      <c r="M3" s="88"/>
      <c r="N3" s="12"/>
      <c r="O3" s="11"/>
      <c r="P3" s="88"/>
      <c r="Q3" s="12"/>
      <c r="R3" s="11"/>
      <c r="S3" s="88"/>
      <c r="T3" s="12"/>
      <c r="U3" s="11"/>
      <c r="V3" s="88"/>
      <c r="W3" s="12"/>
      <c r="X3" s="11"/>
      <c r="Y3" s="88"/>
      <c r="Z3" s="12"/>
      <c r="AA3" s="11"/>
      <c r="AB3" s="88"/>
      <c r="AC3" s="12"/>
      <c r="AD3" s="11"/>
      <c r="AE3" s="88"/>
      <c r="AF3" s="12"/>
      <c r="AG3" s="11"/>
      <c r="AH3" s="88"/>
      <c r="AI3" s="12"/>
      <c r="AJ3" s="11"/>
      <c r="AK3" s="88"/>
      <c r="AL3" s="12"/>
      <c r="AM3" s="11"/>
      <c r="AN3" s="88"/>
      <c r="AO3" s="12"/>
      <c r="AP3" s="11"/>
      <c r="AQ3" s="88"/>
      <c r="AR3" s="12"/>
      <c r="AS3" s="11"/>
      <c r="AT3" s="88"/>
      <c r="AU3" s="12"/>
      <c r="AV3" s="11"/>
      <c r="AW3" s="88"/>
      <c r="AX3" s="12"/>
      <c r="AY3" s="11"/>
      <c r="AZ3" s="88"/>
      <c r="BA3" s="12"/>
      <c r="BB3" s="11"/>
      <c r="BC3" s="88"/>
      <c r="BD3" s="12"/>
      <c r="BE3" s="11"/>
      <c r="BF3" s="88"/>
      <c r="BG3" s="12"/>
      <c r="BH3" s="11"/>
      <c r="BI3" s="88"/>
      <c r="BJ3" s="12"/>
      <c r="BK3" s="11"/>
      <c r="BL3" s="88"/>
      <c r="BM3" s="12"/>
      <c r="BN3" s="11"/>
      <c r="BO3" s="88"/>
      <c r="BP3" s="12"/>
      <c r="BQ3" s="11"/>
      <c r="BR3" s="88"/>
      <c r="BS3" s="12"/>
      <c r="BT3" s="11"/>
      <c r="BU3" s="88"/>
      <c r="BV3" s="12"/>
      <c r="BW3" s="11"/>
      <c r="BX3" s="88"/>
      <c r="BY3" s="12"/>
      <c r="BZ3" s="11"/>
      <c r="CA3" s="88"/>
      <c r="CB3" s="12"/>
      <c r="CC3" s="11"/>
      <c r="CD3" s="88"/>
      <c r="CE3" s="12"/>
      <c r="CF3" s="11"/>
      <c r="CG3" s="88"/>
      <c r="CH3" s="12"/>
      <c r="CI3" s="11"/>
      <c r="CJ3" s="88"/>
      <c r="CK3" s="12"/>
      <c r="CL3" s="11"/>
      <c r="CM3" s="88"/>
      <c r="CN3" s="12"/>
      <c r="CO3" s="11"/>
      <c r="CP3" s="88"/>
      <c r="CQ3" s="12"/>
      <c r="CR3" s="11"/>
      <c r="CS3" s="88"/>
      <c r="CT3" s="12"/>
    </row>
    <row r="4" spans="1:102" s="9" customFormat="1" ht="20.100000000000001" customHeight="1">
      <c r="A4" s="10"/>
      <c r="B4" s="442" t="s">
        <v>22</v>
      </c>
      <c r="C4" s="442"/>
      <c r="D4" s="442"/>
      <c r="E4" s="442"/>
      <c r="F4" s="442"/>
      <c r="G4" s="442"/>
      <c r="H4" s="442"/>
      <c r="I4" s="11"/>
      <c r="J4" s="89"/>
      <c r="K4" s="12"/>
      <c r="L4" s="11"/>
      <c r="M4" s="89"/>
      <c r="N4" s="12"/>
      <c r="O4" s="11"/>
      <c r="P4" s="89"/>
      <c r="Q4" s="12"/>
      <c r="R4" s="11"/>
      <c r="S4" s="89"/>
      <c r="T4" s="12"/>
      <c r="U4" s="11"/>
      <c r="V4" s="89"/>
      <c r="W4" s="12"/>
      <c r="X4" s="11"/>
      <c r="Y4" s="89"/>
      <c r="Z4" s="12"/>
      <c r="AA4" s="11"/>
      <c r="AB4" s="89"/>
      <c r="AC4" s="12"/>
      <c r="AD4" s="11"/>
      <c r="AE4" s="89"/>
      <c r="AF4" s="12"/>
      <c r="AG4" s="11"/>
      <c r="AH4" s="89"/>
      <c r="AI4" s="12"/>
      <c r="AJ4" s="11"/>
      <c r="AK4" s="89"/>
      <c r="AL4" s="12"/>
      <c r="AM4" s="11"/>
      <c r="AN4" s="89"/>
      <c r="AO4" s="12"/>
      <c r="AP4" s="11"/>
      <c r="AQ4" s="89"/>
      <c r="AR4" s="12"/>
      <c r="AS4" s="11"/>
      <c r="AT4" s="89"/>
      <c r="AU4" s="12"/>
      <c r="AV4" s="11"/>
      <c r="AW4" s="89"/>
      <c r="AX4" s="12"/>
      <c r="AY4" s="11"/>
      <c r="AZ4" s="89"/>
      <c r="BA4" s="12"/>
      <c r="BB4" s="11"/>
      <c r="BC4" s="89"/>
      <c r="BD4" s="12"/>
      <c r="BE4" s="11"/>
      <c r="BF4" s="89"/>
      <c r="BG4" s="12"/>
      <c r="BH4" s="11"/>
      <c r="BI4" s="89"/>
      <c r="BJ4" s="12"/>
      <c r="BK4" s="11"/>
      <c r="BL4" s="89"/>
      <c r="BM4" s="12"/>
      <c r="BN4" s="11"/>
      <c r="BO4" s="89"/>
      <c r="BP4" s="12"/>
      <c r="BQ4" s="11"/>
      <c r="BR4" s="89"/>
      <c r="BS4" s="12"/>
      <c r="BT4" s="11"/>
      <c r="BU4" s="89"/>
      <c r="BV4" s="12"/>
      <c r="BW4" s="11"/>
      <c r="BX4" s="89"/>
      <c r="BY4" s="12"/>
      <c r="BZ4" s="11"/>
      <c r="CA4" s="89"/>
      <c r="CB4" s="12"/>
      <c r="CC4" s="11"/>
      <c r="CD4" s="89"/>
      <c r="CE4" s="12"/>
      <c r="CF4" s="11"/>
      <c r="CG4" s="89"/>
      <c r="CH4" s="12"/>
      <c r="CI4" s="11"/>
      <c r="CJ4" s="89"/>
      <c r="CK4" s="12"/>
      <c r="CL4" s="11"/>
      <c r="CM4" s="89"/>
      <c r="CN4" s="12"/>
      <c r="CO4" s="11"/>
      <c r="CP4" s="89"/>
      <c r="CQ4" s="12"/>
      <c r="CR4" s="11"/>
      <c r="CS4" s="89"/>
      <c r="CT4" s="12"/>
    </row>
    <row r="5" spans="1:102" s="9" customFormat="1" ht="20.100000000000001" customHeight="1">
      <c r="A5" s="10"/>
      <c r="B5" s="442" t="s">
        <v>23</v>
      </c>
      <c r="C5" s="442"/>
      <c r="D5" s="442"/>
      <c r="E5" s="442"/>
      <c r="F5" s="442"/>
      <c r="G5" s="442"/>
      <c r="H5" s="442"/>
      <c r="I5" s="11"/>
      <c r="J5" s="10"/>
      <c r="K5" s="12"/>
      <c r="L5" s="11"/>
      <c r="M5" s="10"/>
      <c r="N5" s="12"/>
      <c r="O5" s="11"/>
      <c r="P5" s="10"/>
      <c r="Q5" s="12"/>
      <c r="R5" s="11"/>
      <c r="S5" s="10"/>
      <c r="T5" s="12"/>
      <c r="U5" s="11"/>
      <c r="V5" s="10"/>
      <c r="W5" s="12"/>
      <c r="X5" s="11"/>
      <c r="Y5" s="10"/>
      <c r="Z5" s="12"/>
      <c r="AA5" s="11"/>
      <c r="AB5" s="10"/>
      <c r="AC5" s="12"/>
      <c r="AD5" s="11"/>
      <c r="AE5" s="10"/>
      <c r="AF5" s="12"/>
      <c r="AG5" s="11"/>
      <c r="AH5" s="10"/>
      <c r="AI5" s="12"/>
      <c r="AJ5" s="11"/>
      <c r="AK5" s="10"/>
      <c r="AL5" s="12"/>
      <c r="AM5" s="11"/>
      <c r="AN5" s="10"/>
      <c r="AO5" s="12"/>
      <c r="AP5" s="11"/>
      <c r="AQ5" s="10"/>
      <c r="AR5" s="12"/>
      <c r="AS5" s="11"/>
      <c r="AT5" s="10"/>
      <c r="AU5" s="12"/>
      <c r="AV5" s="11"/>
      <c r="AW5" s="10"/>
      <c r="AX5" s="12"/>
      <c r="AY5" s="11"/>
      <c r="AZ5" s="10"/>
      <c r="BA5" s="12"/>
      <c r="BB5" s="11"/>
      <c r="BC5" s="10"/>
      <c r="BD5" s="12"/>
      <c r="BE5" s="11"/>
      <c r="BF5" s="10"/>
      <c r="BG5" s="12"/>
      <c r="BH5" s="11"/>
      <c r="BI5" s="10"/>
      <c r="BJ5" s="12"/>
      <c r="BK5" s="11"/>
      <c r="BL5" s="10"/>
      <c r="BM5" s="12"/>
      <c r="BN5" s="11"/>
      <c r="BO5" s="10"/>
      <c r="BP5" s="12"/>
      <c r="BQ5" s="11"/>
      <c r="BR5" s="10"/>
      <c r="BS5" s="12"/>
      <c r="BT5" s="11"/>
      <c r="BU5" s="10"/>
      <c r="BV5" s="12"/>
      <c r="BW5" s="11"/>
      <c r="BX5" s="10"/>
      <c r="BY5" s="12"/>
      <c r="BZ5" s="11"/>
      <c r="CA5" s="10"/>
      <c r="CB5" s="12"/>
      <c r="CC5" s="11"/>
      <c r="CD5" s="10"/>
      <c r="CE5" s="12"/>
      <c r="CF5" s="11"/>
      <c r="CG5" s="10"/>
      <c r="CH5" s="12"/>
      <c r="CI5" s="11"/>
      <c r="CJ5" s="10"/>
      <c r="CK5" s="12"/>
      <c r="CL5" s="11"/>
      <c r="CM5" s="10"/>
      <c r="CN5" s="12"/>
      <c r="CO5" s="11"/>
      <c r="CP5" s="10"/>
      <c r="CQ5" s="12"/>
      <c r="CR5" s="11"/>
      <c r="CS5" s="10"/>
      <c r="CT5" s="12"/>
    </row>
    <row r="6" spans="1:102" s="9" customFormat="1" ht="18.75" hidden="1">
      <c r="A6" s="10"/>
      <c r="B6" s="113"/>
      <c r="C6" s="6"/>
      <c r="D6" s="7"/>
      <c r="E6" s="7"/>
      <c r="F6" s="7"/>
      <c r="G6" s="7"/>
      <c r="H6" s="7"/>
      <c r="I6" s="11"/>
      <c r="J6" s="10"/>
      <c r="K6" s="12"/>
      <c r="L6" s="11"/>
      <c r="M6" s="10"/>
      <c r="N6" s="12"/>
      <c r="O6" s="11"/>
      <c r="P6" s="10"/>
      <c r="Q6" s="12"/>
      <c r="R6" s="11"/>
      <c r="S6" s="10"/>
      <c r="T6" s="12"/>
      <c r="U6" s="11"/>
      <c r="V6" s="10"/>
      <c r="W6" s="12"/>
      <c r="X6" s="11"/>
      <c r="Y6" s="10"/>
      <c r="Z6" s="12"/>
      <c r="AA6" s="11"/>
      <c r="AB6" s="10"/>
      <c r="AC6" s="12"/>
      <c r="AD6" s="11"/>
      <c r="AE6" s="10"/>
      <c r="AF6" s="12"/>
      <c r="AG6" s="11"/>
      <c r="AH6" s="10"/>
      <c r="AI6" s="12"/>
      <c r="AJ6" s="11"/>
      <c r="AK6" s="10"/>
      <c r="AL6" s="12"/>
      <c r="AM6" s="11"/>
      <c r="AN6" s="10"/>
      <c r="AO6" s="12"/>
      <c r="AP6" s="11"/>
      <c r="AQ6" s="10"/>
      <c r="AR6" s="12"/>
      <c r="AS6" s="11"/>
      <c r="AT6" s="10"/>
      <c r="AU6" s="12"/>
      <c r="AV6" s="11"/>
      <c r="AW6" s="10"/>
      <c r="AX6" s="12"/>
      <c r="AY6" s="11"/>
      <c r="AZ6" s="10"/>
      <c r="BA6" s="12"/>
      <c r="BB6" s="11"/>
      <c r="BC6" s="10"/>
      <c r="BD6" s="12"/>
      <c r="BE6" s="11"/>
      <c r="BF6" s="10"/>
      <c r="BG6" s="12"/>
      <c r="BH6" s="11"/>
      <c r="BI6" s="10"/>
      <c r="BJ6" s="12"/>
      <c r="BK6" s="11"/>
      <c r="BL6" s="10"/>
      <c r="BM6" s="12"/>
      <c r="BN6" s="11"/>
      <c r="BO6" s="10"/>
      <c r="BP6" s="12"/>
      <c r="BQ6" s="11"/>
      <c r="BR6" s="10"/>
      <c r="BS6" s="12"/>
      <c r="BT6" s="11"/>
      <c r="BU6" s="10"/>
      <c r="BV6" s="12"/>
      <c r="BW6" s="11"/>
      <c r="BX6" s="10"/>
      <c r="BY6" s="12"/>
      <c r="BZ6" s="11"/>
      <c r="CA6" s="10"/>
      <c r="CB6" s="12"/>
      <c r="CC6" s="11"/>
      <c r="CD6" s="10"/>
      <c r="CE6" s="12"/>
      <c r="CF6" s="11"/>
      <c r="CG6" s="10"/>
      <c r="CH6" s="12"/>
      <c r="CI6" s="11"/>
      <c r="CJ6" s="10"/>
      <c r="CK6" s="12"/>
      <c r="CL6" s="11"/>
      <c r="CM6" s="10"/>
      <c r="CN6" s="12"/>
      <c r="CO6" s="11"/>
      <c r="CP6" s="10"/>
      <c r="CQ6" s="12"/>
      <c r="CR6" s="11"/>
      <c r="CS6" s="10"/>
      <c r="CT6" s="12"/>
    </row>
    <row r="7" spans="1:102" s="9" customFormat="1" ht="69.75" customHeight="1">
      <c r="A7" s="10"/>
      <c r="B7" s="442" t="s">
        <v>24</v>
      </c>
      <c r="C7" s="442"/>
      <c r="D7" s="442"/>
      <c r="E7" s="442"/>
      <c r="F7" s="442"/>
      <c r="G7" s="442"/>
      <c r="H7" s="442"/>
      <c r="I7" s="11"/>
      <c r="J7" s="10"/>
      <c r="K7" s="12"/>
      <c r="L7" s="11"/>
      <c r="M7" s="10"/>
      <c r="N7" s="12"/>
      <c r="O7" s="11"/>
      <c r="P7" s="10"/>
      <c r="Q7" s="12"/>
      <c r="R7" s="11"/>
      <c r="S7" s="10"/>
      <c r="T7" s="12"/>
      <c r="U7" s="11"/>
      <c r="V7" s="10"/>
      <c r="W7" s="12"/>
      <c r="X7" s="11"/>
      <c r="Y7" s="10"/>
      <c r="Z7" s="12"/>
      <c r="AA7" s="11"/>
      <c r="AB7" s="10"/>
      <c r="AC7" s="12"/>
      <c r="AD7" s="11"/>
      <c r="AE7" s="10"/>
      <c r="AF7" s="12"/>
      <c r="AG7" s="11"/>
      <c r="AH7" s="10"/>
      <c r="AI7" s="12"/>
      <c r="AJ7" s="11"/>
      <c r="AK7" s="10"/>
      <c r="AL7" s="12"/>
      <c r="AM7" s="11"/>
      <c r="AN7" s="10"/>
      <c r="AO7" s="12"/>
      <c r="AP7" s="11"/>
      <c r="AQ7" s="10"/>
      <c r="AR7" s="12"/>
      <c r="AS7" s="11"/>
      <c r="AT7" s="10"/>
      <c r="AU7" s="12"/>
      <c r="AV7" s="11"/>
      <c r="AW7" s="10"/>
      <c r="AX7" s="12"/>
      <c r="AY7" s="11"/>
      <c r="AZ7" s="10"/>
      <c r="BA7" s="12"/>
      <c r="BB7" s="11"/>
      <c r="BC7" s="10"/>
      <c r="BD7" s="12"/>
      <c r="BE7" s="11"/>
      <c r="BF7" s="10"/>
      <c r="BG7" s="12"/>
      <c r="BH7" s="11"/>
      <c r="BI7" s="10"/>
      <c r="BJ7" s="12"/>
      <c r="BK7" s="11"/>
      <c r="BL7" s="10"/>
      <c r="BM7" s="12"/>
      <c r="BN7" s="11"/>
      <c r="BO7" s="10"/>
      <c r="BP7" s="12"/>
      <c r="BQ7" s="11"/>
      <c r="BR7" s="10"/>
      <c r="BS7" s="12"/>
      <c r="BT7" s="11"/>
      <c r="BU7" s="10"/>
      <c r="BV7" s="12"/>
      <c r="BW7" s="11"/>
      <c r="BX7" s="10"/>
      <c r="BY7" s="12"/>
      <c r="BZ7" s="11"/>
      <c r="CA7" s="10"/>
      <c r="CB7" s="12"/>
      <c r="CC7" s="11"/>
      <c r="CD7" s="10"/>
      <c r="CE7" s="12"/>
      <c r="CF7" s="11"/>
      <c r="CG7" s="10"/>
      <c r="CH7" s="12"/>
      <c r="CI7" s="11"/>
      <c r="CJ7" s="10"/>
      <c r="CK7" s="12"/>
      <c r="CL7" s="11"/>
      <c r="CM7" s="10"/>
      <c r="CN7" s="12"/>
      <c r="CO7" s="11"/>
      <c r="CP7" s="10"/>
      <c r="CQ7" s="12"/>
      <c r="CR7" s="11"/>
      <c r="CS7" s="10"/>
      <c r="CT7" s="12"/>
    </row>
    <row r="8" spans="1:102" s="9" customFormat="1" ht="18" hidden="1"/>
    <row r="9" spans="1:102" s="2" customFormat="1" ht="27.75" customHeight="1" thickBot="1">
      <c r="A9" s="235"/>
      <c r="B9" s="443" t="s">
        <v>71</v>
      </c>
      <c r="C9" s="443"/>
      <c r="D9" s="443"/>
      <c r="E9" s="443"/>
      <c r="F9" s="443"/>
      <c r="G9" s="443"/>
      <c r="H9" s="443"/>
      <c r="I9" s="5"/>
      <c r="J9" s="4"/>
      <c r="K9" s="4"/>
      <c r="L9" s="5"/>
      <c r="M9" s="4"/>
      <c r="N9" s="4"/>
      <c r="O9" s="5"/>
      <c r="P9" s="4"/>
      <c r="Q9" s="4"/>
      <c r="R9" s="5"/>
      <c r="S9" s="4"/>
      <c r="T9" s="4"/>
      <c r="U9" s="5"/>
      <c r="V9" s="4"/>
      <c r="W9" s="4"/>
      <c r="X9" s="5"/>
      <c r="Y9" s="4"/>
      <c r="Z9" s="4"/>
      <c r="AA9" s="5"/>
      <c r="AB9" s="4"/>
      <c r="AC9" s="4"/>
      <c r="AD9" s="5"/>
      <c r="AE9" s="4"/>
      <c r="AF9" s="4"/>
      <c r="AG9" s="5"/>
      <c r="AH9" s="4"/>
      <c r="AI9" s="4"/>
      <c r="AJ9" s="5"/>
      <c r="AK9" s="4"/>
      <c r="AL9" s="4"/>
      <c r="AM9" s="5"/>
      <c r="AN9" s="4"/>
      <c r="AO9" s="4"/>
      <c r="AP9" s="5"/>
      <c r="AQ9" s="4"/>
      <c r="AR9" s="4"/>
      <c r="AS9" s="5"/>
      <c r="AT9" s="4"/>
      <c r="AU9" s="4"/>
      <c r="AV9" s="5"/>
      <c r="AW9" s="4"/>
      <c r="AX9" s="4"/>
      <c r="AY9" s="5"/>
      <c r="AZ9" s="4"/>
      <c r="BA9" s="4"/>
      <c r="BB9" s="5"/>
      <c r="BC9" s="4"/>
      <c r="BD9" s="4"/>
      <c r="BE9" s="5"/>
      <c r="BF9" s="4"/>
      <c r="BG9" s="4"/>
      <c r="BH9" s="5"/>
      <c r="BI9" s="4"/>
      <c r="BJ9" s="4"/>
      <c r="BK9" s="5"/>
      <c r="BL9" s="4"/>
      <c r="BM9" s="4"/>
      <c r="BN9" s="5"/>
      <c r="BO9" s="4"/>
      <c r="BP9" s="4"/>
      <c r="BQ9" s="5"/>
      <c r="BR9" s="4"/>
      <c r="BS9" s="4"/>
      <c r="BT9" s="5"/>
      <c r="BU9" s="4"/>
      <c r="BV9" s="4"/>
      <c r="BW9" s="5"/>
      <c r="BX9" s="4"/>
      <c r="BY9" s="4"/>
      <c r="BZ9" s="5"/>
      <c r="CA9" s="4"/>
      <c r="CB9" s="4"/>
      <c r="CC9" s="5"/>
      <c r="CD9" s="4"/>
      <c r="CE9" s="4"/>
      <c r="CF9" s="5"/>
      <c r="CG9" s="4"/>
      <c r="CH9" s="4"/>
      <c r="CI9" s="5"/>
      <c r="CJ9" s="4"/>
      <c r="CK9" s="4"/>
      <c r="CL9" s="5"/>
      <c r="CM9" s="4"/>
      <c r="CN9" s="4"/>
      <c r="CO9" s="5"/>
      <c r="CP9" s="4"/>
      <c r="CQ9" s="4"/>
      <c r="CR9" s="5"/>
      <c r="CS9" s="4"/>
      <c r="CT9" s="4"/>
      <c r="CU9" s="236"/>
      <c r="CV9" s="236"/>
      <c r="CW9" s="236"/>
      <c r="CX9" s="236"/>
    </row>
    <row r="10" spans="1:102" s="260" customFormat="1" ht="20.100000000000001" customHeight="1" thickTop="1" thickBot="1">
      <c r="A10" s="253"/>
      <c r="B10" s="254"/>
      <c r="C10" s="255"/>
      <c r="D10" s="3"/>
      <c r="E10" s="256"/>
      <c r="F10" s="256"/>
      <c r="G10" s="257" t="s">
        <v>72</v>
      </c>
      <c r="H10" s="258" t="s">
        <v>73</v>
      </c>
      <c r="I10" s="411" t="s">
        <v>36</v>
      </c>
      <c r="J10" s="411"/>
      <c r="K10" s="411"/>
      <c r="L10" s="411" t="s">
        <v>36</v>
      </c>
      <c r="M10" s="411"/>
      <c r="N10" s="411"/>
      <c r="O10" s="411" t="s">
        <v>36</v>
      </c>
      <c r="P10" s="411"/>
      <c r="Q10" s="411"/>
      <c r="R10" s="411" t="s">
        <v>36</v>
      </c>
      <c r="S10" s="411"/>
      <c r="T10" s="411"/>
      <c r="U10" s="411" t="s">
        <v>36</v>
      </c>
      <c r="V10" s="411"/>
      <c r="W10" s="411"/>
      <c r="X10" s="411" t="s">
        <v>42</v>
      </c>
      <c r="Y10" s="411"/>
      <c r="Z10" s="411"/>
      <c r="AA10" s="411" t="s">
        <v>36</v>
      </c>
      <c r="AB10" s="411"/>
      <c r="AC10" s="411"/>
      <c r="AD10" s="411" t="s">
        <v>36</v>
      </c>
      <c r="AE10" s="411"/>
      <c r="AF10" s="411"/>
      <c r="AG10" s="411" t="s">
        <v>36</v>
      </c>
      <c r="AH10" s="411"/>
      <c r="AI10" s="411"/>
      <c r="AJ10" s="411" t="s">
        <v>36</v>
      </c>
      <c r="AK10" s="411"/>
      <c r="AL10" s="411"/>
      <c r="AM10" s="411" t="s">
        <v>36</v>
      </c>
      <c r="AN10" s="411"/>
      <c r="AO10" s="411"/>
      <c r="AP10" s="411" t="s">
        <v>36</v>
      </c>
      <c r="AQ10" s="411"/>
      <c r="AR10" s="411"/>
      <c r="AS10" s="411" t="s">
        <v>42</v>
      </c>
      <c r="AT10" s="411"/>
      <c r="AU10" s="411"/>
      <c r="AV10" s="411" t="s">
        <v>36</v>
      </c>
      <c r="AW10" s="411"/>
      <c r="AX10" s="411"/>
      <c r="AY10" s="411" t="s">
        <v>36</v>
      </c>
      <c r="AZ10" s="411"/>
      <c r="BA10" s="411"/>
      <c r="BB10" s="411" t="s">
        <v>36</v>
      </c>
      <c r="BC10" s="411"/>
      <c r="BD10" s="411"/>
      <c r="BE10" s="411" t="s">
        <v>36</v>
      </c>
      <c r="BF10" s="411"/>
      <c r="BG10" s="411"/>
      <c r="BH10" s="411" t="s">
        <v>36</v>
      </c>
      <c r="BI10" s="411"/>
      <c r="BJ10" s="411"/>
      <c r="BK10" s="411" t="s">
        <v>36</v>
      </c>
      <c r="BL10" s="411"/>
      <c r="BM10" s="411"/>
      <c r="BN10" s="411" t="s">
        <v>36</v>
      </c>
      <c r="BO10" s="411"/>
      <c r="BP10" s="411"/>
      <c r="BQ10" s="411" t="s">
        <v>36</v>
      </c>
      <c r="BR10" s="411"/>
      <c r="BS10" s="411"/>
      <c r="BT10" s="411" t="s">
        <v>36</v>
      </c>
      <c r="BU10" s="411"/>
      <c r="BV10" s="411"/>
      <c r="BW10" s="411" t="s">
        <v>36</v>
      </c>
      <c r="BX10" s="411"/>
      <c r="BY10" s="411"/>
      <c r="BZ10" s="411" t="s">
        <v>36</v>
      </c>
      <c r="CA10" s="411"/>
      <c r="CB10" s="411"/>
      <c r="CC10" s="411" t="s">
        <v>36</v>
      </c>
      <c r="CD10" s="411"/>
      <c r="CE10" s="411"/>
      <c r="CF10" s="411" t="s">
        <v>36</v>
      </c>
      <c r="CG10" s="411"/>
      <c r="CH10" s="411"/>
      <c r="CI10" s="411" t="s">
        <v>36</v>
      </c>
      <c r="CJ10" s="411"/>
      <c r="CK10" s="411"/>
      <c r="CL10" s="411" t="s">
        <v>36</v>
      </c>
      <c r="CM10" s="411"/>
      <c r="CN10" s="411"/>
      <c r="CO10" s="411" t="s">
        <v>36</v>
      </c>
      <c r="CP10" s="411"/>
      <c r="CQ10" s="411"/>
      <c r="CR10" s="411" t="s">
        <v>36</v>
      </c>
      <c r="CS10" s="411"/>
      <c r="CT10" s="411"/>
      <c r="CU10" s="259"/>
      <c r="CX10" s="259" t="s">
        <v>70</v>
      </c>
    </row>
    <row r="11" spans="1:102" s="262" customFormat="1" ht="20.25" customHeight="1" thickTop="1">
      <c r="A11" s="261"/>
      <c r="B11" s="415"/>
      <c r="C11" s="415"/>
      <c r="D11" s="415"/>
      <c r="E11" s="415"/>
      <c r="F11" s="415"/>
      <c r="G11" s="415"/>
      <c r="H11" s="415"/>
      <c r="I11" s="409">
        <v>5</v>
      </c>
      <c r="J11" s="409"/>
      <c r="K11" s="409"/>
      <c r="L11" s="409">
        <v>10</v>
      </c>
      <c r="M11" s="409"/>
      <c r="N11" s="409"/>
      <c r="O11" s="409">
        <v>11</v>
      </c>
      <c r="P11" s="409"/>
      <c r="Q11" s="409"/>
      <c r="R11" s="409">
        <v>16</v>
      </c>
      <c r="S11" s="409"/>
      <c r="T11" s="409"/>
      <c r="U11" s="409">
        <v>17</v>
      </c>
      <c r="V11" s="409"/>
      <c r="W11" s="409"/>
      <c r="X11" s="409">
        <v>18</v>
      </c>
      <c r="Y11" s="409"/>
      <c r="Z11" s="409"/>
      <c r="AA11" s="409">
        <v>19</v>
      </c>
      <c r="AB11" s="409"/>
      <c r="AC11" s="409"/>
      <c r="AD11" s="409">
        <v>21</v>
      </c>
      <c r="AE11" s="409"/>
      <c r="AF11" s="409"/>
      <c r="AG11" s="409">
        <v>23</v>
      </c>
      <c r="AH11" s="409"/>
      <c r="AI11" s="409"/>
      <c r="AJ11" s="409">
        <v>26</v>
      </c>
      <c r="AK11" s="409"/>
      <c r="AL11" s="409"/>
      <c r="AM11" s="409">
        <v>27</v>
      </c>
      <c r="AN11" s="409"/>
      <c r="AO11" s="409"/>
      <c r="AP11" s="409">
        <v>35</v>
      </c>
      <c r="AQ11" s="409"/>
      <c r="AR11" s="409"/>
      <c r="AS11" s="409">
        <v>37</v>
      </c>
      <c r="AT11" s="409"/>
      <c r="AU11" s="409"/>
      <c r="AV11" s="409">
        <v>38</v>
      </c>
      <c r="AW11" s="409"/>
      <c r="AX11" s="409"/>
      <c r="AY11" s="409">
        <v>39</v>
      </c>
      <c r="AZ11" s="409"/>
      <c r="BA11" s="409"/>
      <c r="BB11" s="409">
        <v>45</v>
      </c>
      <c r="BC11" s="409"/>
      <c r="BD11" s="409"/>
      <c r="BE11" s="409">
        <v>47</v>
      </c>
      <c r="BF11" s="409"/>
      <c r="BG11" s="409"/>
      <c r="BH11" s="409">
        <v>48</v>
      </c>
      <c r="BI11" s="409"/>
      <c r="BJ11" s="409"/>
      <c r="BK11" s="409">
        <v>51</v>
      </c>
      <c r="BL11" s="409"/>
      <c r="BM11" s="409"/>
      <c r="BN11" s="409">
        <v>52</v>
      </c>
      <c r="BO11" s="409"/>
      <c r="BP11" s="409"/>
      <c r="BQ11" s="409">
        <v>55</v>
      </c>
      <c r="BR11" s="409"/>
      <c r="BS11" s="409"/>
      <c r="BT11" s="409">
        <v>56</v>
      </c>
      <c r="BU11" s="409"/>
      <c r="BV11" s="409"/>
      <c r="BW11" s="409">
        <v>60</v>
      </c>
      <c r="BX11" s="409"/>
      <c r="BY11" s="409"/>
      <c r="BZ11" s="409">
        <v>66</v>
      </c>
      <c r="CA11" s="409"/>
      <c r="CB11" s="409"/>
      <c r="CC11" s="409">
        <v>67</v>
      </c>
      <c r="CD11" s="409"/>
      <c r="CE11" s="409"/>
      <c r="CF11" s="409">
        <v>69</v>
      </c>
      <c r="CG11" s="409"/>
      <c r="CH11" s="409"/>
      <c r="CI11" s="409">
        <v>75</v>
      </c>
      <c r="CJ11" s="409"/>
      <c r="CK11" s="409"/>
      <c r="CL11" s="409">
        <v>79</v>
      </c>
      <c r="CM11" s="409"/>
      <c r="CN11" s="409"/>
      <c r="CO11" s="409">
        <v>80</v>
      </c>
      <c r="CP11" s="409"/>
      <c r="CQ11" s="409"/>
      <c r="CR11" s="409">
        <v>82</v>
      </c>
      <c r="CS11" s="409"/>
      <c r="CT11" s="409"/>
    </row>
    <row r="12" spans="1:102" s="264" customFormat="1" ht="17.25" customHeight="1">
      <c r="A12" s="263"/>
      <c r="B12" s="416" t="s">
        <v>2</v>
      </c>
      <c r="C12" s="416"/>
      <c r="D12" s="416"/>
      <c r="E12" s="416"/>
      <c r="F12" s="416"/>
      <c r="G12" s="416"/>
      <c r="H12" s="416"/>
      <c r="I12" s="425" t="s">
        <v>35</v>
      </c>
      <c r="J12" s="425"/>
      <c r="K12" s="425"/>
      <c r="L12" s="410" t="s">
        <v>37</v>
      </c>
      <c r="M12" s="410"/>
      <c r="N12" s="410"/>
      <c r="O12" s="410" t="s">
        <v>38</v>
      </c>
      <c r="P12" s="410"/>
      <c r="Q12" s="410"/>
      <c r="R12" s="410" t="s">
        <v>39</v>
      </c>
      <c r="S12" s="410"/>
      <c r="T12" s="410"/>
      <c r="U12" s="410" t="s">
        <v>40</v>
      </c>
      <c r="V12" s="410"/>
      <c r="W12" s="410"/>
      <c r="X12" s="410" t="s">
        <v>41</v>
      </c>
      <c r="Y12" s="410"/>
      <c r="Z12" s="410"/>
      <c r="AA12" s="410" t="s">
        <v>43</v>
      </c>
      <c r="AB12" s="410"/>
      <c r="AC12" s="410"/>
      <c r="AD12" s="410" t="s">
        <v>44</v>
      </c>
      <c r="AE12" s="410"/>
      <c r="AF12" s="410"/>
      <c r="AG12" s="410" t="s">
        <v>45</v>
      </c>
      <c r="AH12" s="410"/>
      <c r="AI12" s="410"/>
      <c r="AJ12" s="410" t="s">
        <v>46</v>
      </c>
      <c r="AK12" s="410"/>
      <c r="AL12" s="410"/>
      <c r="AM12" s="410" t="s">
        <v>47</v>
      </c>
      <c r="AN12" s="410"/>
      <c r="AO12" s="410"/>
      <c r="AP12" s="410" t="s">
        <v>48</v>
      </c>
      <c r="AQ12" s="410"/>
      <c r="AR12" s="410"/>
      <c r="AS12" s="410" t="s">
        <v>49</v>
      </c>
      <c r="AT12" s="410"/>
      <c r="AU12" s="410"/>
      <c r="AV12" s="410" t="s">
        <v>50</v>
      </c>
      <c r="AW12" s="410"/>
      <c r="AX12" s="410"/>
      <c r="AY12" s="410" t="s">
        <v>51</v>
      </c>
      <c r="AZ12" s="410"/>
      <c r="BA12" s="410"/>
      <c r="BB12" s="410" t="s">
        <v>52</v>
      </c>
      <c r="BC12" s="410"/>
      <c r="BD12" s="410"/>
      <c r="BE12" s="410" t="s">
        <v>53</v>
      </c>
      <c r="BF12" s="410"/>
      <c r="BG12" s="410"/>
      <c r="BH12" s="410" t="s">
        <v>54</v>
      </c>
      <c r="BI12" s="410"/>
      <c r="BJ12" s="410"/>
      <c r="BK12" s="410" t="s">
        <v>55</v>
      </c>
      <c r="BL12" s="410"/>
      <c r="BM12" s="410"/>
      <c r="BN12" s="410" t="s">
        <v>56</v>
      </c>
      <c r="BO12" s="410"/>
      <c r="BP12" s="410"/>
      <c r="BQ12" s="410" t="s">
        <v>57</v>
      </c>
      <c r="BR12" s="425"/>
      <c r="BS12" s="425"/>
      <c r="BT12" s="425" t="s">
        <v>58</v>
      </c>
      <c r="BU12" s="425"/>
      <c r="BV12" s="425"/>
      <c r="BW12" s="425" t="s">
        <v>59</v>
      </c>
      <c r="BX12" s="425"/>
      <c r="BY12" s="425"/>
      <c r="BZ12" s="425" t="s">
        <v>60</v>
      </c>
      <c r="CA12" s="425"/>
      <c r="CB12" s="425"/>
      <c r="CC12" s="425" t="s">
        <v>61</v>
      </c>
      <c r="CD12" s="425"/>
      <c r="CE12" s="425"/>
      <c r="CF12" s="425" t="s">
        <v>62</v>
      </c>
      <c r="CG12" s="425"/>
      <c r="CH12" s="425"/>
      <c r="CI12" s="425" t="s">
        <v>63</v>
      </c>
      <c r="CJ12" s="425"/>
      <c r="CK12" s="425"/>
      <c r="CL12" s="425" t="s">
        <v>64</v>
      </c>
      <c r="CM12" s="425"/>
      <c r="CN12" s="425"/>
      <c r="CO12" s="425" t="s">
        <v>65</v>
      </c>
      <c r="CP12" s="425"/>
      <c r="CQ12" s="425"/>
      <c r="CR12" s="410" t="s">
        <v>66</v>
      </c>
      <c r="CS12" s="410"/>
      <c r="CT12" s="410"/>
    </row>
    <row r="13" spans="1:102" ht="30.6" customHeight="1" thickBot="1">
      <c r="A13" s="252"/>
      <c r="B13" s="432"/>
      <c r="C13" s="433"/>
      <c r="D13" s="433"/>
      <c r="E13" s="433"/>
      <c r="F13" s="433"/>
      <c r="G13" s="433"/>
      <c r="H13" s="434"/>
      <c r="I13" s="435"/>
      <c r="J13" s="436"/>
      <c r="K13" s="436"/>
      <c r="L13" s="435"/>
      <c r="M13" s="436"/>
      <c r="N13" s="436"/>
      <c r="O13" s="435"/>
      <c r="P13" s="436"/>
      <c r="Q13" s="436"/>
      <c r="R13" s="435"/>
      <c r="S13" s="436"/>
      <c r="T13" s="436"/>
      <c r="U13" s="435"/>
      <c r="V13" s="436"/>
      <c r="W13" s="436"/>
      <c r="X13" s="435"/>
      <c r="Y13" s="436"/>
      <c r="Z13" s="436"/>
      <c r="AA13" s="435"/>
      <c r="AB13" s="436"/>
      <c r="AC13" s="436"/>
      <c r="AD13" s="435"/>
      <c r="AE13" s="436"/>
      <c r="AF13" s="436"/>
      <c r="AG13" s="435"/>
      <c r="AH13" s="436"/>
      <c r="AI13" s="436"/>
      <c r="AJ13" s="435"/>
      <c r="AK13" s="436"/>
      <c r="AL13" s="436"/>
      <c r="AM13" s="435"/>
      <c r="AN13" s="436"/>
      <c r="AO13" s="436"/>
      <c r="AP13" s="435"/>
      <c r="AQ13" s="436"/>
      <c r="AR13" s="436"/>
      <c r="AS13" s="435"/>
      <c r="AT13" s="436"/>
      <c r="AU13" s="436"/>
      <c r="AV13" s="435"/>
      <c r="AW13" s="436"/>
      <c r="AX13" s="436"/>
      <c r="AY13" s="435"/>
      <c r="AZ13" s="436"/>
      <c r="BA13" s="436"/>
      <c r="BB13" s="435"/>
      <c r="BC13" s="436"/>
      <c r="BD13" s="436"/>
      <c r="BE13" s="435"/>
      <c r="BF13" s="436"/>
      <c r="BG13" s="436"/>
      <c r="BH13" s="435"/>
      <c r="BI13" s="436"/>
      <c r="BJ13" s="436"/>
      <c r="BK13" s="435"/>
      <c r="BL13" s="436"/>
      <c r="BM13" s="436"/>
      <c r="BN13" s="435"/>
      <c r="BO13" s="436"/>
      <c r="BP13" s="436"/>
      <c r="BQ13" s="435"/>
      <c r="BR13" s="436"/>
      <c r="BS13" s="436"/>
      <c r="BT13" s="435"/>
      <c r="BU13" s="436"/>
      <c r="BV13" s="436"/>
      <c r="BW13" s="435"/>
      <c r="BX13" s="436"/>
      <c r="BY13" s="436"/>
      <c r="BZ13" s="435"/>
      <c r="CA13" s="436"/>
      <c r="CB13" s="436"/>
      <c r="CC13" s="435"/>
      <c r="CD13" s="436"/>
      <c r="CE13" s="436"/>
      <c r="CF13" s="435"/>
      <c r="CG13" s="436"/>
      <c r="CH13" s="436"/>
      <c r="CI13" s="435"/>
      <c r="CJ13" s="436"/>
      <c r="CK13" s="436"/>
      <c r="CL13" s="435"/>
      <c r="CM13" s="436"/>
      <c r="CN13" s="436"/>
      <c r="CO13" s="435"/>
      <c r="CP13" s="436"/>
      <c r="CQ13" s="436"/>
      <c r="CR13" s="435"/>
      <c r="CS13" s="436"/>
      <c r="CT13" s="447"/>
    </row>
    <row r="14" spans="1:102" ht="36" customHeight="1" thickBot="1">
      <c r="A14" s="252"/>
      <c r="B14" s="266" t="s">
        <v>74</v>
      </c>
      <c r="C14" s="267" t="s">
        <v>75</v>
      </c>
      <c r="D14" s="268" t="s">
        <v>76</v>
      </c>
      <c r="E14" s="268" t="s">
        <v>77</v>
      </c>
      <c r="F14" s="269" t="s">
        <v>78</v>
      </c>
      <c r="G14" s="268" t="s">
        <v>79</v>
      </c>
      <c r="H14" s="270" t="s">
        <v>80</v>
      </c>
      <c r="I14" s="271" t="s">
        <v>79</v>
      </c>
      <c r="J14" s="268" t="s">
        <v>81</v>
      </c>
      <c r="K14" s="272" t="s">
        <v>82</v>
      </c>
      <c r="L14" s="271" t="s">
        <v>79</v>
      </c>
      <c r="M14" s="268" t="s">
        <v>81</v>
      </c>
      <c r="N14" s="272" t="s">
        <v>82</v>
      </c>
      <c r="O14" s="271" t="s">
        <v>79</v>
      </c>
      <c r="P14" s="268" t="s">
        <v>81</v>
      </c>
      <c r="Q14" s="272" t="s">
        <v>82</v>
      </c>
      <c r="R14" s="271" t="s">
        <v>79</v>
      </c>
      <c r="S14" s="268" t="s">
        <v>81</v>
      </c>
      <c r="T14" s="272" t="s">
        <v>82</v>
      </c>
      <c r="U14" s="271" t="s">
        <v>79</v>
      </c>
      <c r="V14" s="268" t="s">
        <v>81</v>
      </c>
      <c r="W14" s="272" t="s">
        <v>82</v>
      </c>
      <c r="X14" s="271" t="s">
        <v>79</v>
      </c>
      <c r="Y14" s="268" t="s">
        <v>81</v>
      </c>
      <c r="Z14" s="272" t="s">
        <v>82</v>
      </c>
      <c r="AA14" s="271" t="s">
        <v>79</v>
      </c>
      <c r="AB14" s="268" t="s">
        <v>81</v>
      </c>
      <c r="AC14" s="272" t="s">
        <v>82</v>
      </c>
      <c r="AD14" s="271" t="s">
        <v>79</v>
      </c>
      <c r="AE14" s="268" t="s">
        <v>81</v>
      </c>
      <c r="AF14" s="272" t="s">
        <v>82</v>
      </c>
      <c r="AG14" s="271" t="s">
        <v>79</v>
      </c>
      <c r="AH14" s="268" t="s">
        <v>81</v>
      </c>
      <c r="AI14" s="272" t="s">
        <v>82</v>
      </c>
      <c r="AJ14" s="271" t="s">
        <v>79</v>
      </c>
      <c r="AK14" s="268" t="s">
        <v>81</v>
      </c>
      <c r="AL14" s="272" t="s">
        <v>82</v>
      </c>
      <c r="AM14" s="271" t="s">
        <v>79</v>
      </c>
      <c r="AN14" s="268" t="s">
        <v>81</v>
      </c>
      <c r="AO14" s="272" t="s">
        <v>82</v>
      </c>
      <c r="AP14" s="271" t="s">
        <v>79</v>
      </c>
      <c r="AQ14" s="268" t="s">
        <v>81</v>
      </c>
      <c r="AR14" s="272" t="s">
        <v>82</v>
      </c>
      <c r="AS14" s="271" t="s">
        <v>79</v>
      </c>
      <c r="AT14" s="268" t="s">
        <v>81</v>
      </c>
      <c r="AU14" s="272" t="s">
        <v>82</v>
      </c>
      <c r="AV14" s="271" t="s">
        <v>79</v>
      </c>
      <c r="AW14" s="268" t="s">
        <v>81</v>
      </c>
      <c r="AX14" s="272" t="s">
        <v>82</v>
      </c>
      <c r="AY14" s="271" t="s">
        <v>79</v>
      </c>
      <c r="AZ14" s="268" t="s">
        <v>81</v>
      </c>
      <c r="BA14" s="272" t="s">
        <v>82</v>
      </c>
      <c r="BB14" s="271" t="s">
        <v>79</v>
      </c>
      <c r="BC14" s="268" t="s">
        <v>81</v>
      </c>
      <c r="BD14" s="272" t="s">
        <v>82</v>
      </c>
      <c r="BE14" s="271" t="s">
        <v>79</v>
      </c>
      <c r="BF14" s="268" t="s">
        <v>81</v>
      </c>
      <c r="BG14" s="272" t="s">
        <v>82</v>
      </c>
      <c r="BH14" s="271" t="s">
        <v>79</v>
      </c>
      <c r="BI14" s="268" t="s">
        <v>81</v>
      </c>
      <c r="BJ14" s="272" t="s">
        <v>82</v>
      </c>
      <c r="BK14" s="271" t="s">
        <v>79</v>
      </c>
      <c r="BL14" s="268" t="s">
        <v>81</v>
      </c>
      <c r="BM14" s="272" t="s">
        <v>82</v>
      </c>
      <c r="BN14" s="271" t="s">
        <v>79</v>
      </c>
      <c r="BO14" s="268" t="s">
        <v>81</v>
      </c>
      <c r="BP14" s="272" t="s">
        <v>82</v>
      </c>
      <c r="BQ14" s="271" t="s">
        <v>79</v>
      </c>
      <c r="BR14" s="268" t="s">
        <v>81</v>
      </c>
      <c r="BS14" s="272" t="s">
        <v>82</v>
      </c>
      <c r="BT14" s="271" t="s">
        <v>79</v>
      </c>
      <c r="BU14" s="268" t="s">
        <v>81</v>
      </c>
      <c r="BV14" s="272" t="s">
        <v>82</v>
      </c>
      <c r="BW14" s="271" t="s">
        <v>79</v>
      </c>
      <c r="BX14" s="268" t="s">
        <v>81</v>
      </c>
      <c r="BY14" s="272" t="s">
        <v>82</v>
      </c>
      <c r="BZ14" s="271" t="s">
        <v>79</v>
      </c>
      <c r="CA14" s="268" t="s">
        <v>81</v>
      </c>
      <c r="CB14" s="272" t="s">
        <v>82</v>
      </c>
      <c r="CC14" s="271" t="s">
        <v>79</v>
      </c>
      <c r="CD14" s="268" t="s">
        <v>81</v>
      </c>
      <c r="CE14" s="272" t="s">
        <v>82</v>
      </c>
      <c r="CF14" s="271" t="s">
        <v>79</v>
      </c>
      <c r="CG14" s="268" t="s">
        <v>81</v>
      </c>
      <c r="CH14" s="272" t="s">
        <v>82</v>
      </c>
      <c r="CI14" s="271" t="s">
        <v>79</v>
      </c>
      <c r="CJ14" s="268" t="s">
        <v>81</v>
      </c>
      <c r="CK14" s="272" t="s">
        <v>82</v>
      </c>
      <c r="CL14" s="271" t="s">
        <v>79</v>
      </c>
      <c r="CM14" s="268" t="s">
        <v>81</v>
      </c>
      <c r="CN14" s="272" t="s">
        <v>82</v>
      </c>
      <c r="CO14" s="271" t="s">
        <v>79</v>
      </c>
      <c r="CP14" s="268" t="s">
        <v>81</v>
      </c>
      <c r="CQ14" s="272" t="s">
        <v>82</v>
      </c>
      <c r="CR14" s="271" t="s">
        <v>79</v>
      </c>
      <c r="CS14" s="268" t="s">
        <v>81</v>
      </c>
      <c r="CT14" s="273" t="s">
        <v>82</v>
      </c>
    </row>
    <row r="15" spans="1:102" ht="20.25" customHeight="1">
      <c r="A15" s="252"/>
      <c r="B15" s="274" t="s">
        <v>83</v>
      </c>
      <c r="C15" s="275"/>
      <c r="D15" s="275"/>
      <c r="E15" s="275"/>
      <c r="F15" s="276"/>
      <c r="G15" s="275"/>
      <c r="H15" s="277">
        <v>11579841126</v>
      </c>
      <c r="I15" s="278"/>
      <c r="J15" s="279">
        <v>11110882892</v>
      </c>
      <c r="K15" s="280"/>
      <c r="L15" s="278"/>
      <c r="M15" s="279">
        <v>11579841126</v>
      </c>
      <c r="N15" s="280"/>
      <c r="O15" s="278"/>
      <c r="P15" s="279">
        <v>10853585126</v>
      </c>
      <c r="Q15" s="280"/>
      <c r="R15" s="278"/>
      <c r="S15" s="279">
        <v>11082565126</v>
      </c>
      <c r="T15" s="280"/>
      <c r="U15" s="278"/>
      <c r="V15" s="279">
        <v>11579841126</v>
      </c>
      <c r="W15" s="280"/>
      <c r="X15" s="278"/>
      <c r="Y15" s="279">
        <v>0</v>
      </c>
      <c r="Z15" s="280"/>
      <c r="AA15" s="278"/>
      <c r="AB15" s="279">
        <v>11185158548</v>
      </c>
      <c r="AC15" s="280"/>
      <c r="AD15" s="278"/>
      <c r="AE15" s="279">
        <v>11436938648</v>
      </c>
      <c r="AF15" s="280"/>
      <c r="AG15" s="278"/>
      <c r="AH15" s="279">
        <v>11128996008</v>
      </c>
      <c r="AI15" s="280"/>
      <c r="AJ15" s="278"/>
      <c r="AK15" s="279">
        <v>11169857000</v>
      </c>
      <c r="AL15" s="280"/>
      <c r="AM15" s="278"/>
      <c r="AN15" s="279">
        <v>11149029520</v>
      </c>
      <c r="AO15" s="280"/>
      <c r="AP15" s="278"/>
      <c r="AQ15" s="279">
        <v>11579841126</v>
      </c>
      <c r="AR15" s="280"/>
      <c r="AS15" s="278"/>
      <c r="AT15" s="279">
        <v>0</v>
      </c>
      <c r="AU15" s="280"/>
      <c r="AV15" s="278"/>
      <c r="AW15" s="279">
        <v>10564629126</v>
      </c>
      <c r="AX15" s="280"/>
      <c r="AY15" s="278"/>
      <c r="AZ15" s="279">
        <v>11468373984</v>
      </c>
      <c r="BA15" s="280"/>
      <c r="BB15" s="278"/>
      <c r="BC15" s="279">
        <v>11287880340</v>
      </c>
      <c r="BD15" s="280"/>
      <c r="BE15" s="278"/>
      <c r="BF15" s="279">
        <v>11298252750</v>
      </c>
      <c r="BG15" s="280"/>
      <c r="BH15" s="278"/>
      <c r="BI15" s="279">
        <v>10807373126</v>
      </c>
      <c r="BJ15" s="280"/>
      <c r="BK15" s="278"/>
      <c r="BL15" s="279">
        <v>10970520000</v>
      </c>
      <c r="BM15" s="280"/>
      <c r="BN15" s="278"/>
      <c r="BO15" s="279">
        <v>11536247080</v>
      </c>
      <c r="BP15" s="280"/>
      <c r="BQ15" s="278"/>
      <c r="BR15" s="279">
        <v>11454401126</v>
      </c>
      <c r="BS15" s="280"/>
      <c r="BT15" s="278"/>
      <c r="BU15" s="279">
        <v>11579111240</v>
      </c>
      <c r="BV15" s="280"/>
      <c r="BW15" s="278"/>
      <c r="BX15" s="279">
        <v>11203776784</v>
      </c>
      <c r="BY15" s="280"/>
      <c r="BZ15" s="278"/>
      <c r="CA15" s="279">
        <v>10728487080</v>
      </c>
      <c r="CB15" s="280"/>
      <c r="CC15" s="278"/>
      <c r="CD15" s="279">
        <v>11124840354</v>
      </c>
      <c r="CE15" s="280"/>
      <c r="CF15" s="278"/>
      <c r="CG15" s="279">
        <v>10920069126</v>
      </c>
      <c r="CH15" s="280"/>
      <c r="CI15" s="278"/>
      <c r="CJ15" s="279">
        <v>11070286610</v>
      </c>
      <c r="CK15" s="280"/>
      <c r="CL15" s="278"/>
      <c r="CM15" s="279">
        <v>11140315000</v>
      </c>
      <c r="CN15" s="280"/>
      <c r="CO15" s="278"/>
      <c r="CP15" s="279">
        <v>11097380000</v>
      </c>
      <c r="CQ15" s="280"/>
      <c r="CR15" s="278"/>
      <c r="CS15" s="279">
        <v>11048084000</v>
      </c>
      <c r="CT15" s="281"/>
    </row>
    <row r="16" spans="1:102" ht="30.6" customHeight="1">
      <c r="A16" s="252"/>
      <c r="B16" s="282">
        <v>1</v>
      </c>
      <c r="C16" s="283" t="s">
        <v>84</v>
      </c>
      <c r="D16" s="284" t="s">
        <v>85</v>
      </c>
      <c r="E16" s="283" t="s">
        <v>86</v>
      </c>
      <c r="F16" s="285">
        <v>6</v>
      </c>
      <c r="G16" s="286">
        <v>1430581</v>
      </c>
      <c r="H16" s="287">
        <v>8583486</v>
      </c>
      <c r="I16" s="288">
        <v>1372642</v>
      </c>
      <c r="J16" s="289">
        <v>8235852</v>
      </c>
      <c r="K16" s="290" t="s">
        <v>302</v>
      </c>
      <c r="L16" s="288">
        <v>1430581</v>
      </c>
      <c r="M16" s="289">
        <v>8583486</v>
      </c>
      <c r="N16" s="290" t="s">
        <v>302</v>
      </c>
      <c r="O16" s="288">
        <v>1430581</v>
      </c>
      <c r="P16" s="289">
        <v>8583486</v>
      </c>
      <c r="Q16" s="290" t="s">
        <v>302</v>
      </c>
      <c r="R16" s="288">
        <v>1430581</v>
      </c>
      <c r="S16" s="289">
        <v>8583486</v>
      </c>
      <c r="T16" s="290" t="s">
        <v>302</v>
      </c>
      <c r="U16" s="288">
        <v>1430581</v>
      </c>
      <c r="V16" s="289">
        <v>8583486</v>
      </c>
      <c r="W16" s="290" t="s">
        <v>302</v>
      </c>
      <c r="X16" s="288"/>
      <c r="Y16" s="289">
        <v>0</v>
      </c>
      <c r="Z16" s="290" t="s">
        <v>303</v>
      </c>
      <c r="AA16" s="288">
        <v>1381798</v>
      </c>
      <c r="AB16" s="289">
        <v>8290788</v>
      </c>
      <c r="AC16" s="290" t="s">
        <v>302</v>
      </c>
      <c r="AD16" s="288">
        <v>1423428</v>
      </c>
      <c r="AE16" s="289">
        <v>8540568</v>
      </c>
      <c r="AF16" s="290" t="s">
        <v>302</v>
      </c>
      <c r="AG16" s="288">
        <v>1357948</v>
      </c>
      <c r="AH16" s="289">
        <v>8147688</v>
      </c>
      <c r="AI16" s="290" t="s">
        <v>302</v>
      </c>
      <c r="AJ16" s="288">
        <v>1381500</v>
      </c>
      <c r="AK16" s="289">
        <v>8289000</v>
      </c>
      <c r="AL16" s="290" t="s">
        <v>302</v>
      </c>
      <c r="AM16" s="288">
        <v>1430580</v>
      </c>
      <c r="AN16" s="289">
        <v>8583480</v>
      </c>
      <c r="AO16" s="290" t="s">
        <v>302</v>
      </c>
      <c r="AP16" s="288">
        <v>1430581</v>
      </c>
      <c r="AQ16" s="289">
        <v>8583486</v>
      </c>
      <c r="AR16" s="290" t="s">
        <v>302</v>
      </c>
      <c r="AS16" s="288"/>
      <c r="AT16" s="289">
        <v>0</v>
      </c>
      <c r="AU16" s="290" t="s">
        <v>303</v>
      </c>
      <c r="AV16" s="288">
        <v>1430581</v>
      </c>
      <c r="AW16" s="289">
        <v>8583486</v>
      </c>
      <c r="AX16" s="290" t="s">
        <v>302</v>
      </c>
      <c r="AY16" s="288">
        <v>1422724</v>
      </c>
      <c r="AZ16" s="289">
        <v>8536344</v>
      </c>
      <c r="BA16" s="290" t="s">
        <v>302</v>
      </c>
      <c r="BB16" s="288">
        <v>1394530</v>
      </c>
      <c r="BC16" s="289">
        <v>8367180</v>
      </c>
      <c r="BD16" s="290" t="s">
        <v>302</v>
      </c>
      <c r="BE16" s="288">
        <v>1395785</v>
      </c>
      <c r="BF16" s="289">
        <v>8374710</v>
      </c>
      <c r="BG16" s="290" t="s">
        <v>302</v>
      </c>
      <c r="BH16" s="288">
        <v>1430581</v>
      </c>
      <c r="BI16" s="289">
        <v>8583486</v>
      </c>
      <c r="BJ16" s="290" t="s">
        <v>302</v>
      </c>
      <c r="BK16" s="288">
        <v>1300000</v>
      </c>
      <c r="BL16" s="289">
        <v>7800000</v>
      </c>
      <c r="BM16" s="290" t="s">
        <v>302</v>
      </c>
      <c r="BN16" s="288">
        <v>1430580</v>
      </c>
      <c r="BO16" s="289">
        <v>8583480</v>
      </c>
      <c r="BP16" s="290" t="s">
        <v>302</v>
      </c>
      <c r="BQ16" s="288">
        <v>1430581</v>
      </c>
      <c r="BR16" s="289">
        <v>8583486</v>
      </c>
      <c r="BS16" s="290" t="s">
        <v>302</v>
      </c>
      <c r="BT16" s="288">
        <v>1430580</v>
      </c>
      <c r="BU16" s="289">
        <v>8583480</v>
      </c>
      <c r="BV16" s="290" t="s">
        <v>302</v>
      </c>
      <c r="BW16" s="288">
        <v>1387664</v>
      </c>
      <c r="BX16" s="289">
        <v>8325984</v>
      </c>
      <c r="BY16" s="290" t="s">
        <v>302</v>
      </c>
      <c r="BZ16" s="288">
        <v>1430580</v>
      </c>
      <c r="CA16" s="289">
        <v>8583480</v>
      </c>
      <c r="CB16" s="290" t="s">
        <v>302</v>
      </c>
      <c r="CC16" s="288">
        <v>1374359</v>
      </c>
      <c r="CD16" s="289">
        <v>8246154</v>
      </c>
      <c r="CE16" s="290" t="s">
        <v>302</v>
      </c>
      <c r="CF16" s="288">
        <v>1430581</v>
      </c>
      <c r="CG16" s="289">
        <v>8583486</v>
      </c>
      <c r="CH16" s="290" t="s">
        <v>302</v>
      </c>
      <c r="CI16" s="288">
        <v>1367635</v>
      </c>
      <c r="CJ16" s="289">
        <v>8205810</v>
      </c>
      <c r="CK16" s="290" t="s">
        <v>302</v>
      </c>
      <c r="CL16" s="288">
        <v>1430500</v>
      </c>
      <c r="CM16" s="289">
        <v>8583000</v>
      </c>
      <c r="CN16" s="290" t="s">
        <v>302</v>
      </c>
      <c r="CO16" s="288">
        <v>1370000</v>
      </c>
      <c r="CP16" s="289">
        <v>8220000</v>
      </c>
      <c r="CQ16" s="290" t="s">
        <v>302</v>
      </c>
      <c r="CR16" s="288">
        <v>1430000</v>
      </c>
      <c r="CS16" s="289">
        <v>8580000</v>
      </c>
      <c r="CT16" s="291" t="s">
        <v>302</v>
      </c>
    </row>
    <row r="17" spans="1:98" ht="30.6" customHeight="1">
      <c r="A17" s="252"/>
      <c r="B17" s="282">
        <v>2</v>
      </c>
      <c r="C17" s="283" t="s">
        <v>87</v>
      </c>
      <c r="D17" s="284" t="s">
        <v>88</v>
      </c>
      <c r="E17" s="283" t="s">
        <v>89</v>
      </c>
      <c r="F17" s="285">
        <v>480</v>
      </c>
      <c r="G17" s="286">
        <v>126423</v>
      </c>
      <c r="H17" s="287">
        <v>60683040</v>
      </c>
      <c r="I17" s="288">
        <v>121303</v>
      </c>
      <c r="J17" s="289">
        <v>58225440</v>
      </c>
      <c r="K17" s="290" t="s">
        <v>302</v>
      </c>
      <c r="L17" s="288">
        <v>126423</v>
      </c>
      <c r="M17" s="289">
        <v>60683040</v>
      </c>
      <c r="N17" s="290" t="s">
        <v>302</v>
      </c>
      <c r="O17" s="288">
        <v>126423</v>
      </c>
      <c r="P17" s="289">
        <v>60683040</v>
      </c>
      <c r="Q17" s="290" t="s">
        <v>302</v>
      </c>
      <c r="R17" s="288">
        <v>126423</v>
      </c>
      <c r="S17" s="289">
        <v>60683040</v>
      </c>
      <c r="T17" s="290" t="s">
        <v>302</v>
      </c>
      <c r="U17" s="288">
        <v>126423</v>
      </c>
      <c r="V17" s="289">
        <v>60683040</v>
      </c>
      <c r="W17" s="290" t="s">
        <v>302</v>
      </c>
      <c r="X17" s="288"/>
      <c r="Y17" s="289">
        <v>0</v>
      </c>
      <c r="Z17" s="290" t="s">
        <v>303</v>
      </c>
      <c r="AA17" s="288">
        <v>122112</v>
      </c>
      <c r="AB17" s="289">
        <v>58613760</v>
      </c>
      <c r="AC17" s="290" t="s">
        <v>302</v>
      </c>
      <c r="AD17" s="288">
        <v>125791</v>
      </c>
      <c r="AE17" s="289">
        <v>60379680</v>
      </c>
      <c r="AF17" s="290" t="s">
        <v>302</v>
      </c>
      <c r="AG17" s="288">
        <v>120004</v>
      </c>
      <c r="AH17" s="289">
        <v>57601920</v>
      </c>
      <c r="AI17" s="290" t="s">
        <v>302</v>
      </c>
      <c r="AJ17" s="288">
        <v>122100</v>
      </c>
      <c r="AK17" s="289">
        <v>58608000</v>
      </c>
      <c r="AL17" s="290" t="s">
        <v>302</v>
      </c>
      <c r="AM17" s="288">
        <v>125488</v>
      </c>
      <c r="AN17" s="289">
        <v>60234240</v>
      </c>
      <c r="AO17" s="290" t="s">
        <v>302</v>
      </c>
      <c r="AP17" s="288">
        <v>126423</v>
      </c>
      <c r="AQ17" s="289">
        <v>60683040</v>
      </c>
      <c r="AR17" s="290" t="s">
        <v>302</v>
      </c>
      <c r="AS17" s="288"/>
      <c r="AT17" s="289">
        <v>0</v>
      </c>
      <c r="AU17" s="290" t="s">
        <v>303</v>
      </c>
      <c r="AV17" s="288">
        <v>126423</v>
      </c>
      <c r="AW17" s="289">
        <v>60683040</v>
      </c>
      <c r="AX17" s="290" t="s">
        <v>302</v>
      </c>
      <c r="AY17" s="288">
        <v>126423</v>
      </c>
      <c r="AZ17" s="289">
        <v>60683040</v>
      </c>
      <c r="BA17" s="290" t="s">
        <v>302</v>
      </c>
      <c r="BB17" s="288">
        <v>123237</v>
      </c>
      <c r="BC17" s="289">
        <v>59153760</v>
      </c>
      <c r="BD17" s="290" t="s">
        <v>302</v>
      </c>
      <c r="BE17" s="288">
        <v>123348</v>
      </c>
      <c r="BF17" s="289">
        <v>59207040</v>
      </c>
      <c r="BG17" s="290" t="s">
        <v>302</v>
      </c>
      <c r="BH17" s="288">
        <v>126423</v>
      </c>
      <c r="BI17" s="289">
        <v>60683040</v>
      </c>
      <c r="BJ17" s="290" t="s">
        <v>302</v>
      </c>
      <c r="BK17" s="288">
        <v>105000</v>
      </c>
      <c r="BL17" s="289">
        <v>50400000</v>
      </c>
      <c r="BM17" s="290" t="s">
        <v>302</v>
      </c>
      <c r="BN17" s="288">
        <v>126420</v>
      </c>
      <c r="BO17" s="289">
        <v>60681600</v>
      </c>
      <c r="BP17" s="290" t="s">
        <v>302</v>
      </c>
      <c r="BQ17" s="288">
        <v>126423</v>
      </c>
      <c r="BR17" s="289">
        <v>60683040</v>
      </c>
      <c r="BS17" s="290" t="s">
        <v>302</v>
      </c>
      <c r="BT17" s="288">
        <v>126422</v>
      </c>
      <c r="BU17" s="289">
        <v>60682560</v>
      </c>
      <c r="BV17" s="290" t="s">
        <v>302</v>
      </c>
      <c r="BW17" s="288">
        <v>122630</v>
      </c>
      <c r="BX17" s="289">
        <v>58862400</v>
      </c>
      <c r="BY17" s="290" t="s">
        <v>302</v>
      </c>
      <c r="BZ17" s="288">
        <v>126420</v>
      </c>
      <c r="CA17" s="289">
        <v>60681600</v>
      </c>
      <c r="CB17" s="290" t="s">
        <v>302</v>
      </c>
      <c r="CC17" s="288">
        <v>121455</v>
      </c>
      <c r="CD17" s="289">
        <v>58298400</v>
      </c>
      <c r="CE17" s="290" t="s">
        <v>302</v>
      </c>
      <c r="CF17" s="288">
        <v>126423</v>
      </c>
      <c r="CG17" s="289">
        <v>60683040</v>
      </c>
      <c r="CH17" s="290" t="s">
        <v>302</v>
      </c>
      <c r="CI17" s="288">
        <v>120860</v>
      </c>
      <c r="CJ17" s="289">
        <v>58012800</v>
      </c>
      <c r="CK17" s="290" t="s">
        <v>302</v>
      </c>
      <c r="CL17" s="288">
        <v>126400</v>
      </c>
      <c r="CM17" s="289">
        <v>60672000</v>
      </c>
      <c r="CN17" s="290" t="s">
        <v>302</v>
      </c>
      <c r="CO17" s="288">
        <v>121000</v>
      </c>
      <c r="CP17" s="289">
        <v>58080000</v>
      </c>
      <c r="CQ17" s="290" t="s">
        <v>302</v>
      </c>
      <c r="CR17" s="288">
        <v>126400</v>
      </c>
      <c r="CS17" s="289">
        <v>60672000</v>
      </c>
      <c r="CT17" s="291" t="s">
        <v>302</v>
      </c>
    </row>
    <row r="18" spans="1:98" ht="30.6" customHeight="1">
      <c r="A18" s="252"/>
      <c r="B18" s="282">
        <v>3</v>
      </c>
      <c r="C18" s="283" t="s">
        <v>90</v>
      </c>
      <c r="D18" s="284" t="s">
        <v>91</v>
      </c>
      <c r="E18" s="283" t="s">
        <v>92</v>
      </c>
      <c r="F18" s="285">
        <v>200</v>
      </c>
      <c r="G18" s="286">
        <v>80571</v>
      </c>
      <c r="H18" s="287">
        <v>16114200</v>
      </c>
      <c r="I18" s="288">
        <v>77308</v>
      </c>
      <c r="J18" s="289">
        <v>15461600</v>
      </c>
      <c r="K18" s="290" t="s">
        <v>302</v>
      </c>
      <c r="L18" s="288">
        <v>80571</v>
      </c>
      <c r="M18" s="289">
        <v>16114200</v>
      </c>
      <c r="N18" s="290" t="s">
        <v>302</v>
      </c>
      <c r="O18" s="288">
        <v>80571</v>
      </c>
      <c r="P18" s="289">
        <v>16114200</v>
      </c>
      <c r="Q18" s="290" t="s">
        <v>302</v>
      </c>
      <c r="R18" s="288">
        <v>80571</v>
      </c>
      <c r="S18" s="289">
        <v>16114200</v>
      </c>
      <c r="T18" s="290" t="s">
        <v>302</v>
      </c>
      <c r="U18" s="288">
        <v>80571</v>
      </c>
      <c r="V18" s="289">
        <v>16114200</v>
      </c>
      <c r="W18" s="290" t="s">
        <v>302</v>
      </c>
      <c r="X18" s="288"/>
      <c r="Y18" s="289">
        <v>0</v>
      </c>
      <c r="Z18" s="290" t="s">
        <v>303</v>
      </c>
      <c r="AA18" s="288">
        <v>77824</v>
      </c>
      <c r="AB18" s="289">
        <v>15564800</v>
      </c>
      <c r="AC18" s="290" t="s">
        <v>302</v>
      </c>
      <c r="AD18" s="288">
        <v>80168</v>
      </c>
      <c r="AE18" s="289">
        <v>16033600</v>
      </c>
      <c r="AF18" s="290" t="s">
        <v>302</v>
      </c>
      <c r="AG18" s="288">
        <v>76480</v>
      </c>
      <c r="AH18" s="289">
        <v>15296000</v>
      </c>
      <c r="AI18" s="290" t="s">
        <v>302</v>
      </c>
      <c r="AJ18" s="288">
        <v>77800</v>
      </c>
      <c r="AK18" s="289">
        <v>15560000</v>
      </c>
      <c r="AL18" s="290" t="s">
        <v>302</v>
      </c>
      <c r="AM18" s="288">
        <v>79299</v>
      </c>
      <c r="AN18" s="289">
        <v>15859800</v>
      </c>
      <c r="AO18" s="290" t="s">
        <v>302</v>
      </c>
      <c r="AP18" s="288">
        <v>80571</v>
      </c>
      <c r="AQ18" s="289">
        <v>16114200</v>
      </c>
      <c r="AR18" s="290" t="s">
        <v>302</v>
      </c>
      <c r="AS18" s="288"/>
      <c r="AT18" s="289">
        <v>0</v>
      </c>
      <c r="AU18" s="290" t="s">
        <v>303</v>
      </c>
      <c r="AV18" s="288">
        <v>80571</v>
      </c>
      <c r="AW18" s="289">
        <v>16114200</v>
      </c>
      <c r="AX18" s="290" t="s">
        <v>302</v>
      </c>
      <c r="AY18" s="288">
        <v>80571</v>
      </c>
      <c r="AZ18" s="289">
        <v>16114200</v>
      </c>
      <c r="BA18" s="290" t="s">
        <v>302</v>
      </c>
      <c r="BB18" s="288">
        <v>78541</v>
      </c>
      <c r="BC18" s="289">
        <v>15708200</v>
      </c>
      <c r="BD18" s="290" t="s">
        <v>302</v>
      </c>
      <c r="BE18" s="288">
        <v>78611</v>
      </c>
      <c r="BF18" s="289">
        <v>15722200</v>
      </c>
      <c r="BG18" s="290" t="s">
        <v>302</v>
      </c>
      <c r="BH18" s="288">
        <v>80571</v>
      </c>
      <c r="BI18" s="289">
        <v>16114200</v>
      </c>
      <c r="BJ18" s="290" t="s">
        <v>302</v>
      </c>
      <c r="BK18" s="288">
        <v>70000</v>
      </c>
      <c r="BL18" s="289">
        <v>14000000</v>
      </c>
      <c r="BM18" s="290" t="s">
        <v>302</v>
      </c>
      <c r="BN18" s="288">
        <v>80570</v>
      </c>
      <c r="BO18" s="289">
        <v>16114000</v>
      </c>
      <c r="BP18" s="290" t="s">
        <v>302</v>
      </c>
      <c r="BQ18" s="288">
        <v>80571</v>
      </c>
      <c r="BR18" s="289">
        <v>16114200</v>
      </c>
      <c r="BS18" s="290" t="s">
        <v>302</v>
      </c>
      <c r="BT18" s="288">
        <v>80570</v>
      </c>
      <c r="BU18" s="289">
        <v>16114000</v>
      </c>
      <c r="BV18" s="290" t="s">
        <v>302</v>
      </c>
      <c r="BW18" s="288">
        <v>78154</v>
      </c>
      <c r="BX18" s="289">
        <v>15630800</v>
      </c>
      <c r="BY18" s="290" t="s">
        <v>302</v>
      </c>
      <c r="BZ18" s="288">
        <v>80570</v>
      </c>
      <c r="CA18" s="289">
        <v>16114000</v>
      </c>
      <c r="CB18" s="290" t="s">
        <v>302</v>
      </c>
      <c r="CC18" s="288">
        <v>77405</v>
      </c>
      <c r="CD18" s="289">
        <v>15481000</v>
      </c>
      <c r="CE18" s="290" t="s">
        <v>302</v>
      </c>
      <c r="CF18" s="288">
        <v>80571</v>
      </c>
      <c r="CG18" s="289">
        <v>16114200</v>
      </c>
      <c r="CH18" s="290" t="s">
        <v>302</v>
      </c>
      <c r="CI18" s="288">
        <v>77026</v>
      </c>
      <c r="CJ18" s="289">
        <v>15405200</v>
      </c>
      <c r="CK18" s="290" t="s">
        <v>302</v>
      </c>
      <c r="CL18" s="288">
        <v>80500</v>
      </c>
      <c r="CM18" s="289">
        <v>16100000</v>
      </c>
      <c r="CN18" s="290" t="s">
        <v>302</v>
      </c>
      <c r="CO18" s="288">
        <v>77000</v>
      </c>
      <c r="CP18" s="289">
        <v>15400000</v>
      </c>
      <c r="CQ18" s="290" t="s">
        <v>302</v>
      </c>
      <c r="CR18" s="288">
        <v>80500</v>
      </c>
      <c r="CS18" s="289">
        <v>16100000</v>
      </c>
      <c r="CT18" s="291" t="s">
        <v>302</v>
      </c>
    </row>
    <row r="19" spans="1:98" ht="30.6" customHeight="1">
      <c r="A19" s="252"/>
      <c r="B19" s="282">
        <v>4</v>
      </c>
      <c r="C19" s="283" t="s">
        <v>93</v>
      </c>
      <c r="D19" s="284" t="s">
        <v>94</v>
      </c>
      <c r="E19" s="283" t="s">
        <v>92</v>
      </c>
      <c r="F19" s="285">
        <v>400</v>
      </c>
      <c r="G19" s="286">
        <v>4233</v>
      </c>
      <c r="H19" s="287">
        <v>1693200</v>
      </c>
      <c r="I19" s="288">
        <v>4062</v>
      </c>
      <c r="J19" s="289">
        <v>1624800</v>
      </c>
      <c r="K19" s="290" t="s">
        <v>302</v>
      </c>
      <c r="L19" s="288">
        <v>4233</v>
      </c>
      <c r="M19" s="289">
        <v>1693200</v>
      </c>
      <c r="N19" s="290" t="s">
        <v>302</v>
      </c>
      <c r="O19" s="288">
        <v>4233</v>
      </c>
      <c r="P19" s="289">
        <v>1693200</v>
      </c>
      <c r="Q19" s="290" t="s">
        <v>302</v>
      </c>
      <c r="R19" s="288">
        <v>4233</v>
      </c>
      <c r="S19" s="289">
        <v>1693200</v>
      </c>
      <c r="T19" s="290" t="s">
        <v>302</v>
      </c>
      <c r="U19" s="288">
        <v>4233</v>
      </c>
      <c r="V19" s="289">
        <v>1693200</v>
      </c>
      <c r="W19" s="290" t="s">
        <v>302</v>
      </c>
      <c r="X19" s="288"/>
      <c r="Y19" s="289">
        <v>0</v>
      </c>
      <c r="Z19" s="290" t="s">
        <v>303</v>
      </c>
      <c r="AA19" s="288">
        <v>4089</v>
      </c>
      <c r="AB19" s="289">
        <v>1635600</v>
      </c>
      <c r="AC19" s="290" t="s">
        <v>302</v>
      </c>
      <c r="AD19" s="288">
        <v>4212</v>
      </c>
      <c r="AE19" s="289">
        <v>1684800</v>
      </c>
      <c r="AF19" s="290" t="s">
        <v>302</v>
      </c>
      <c r="AG19" s="288">
        <v>4018</v>
      </c>
      <c r="AH19" s="289">
        <v>1607200</v>
      </c>
      <c r="AI19" s="290" t="s">
        <v>302</v>
      </c>
      <c r="AJ19" s="288">
        <v>4100</v>
      </c>
      <c r="AK19" s="289">
        <v>1640000</v>
      </c>
      <c r="AL19" s="290" t="s">
        <v>302</v>
      </c>
      <c r="AM19" s="288">
        <v>4144</v>
      </c>
      <c r="AN19" s="289">
        <v>1657600</v>
      </c>
      <c r="AO19" s="290" t="s">
        <v>302</v>
      </c>
      <c r="AP19" s="288">
        <v>4233</v>
      </c>
      <c r="AQ19" s="289">
        <v>1693200</v>
      </c>
      <c r="AR19" s="290" t="s">
        <v>302</v>
      </c>
      <c r="AS19" s="288"/>
      <c r="AT19" s="289">
        <v>0</v>
      </c>
      <c r="AU19" s="290" t="s">
        <v>303</v>
      </c>
      <c r="AV19" s="288">
        <v>4233</v>
      </c>
      <c r="AW19" s="289">
        <v>1693200</v>
      </c>
      <c r="AX19" s="290" t="s">
        <v>302</v>
      </c>
      <c r="AY19" s="288">
        <v>4233</v>
      </c>
      <c r="AZ19" s="289">
        <v>1693200</v>
      </c>
      <c r="BA19" s="290" t="s">
        <v>302</v>
      </c>
      <c r="BB19" s="288">
        <v>4126</v>
      </c>
      <c r="BC19" s="289">
        <v>1650400</v>
      </c>
      <c r="BD19" s="290" t="s">
        <v>302</v>
      </c>
      <c r="BE19" s="288">
        <v>4130</v>
      </c>
      <c r="BF19" s="289">
        <v>1652000</v>
      </c>
      <c r="BG19" s="290" t="s">
        <v>302</v>
      </c>
      <c r="BH19" s="288">
        <v>4233</v>
      </c>
      <c r="BI19" s="289">
        <v>1693200</v>
      </c>
      <c r="BJ19" s="290" t="s">
        <v>302</v>
      </c>
      <c r="BK19" s="288">
        <v>3800</v>
      </c>
      <c r="BL19" s="289">
        <v>1520000</v>
      </c>
      <c r="BM19" s="290" t="s">
        <v>302</v>
      </c>
      <c r="BN19" s="288">
        <v>4230</v>
      </c>
      <c r="BO19" s="289">
        <v>1692000</v>
      </c>
      <c r="BP19" s="290" t="s">
        <v>302</v>
      </c>
      <c r="BQ19" s="288">
        <v>4233</v>
      </c>
      <c r="BR19" s="289">
        <v>1693200</v>
      </c>
      <c r="BS19" s="290" t="s">
        <v>302</v>
      </c>
      <c r="BT19" s="288">
        <v>4232</v>
      </c>
      <c r="BU19" s="289">
        <v>1692800</v>
      </c>
      <c r="BV19" s="290" t="s">
        <v>302</v>
      </c>
      <c r="BW19" s="288">
        <v>4106</v>
      </c>
      <c r="BX19" s="289">
        <v>1642400</v>
      </c>
      <c r="BY19" s="290" t="s">
        <v>302</v>
      </c>
      <c r="BZ19" s="288">
        <v>4230</v>
      </c>
      <c r="CA19" s="289">
        <v>1692000</v>
      </c>
      <c r="CB19" s="290" t="s">
        <v>302</v>
      </c>
      <c r="CC19" s="288">
        <v>4067</v>
      </c>
      <c r="CD19" s="289">
        <v>1626800</v>
      </c>
      <c r="CE19" s="290" t="s">
        <v>302</v>
      </c>
      <c r="CF19" s="288">
        <v>4233</v>
      </c>
      <c r="CG19" s="289">
        <v>1693200</v>
      </c>
      <c r="CH19" s="290" t="s">
        <v>302</v>
      </c>
      <c r="CI19" s="288">
        <v>4047</v>
      </c>
      <c r="CJ19" s="289">
        <v>1618800</v>
      </c>
      <c r="CK19" s="290" t="s">
        <v>302</v>
      </c>
      <c r="CL19" s="288">
        <v>4200</v>
      </c>
      <c r="CM19" s="289">
        <v>1680000</v>
      </c>
      <c r="CN19" s="290" t="s">
        <v>302</v>
      </c>
      <c r="CO19" s="288">
        <v>4100</v>
      </c>
      <c r="CP19" s="289">
        <v>1640000</v>
      </c>
      <c r="CQ19" s="290" t="s">
        <v>302</v>
      </c>
      <c r="CR19" s="288">
        <v>4230</v>
      </c>
      <c r="CS19" s="289">
        <v>1692000</v>
      </c>
      <c r="CT19" s="291" t="s">
        <v>302</v>
      </c>
    </row>
    <row r="20" spans="1:98" ht="30.6" customHeight="1">
      <c r="A20" s="252"/>
      <c r="B20" s="282">
        <v>5</v>
      </c>
      <c r="C20" s="283" t="s">
        <v>95</v>
      </c>
      <c r="D20" s="284" t="s">
        <v>96</v>
      </c>
      <c r="E20" s="283" t="s">
        <v>89</v>
      </c>
      <c r="F20" s="285">
        <v>216000</v>
      </c>
      <c r="G20" s="286">
        <v>12562</v>
      </c>
      <c r="H20" s="287">
        <v>2713392000</v>
      </c>
      <c r="I20" s="288">
        <v>12053</v>
      </c>
      <c r="J20" s="289">
        <v>2603448000</v>
      </c>
      <c r="K20" s="290" t="s">
        <v>302</v>
      </c>
      <c r="L20" s="288">
        <v>12562</v>
      </c>
      <c r="M20" s="289">
        <v>2713392000</v>
      </c>
      <c r="N20" s="290" t="s">
        <v>302</v>
      </c>
      <c r="O20" s="288">
        <v>12000</v>
      </c>
      <c r="P20" s="289">
        <v>2592000000</v>
      </c>
      <c r="Q20" s="290" t="s">
        <v>302</v>
      </c>
      <c r="R20" s="288">
        <v>12000</v>
      </c>
      <c r="S20" s="289">
        <v>2592000000</v>
      </c>
      <c r="T20" s="290" t="s">
        <v>302</v>
      </c>
      <c r="U20" s="288">
        <v>12562</v>
      </c>
      <c r="V20" s="289">
        <v>2713392000</v>
      </c>
      <c r="W20" s="290" t="s">
        <v>302</v>
      </c>
      <c r="X20" s="288"/>
      <c r="Y20" s="289">
        <v>0</v>
      </c>
      <c r="Z20" s="290" t="s">
        <v>303</v>
      </c>
      <c r="AA20" s="288">
        <v>12134</v>
      </c>
      <c r="AB20" s="289">
        <v>2620944000</v>
      </c>
      <c r="AC20" s="290" t="s">
        <v>302</v>
      </c>
      <c r="AD20" s="288">
        <v>12311</v>
      </c>
      <c r="AE20" s="289">
        <v>2659176000</v>
      </c>
      <c r="AF20" s="290" t="s">
        <v>302</v>
      </c>
      <c r="AG20" s="288">
        <v>12122</v>
      </c>
      <c r="AH20" s="289">
        <v>2618352000</v>
      </c>
      <c r="AI20" s="290" t="s">
        <v>302</v>
      </c>
      <c r="AJ20" s="288">
        <v>12100</v>
      </c>
      <c r="AK20" s="289">
        <v>2613600000</v>
      </c>
      <c r="AL20" s="290" t="s">
        <v>302</v>
      </c>
      <c r="AM20" s="288">
        <v>11887</v>
      </c>
      <c r="AN20" s="289">
        <v>2567592000</v>
      </c>
      <c r="AO20" s="290" t="s">
        <v>302</v>
      </c>
      <c r="AP20" s="288">
        <v>12562</v>
      </c>
      <c r="AQ20" s="289">
        <v>2713392000</v>
      </c>
      <c r="AR20" s="290" t="s">
        <v>302</v>
      </c>
      <c r="AS20" s="288"/>
      <c r="AT20" s="289">
        <v>0</v>
      </c>
      <c r="AU20" s="290" t="s">
        <v>303</v>
      </c>
      <c r="AV20" s="288">
        <v>10000</v>
      </c>
      <c r="AW20" s="289">
        <v>2160000000</v>
      </c>
      <c r="AX20" s="290" t="s">
        <v>302</v>
      </c>
      <c r="AY20" s="288">
        <v>12562</v>
      </c>
      <c r="AZ20" s="289">
        <v>2713392000</v>
      </c>
      <c r="BA20" s="290" t="s">
        <v>302</v>
      </c>
      <c r="BB20" s="288">
        <v>12245</v>
      </c>
      <c r="BC20" s="289">
        <v>2644920000</v>
      </c>
      <c r="BD20" s="290" t="s">
        <v>302</v>
      </c>
      <c r="BE20" s="288">
        <v>12256</v>
      </c>
      <c r="BF20" s="289">
        <v>2647296000</v>
      </c>
      <c r="BG20" s="290" t="s">
        <v>302</v>
      </c>
      <c r="BH20" s="288">
        <v>11876</v>
      </c>
      <c r="BI20" s="289">
        <v>2565216000</v>
      </c>
      <c r="BJ20" s="290" t="s">
        <v>302</v>
      </c>
      <c r="BK20" s="288">
        <v>12500</v>
      </c>
      <c r="BL20" s="289">
        <v>2700000000</v>
      </c>
      <c r="BM20" s="290" t="s">
        <v>302</v>
      </c>
      <c r="BN20" s="288">
        <v>12560</v>
      </c>
      <c r="BO20" s="289">
        <v>2712960000</v>
      </c>
      <c r="BP20" s="290" t="s">
        <v>302</v>
      </c>
      <c r="BQ20" s="288">
        <v>12562</v>
      </c>
      <c r="BR20" s="289">
        <v>2713392000</v>
      </c>
      <c r="BS20" s="290" t="s">
        <v>302</v>
      </c>
      <c r="BT20" s="288">
        <v>12561</v>
      </c>
      <c r="BU20" s="289">
        <v>2713176000</v>
      </c>
      <c r="BV20" s="290" t="s">
        <v>302</v>
      </c>
      <c r="BW20" s="288">
        <v>12185</v>
      </c>
      <c r="BX20" s="289">
        <v>2631960000</v>
      </c>
      <c r="BY20" s="290" t="s">
        <v>302</v>
      </c>
      <c r="BZ20" s="288">
        <v>10560</v>
      </c>
      <c r="CA20" s="289">
        <v>2280960000</v>
      </c>
      <c r="CB20" s="290" t="s">
        <v>302</v>
      </c>
      <c r="CC20" s="288">
        <v>12068</v>
      </c>
      <c r="CD20" s="289">
        <v>2606688000</v>
      </c>
      <c r="CE20" s="290" t="s">
        <v>302</v>
      </c>
      <c r="CF20" s="288">
        <v>10900</v>
      </c>
      <c r="CG20" s="289">
        <v>2354400000</v>
      </c>
      <c r="CH20" s="290" t="s">
        <v>302</v>
      </c>
      <c r="CI20" s="288">
        <v>12009</v>
      </c>
      <c r="CJ20" s="289">
        <v>2593944000</v>
      </c>
      <c r="CK20" s="290" t="s">
        <v>302</v>
      </c>
      <c r="CL20" s="288">
        <v>12100</v>
      </c>
      <c r="CM20" s="289">
        <v>2613600000</v>
      </c>
      <c r="CN20" s="290" t="s">
        <v>302</v>
      </c>
      <c r="CO20" s="288">
        <v>12000</v>
      </c>
      <c r="CP20" s="289">
        <v>2592000000</v>
      </c>
      <c r="CQ20" s="290" t="s">
        <v>302</v>
      </c>
      <c r="CR20" s="288">
        <v>11700</v>
      </c>
      <c r="CS20" s="289">
        <v>2527200000</v>
      </c>
      <c r="CT20" s="291" t="s">
        <v>302</v>
      </c>
    </row>
    <row r="21" spans="1:98" ht="30.6" customHeight="1">
      <c r="A21" s="252"/>
      <c r="B21" s="282">
        <v>6</v>
      </c>
      <c r="C21" s="283" t="s">
        <v>97</v>
      </c>
      <c r="D21" s="284" t="s">
        <v>98</v>
      </c>
      <c r="E21" s="283" t="s">
        <v>89</v>
      </c>
      <c r="F21" s="285">
        <v>4800</v>
      </c>
      <c r="G21" s="286">
        <v>62829</v>
      </c>
      <c r="H21" s="287">
        <v>301579200</v>
      </c>
      <c r="I21" s="288">
        <v>60284</v>
      </c>
      <c r="J21" s="289">
        <v>289363200</v>
      </c>
      <c r="K21" s="290" t="s">
        <v>302</v>
      </c>
      <c r="L21" s="288">
        <v>62829</v>
      </c>
      <c r="M21" s="289">
        <v>301579200</v>
      </c>
      <c r="N21" s="290" t="s">
        <v>302</v>
      </c>
      <c r="O21" s="288">
        <v>62829</v>
      </c>
      <c r="P21" s="289">
        <v>301579200</v>
      </c>
      <c r="Q21" s="290" t="s">
        <v>302</v>
      </c>
      <c r="R21" s="288">
        <v>62829</v>
      </c>
      <c r="S21" s="289">
        <v>301579200</v>
      </c>
      <c r="T21" s="290" t="s">
        <v>302</v>
      </c>
      <c r="U21" s="288">
        <v>62829</v>
      </c>
      <c r="V21" s="289">
        <v>301579200</v>
      </c>
      <c r="W21" s="290" t="s">
        <v>302</v>
      </c>
      <c r="X21" s="288"/>
      <c r="Y21" s="289">
        <v>0</v>
      </c>
      <c r="Z21" s="290" t="s">
        <v>303</v>
      </c>
      <c r="AA21" s="288">
        <v>60687</v>
      </c>
      <c r="AB21" s="289">
        <v>291297600</v>
      </c>
      <c r="AC21" s="290" t="s">
        <v>302</v>
      </c>
      <c r="AD21" s="288">
        <v>62515</v>
      </c>
      <c r="AE21" s="289">
        <v>300072000</v>
      </c>
      <c r="AF21" s="290" t="s">
        <v>302</v>
      </c>
      <c r="AG21" s="288">
        <v>59639</v>
      </c>
      <c r="AH21" s="289">
        <v>286267200</v>
      </c>
      <c r="AI21" s="290" t="s">
        <v>302</v>
      </c>
      <c r="AJ21" s="288">
        <v>60700</v>
      </c>
      <c r="AK21" s="289">
        <v>291360000</v>
      </c>
      <c r="AL21" s="290" t="s">
        <v>302</v>
      </c>
      <c r="AM21" s="288">
        <v>59058</v>
      </c>
      <c r="AN21" s="289">
        <v>283478400</v>
      </c>
      <c r="AO21" s="290" t="s">
        <v>302</v>
      </c>
      <c r="AP21" s="288">
        <v>62829</v>
      </c>
      <c r="AQ21" s="289">
        <v>301579200</v>
      </c>
      <c r="AR21" s="290" t="s">
        <v>302</v>
      </c>
      <c r="AS21" s="288"/>
      <c r="AT21" s="289">
        <v>0</v>
      </c>
      <c r="AU21" s="290" t="s">
        <v>303</v>
      </c>
      <c r="AV21" s="288">
        <v>62829</v>
      </c>
      <c r="AW21" s="289">
        <v>301579200</v>
      </c>
      <c r="AX21" s="290" t="s">
        <v>302</v>
      </c>
      <c r="AY21" s="288">
        <v>62829</v>
      </c>
      <c r="AZ21" s="289">
        <v>301579200</v>
      </c>
      <c r="BA21" s="290" t="s">
        <v>302</v>
      </c>
      <c r="BB21" s="288">
        <v>61246</v>
      </c>
      <c r="BC21" s="289">
        <v>293980800</v>
      </c>
      <c r="BD21" s="290" t="s">
        <v>302</v>
      </c>
      <c r="BE21" s="288">
        <v>61301</v>
      </c>
      <c r="BF21" s="289">
        <v>294244800</v>
      </c>
      <c r="BG21" s="290" t="s">
        <v>302</v>
      </c>
      <c r="BH21" s="288">
        <v>62829</v>
      </c>
      <c r="BI21" s="289">
        <v>301579200</v>
      </c>
      <c r="BJ21" s="290" t="s">
        <v>302</v>
      </c>
      <c r="BK21" s="288">
        <v>46000</v>
      </c>
      <c r="BL21" s="289">
        <v>220800000</v>
      </c>
      <c r="BM21" s="290" t="s">
        <v>302</v>
      </c>
      <c r="BN21" s="288">
        <v>62820</v>
      </c>
      <c r="BO21" s="289">
        <v>301536000</v>
      </c>
      <c r="BP21" s="290" t="s">
        <v>302</v>
      </c>
      <c r="BQ21" s="288">
        <v>62829</v>
      </c>
      <c r="BR21" s="289">
        <v>301579200</v>
      </c>
      <c r="BS21" s="290" t="s">
        <v>302</v>
      </c>
      <c r="BT21" s="288">
        <v>62828</v>
      </c>
      <c r="BU21" s="289">
        <v>301574400</v>
      </c>
      <c r="BV21" s="290" t="s">
        <v>302</v>
      </c>
      <c r="BW21" s="288">
        <v>60944</v>
      </c>
      <c r="BX21" s="289">
        <v>292531200</v>
      </c>
      <c r="BY21" s="290" t="s">
        <v>302</v>
      </c>
      <c r="BZ21" s="288">
        <v>62820</v>
      </c>
      <c r="CA21" s="289">
        <v>301536000</v>
      </c>
      <c r="CB21" s="290" t="s">
        <v>302</v>
      </c>
      <c r="CC21" s="288">
        <v>60360</v>
      </c>
      <c r="CD21" s="289">
        <v>289728000</v>
      </c>
      <c r="CE21" s="290" t="s">
        <v>302</v>
      </c>
      <c r="CF21" s="288">
        <v>62829</v>
      </c>
      <c r="CG21" s="289">
        <v>301579200</v>
      </c>
      <c r="CH21" s="290" t="s">
        <v>302</v>
      </c>
      <c r="CI21" s="288">
        <v>60065</v>
      </c>
      <c r="CJ21" s="289">
        <v>288312000</v>
      </c>
      <c r="CK21" s="290" t="s">
        <v>302</v>
      </c>
      <c r="CL21" s="288">
        <v>60600</v>
      </c>
      <c r="CM21" s="289">
        <v>290880000</v>
      </c>
      <c r="CN21" s="290" t="s">
        <v>302</v>
      </c>
      <c r="CO21" s="288">
        <v>61000</v>
      </c>
      <c r="CP21" s="289">
        <v>292800000</v>
      </c>
      <c r="CQ21" s="290" t="s">
        <v>302</v>
      </c>
      <c r="CR21" s="288">
        <v>62800</v>
      </c>
      <c r="CS21" s="289">
        <v>301440000</v>
      </c>
      <c r="CT21" s="291" t="s">
        <v>302</v>
      </c>
    </row>
    <row r="22" spans="1:98" ht="30.6" customHeight="1">
      <c r="A22" s="252"/>
      <c r="B22" s="282">
        <v>7</v>
      </c>
      <c r="C22" s="283" t="s">
        <v>99</v>
      </c>
      <c r="D22" s="284" t="s">
        <v>100</v>
      </c>
      <c r="E22" s="283" t="s">
        <v>89</v>
      </c>
      <c r="F22" s="285">
        <v>96000</v>
      </c>
      <c r="G22" s="286">
        <v>10619</v>
      </c>
      <c r="H22" s="287">
        <v>1019424000</v>
      </c>
      <c r="I22" s="288">
        <v>10189</v>
      </c>
      <c r="J22" s="289">
        <v>978144000</v>
      </c>
      <c r="K22" s="290" t="s">
        <v>302</v>
      </c>
      <c r="L22" s="288">
        <v>10619</v>
      </c>
      <c r="M22" s="289">
        <v>1019424000</v>
      </c>
      <c r="N22" s="290" t="s">
        <v>302</v>
      </c>
      <c r="O22" s="288">
        <v>10000</v>
      </c>
      <c r="P22" s="289">
        <v>960000000</v>
      </c>
      <c r="Q22" s="290" t="s">
        <v>302</v>
      </c>
      <c r="R22" s="288">
        <v>10400</v>
      </c>
      <c r="S22" s="289">
        <v>998400000</v>
      </c>
      <c r="T22" s="290" t="s">
        <v>302</v>
      </c>
      <c r="U22" s="288">
        <v>10619</v>
      </c>
      <c r="V22" s="289">
        <v>1019424000</v>
      </c>
      <c r="W22" s="290" t="s">
        <v>302</v>
      </c>
      <c r="X22" s="288"/>
      <c r="Y22" s="289">
        <v>0</v>
      </c>
      <c r="Z22" s="290" t="s">
        <v>303</v>
      </c>
      <c r="AA22" s="288">
        <v>10257</v>
      </c>
      <c r="AB22" s="289">
        <v>984672000</v>
      </c>
      <c r="AC22" s="290" t="s">
        <v>302</v>
      </c>
      <c r="AD22" s="288">
        <v>10566</v>
      </c>
      <c r="AE22" s="289">
        <v>1014336000</v>
      </c>
      <c r="AF22" s="290" t="s">
        <v>302</v>
      </c>
      <c r="AG22" s="288">
        <v>10080</v>
      </c>
      <c r="AH22" s="289">
        <v>967680000</v>
      </c>
      <c r="AI22" s="290" t="s">
        <v>302</v>
      </c>
      <c r="AJ22" s="288">
        <v>10300</v>
      </c>
      <c r="AK22" s="289">
        <v>988800000</v>
      </c>
      <c r="AL22" s="290" t="s">
        <v>302</v>
      </c>
      <c r="AM22" s="288">
        <v>10611</v>
      </c>
      <c r="AN22" s="289">
        <v>1018656000</v>
      </c>
      <c r="AO22" s="290" t="s">
        <v>302</v>
      </c>
      <c r="AP22" s="288">
        <v>10619</v>
      </c>
      <c r="AQ22" s="289">
        <v>1019424000</v>
      </c>
      <c r="AR22" s="290" t="s">
        <v>302</v>
      </c>
      <c r="AS22" s="288"/>
      <c r="AT22" s="289">
        <v>0</v>
      </c>
      <c r="AU22" s="290" t="s">
        <v>303</v>
      </c>
      <c r="AV22" s="288">
        <v>10619</v>
      </c>
      <c r="AW22" s="289">
        <v>1019424000</v>
      </c>
      <c r="AX22" s="290" t="s">
        <v>302</v>
      </c>
      <c r="AY22" s="288">
        <v>10619</v>
      </c>
      <c r="AZ22" s="289">
        <v>1019424000</v>
      </c>
      <c r="BA22" s="290" t="s">
        <v>302</v>
      </c>
      <c r="BB22" s="288">
        <v>10351</v>
      </c>
      <c r="BC22" s="289">
        <v>993696000</v>
      </c>
      <c r="BD22" s="290" t="s">
        <v>302</v>
      </c>
      <c r="BE22" s="288">
        <v>10361</v>
      </c>
      <c r="BF22" s="289">
        <v>994656000</v>
      </c>
      <c r="BG22" s="290" t="s">
        <v>302</v>
      </c>
      <c r="BH22" s="288">
        <v>8609</v>
      </c>
      <c r="BI22" s="289">
        <v>826464000</v>
      </c>
      <c r="BJ22" s="290" t="s">
        <v>302</v>
      </c>
      <c r="BK22" s="288">
        <v>10200</v>
      </c>
      <c r="BL22" s="289">
        <v>979200000</v>
      </c>
      <c r="BM22" s="290" t="s">
        <v>302</v>
      </c>
      <c r="BN22" s="288">
        <v>10610</v>
      </c>
      <c r="BO22" s="289">
        <v>1018560000</v>
      </c>
      <c r="BP22" s="290" t="s">
        <v>302</v>
      </c>
      <c r="BQ22" s="288">
        <v>10619</v>
      </c>
      <c r="BR22" s="289">
        <v>1019424000</v>
      </c>
      <c r="BS22" s="290" t="s">
        <v>302</v>
      </c>
      <c r="BT22" s="288">
        <v>10618</v>
      </c>
      <c r="BU22" s="289">
        <v>1019328000</v>
      </c>
      <c r="BV22" s="290" t="s">
        <v>302</v>
      </c>
      <c r="BW22" s="288">
        <v>10300</v>
      </c>
      <c r="BX22" s="289">
        <v>988800000</v>
      </c>
      <c r="BY22" s="290" t="s">
        <v>302</v>
      </c>
      <c r="BZ22" s="288">
        <v>10610</v>
      </c>
      <c r="CA22" s="289">
        <v>1018560000</v>
      </c>
      <c r="CB22" s="290" t="s">
        <v>302</v>
      </c>
      <c r="CC22" s="288">
        <v>10202</v>
      </c>
      <c r="CD22" s="289">
        <v>979392000</v>
      </c>
      <c r="CE22" s="290" t="s">
        <v>302</v>
      </c>
      <c r="CF22" s="288">
        <v>10619</v>
      </c>
      <c r="CG22" s="289">
        <v>1019424000</v>
      </c>
      <c r="CH22" s="290" t="s">
        <v>302</v>
      </c>
      <c r="CI22" s="288">
        <v>10152</v>
      </c>
      <c r="CJ22" s="289">
        <v>974592000</v>
      </c>
      <c r="CK22" s="290" t="s">
        <v>302</v>
      </c>
      <c r="CL22" s="288">
        <v>10200</v>
      </c>
      <c r="CM22" s="289">
        <v>979200000</v>
      </c>
      <c r="CN22" s="290" t="s">
        <v>302</v>
      </c>
      <c r="CO22" s="288">
        <v>10190</v>
      </c>
      <c r="CP22" s="289">
        <v>978240000</v>
      </c>
      <c r="CQ22" s="290" t="s">
        <v>302</v>
      </c>
      <c r="CR22" s="288">
        <v>10600</v>
      </c>
      <c r="CS22" s="289">
        <v>1017600000</v>
      </c>
      <c r="CT22" s="291" t="s">
        <v>302</v>
      </c>
    </row>
    <row r="23" spans="1:98" ht="30.6" customHeight="1">
      <c r="A23" s="252"/>
      <c r="B23" s="282">
        <v>8</v>
      </c>
      <c r="C23" s="283" t="s">
        <v>101</v>
      </c>
      <c r="D23" s="284" t="s">
        <v>102</v>
      </c>
      <c r="E23" s="283" t="s">
        <v>89</v>
      </c>
      <c r="F23" s="285">
        <v>180000</v>
      </c>
      <c r="G23" s="286">
        <v>13091</v>
      </c>
      <c r="H23" s="287">
        <v>2356380000</v>
      </c>
      <c r="I23" s="288">
        <v>12561</v>
      </c>
      <c r="J23" s="289">
        <v>2260980000</v>
      </c>
      <c r="K23" s="290" t="s">
        <v>302</v>
      </c>
      <c r="L23" s="288">
        <v>13091</v>
      </c>
      <c r="M23" s="289">
        <v>2356380000</v>
      </c>
      <c r="N23" s="290" t="s">
        <v>302</v>
      </c>
      <c r="O23" s="288">
        <v>13091</v>
      </c>
      <c r="P23" s="289">
        <v>2356380000</v>
      </c>
      <c r="Q23" s="290" t="s">
        <v>302</v>
      </c>
      <c r="R23" s="288">
        <v>12400</v>
      </c>
      <c r="S23" s="289">
        <v>2232000000</v>
      </c>
      <c r="T23" s="290" t="s">
        <v>302</v>
      </c>
      <c r="U23" s="288">
        <v>13091</v>
      </c>
      <c r="V23" s="289">
        <v>2356380000</v>
      </c>
      <c r="W23" s="290" t="s">
        <v>302</v>
      </c>
      <c r="X23" s="288"/>
      <c r="Y23" s="289">
        <v>0</v>
      </c>
      <c r="Z23" s="290" t="s">
        <v>303</v>
      </c>
      <c r="AA23" s="288">
        <v>12645</v>
      </c>
      <c r="AB23" s="289">
        <v>2276100000</v>
      </c>
      <c r="AC23" s="290" t="s">
        <v>302</v>
      </c>
      <c r="AD23" s="288">
        <v>12829</v>
      </c>
      <c r="AE23" s="289">
        <v>2309220000</v>
      </c>
      <c r="AF23" s="290" t="s">
        <v>302</v>
      </c>
      <c r="AG23" s="288">
        <v>12633</v>
      </c>
      <c r="AH23" s="289">
        <v>2273940000</v>
      </c>
      <c r="AI23" s="290" t="s">
        <v>302</v>
      </c>
      <c r="AJ23" s="288">
        <v>12600</v>
      </c>
      <c r="AK23" s="289">
        <v>2268000000</v>
      </c>
      <c r="AL23" s="290" t="s">
        <v>302</v>
      </c>
      <c r="AM23" s="288">
        <v>13090</v>
      </c>
      <c r="AN23" s="289">
        <v>2356200000</v>
      </c>
      <c r="AO23" s="290" t="s">
        <v>302</v>
      </c>
      <c r="AP23" s="288">
        <v>13091</v>
      </c>
      <c r="AQ23" s="289">
        <v>2356380000</v>
      </c>
      <c r="AR23" s="290" t="s">
        <v>302</v>
      </c>
      <c r="AS23" s="288"/>
      <c r="AT23" s="289">
        <v>0</v>
      </c>
      <c r="AU23" s="290" t="s">
        <v>303</v>
      </c>
      <c r="AV23" s="288">
        <v>12000</v>
      </c>
      <c r="AW23" s="289">
        <v>2160000000</v>
      </c>
      <c r="AX23" s="290" t="s">
        <v>302</v>
      </c>
      <c r="AY23" s="288">
        <v>12472</v>
      </c>
      <c r="AZ23" s="289">
        <v>2244960000</v>
      </c>
      <c r="BA23" s="290" t="s">
        <v>302</v>
      </c>
      <c r="BB23" s="288">
        <v>12761</v>
      </c>
      <c r="BC23" s="289">
        <v>2296980000</v>
      </c>
      <c r="BD23" s="290" t="s">
        <v>302</v>
      </c>
      <c r="BE23" s="288">
        <v>12773</v>
      </c>
      <c r="BF23" s="289">
        <v>2299140000</v>
      </c>
      <c r="BG23" s="290" t="s">
        <v>302</v>
      </c>
      <c r="BH23" s="288">
        <v>13080</v>
      </c>
      <c r="BI23" s="289">
        <v>2354400000</v>
      </c>
      <c r="BJ23" s="290" t="s">
        <v>302</v>
      </c>
      <c r="BK23" s="288">
        <v>13000</v>
      </c>
      <c r="BL23" s="289">
        <v>2340000000</v>
      </c>
      <c r="BM23" s="290" t="s">
        <v>302</v>
      </c>
      <c r="BN23" s="288">
        <v>13090</v>
      </c>
      <c r="BO23" s="289">
        <v>2356200000</v>
      </c>
      <c r="BP23" s="290" t="s">
        <v>302</v>
      </c>
      <c r="BQ23" s="288">
        <v>13091</v>
      </c>
      <c r="BR23" s="289">
        <v>2356380000</v>
      </c>
      <c r="BS23" s="290" t="s">
        <v>302</v>
      </c>
      <c r="BT23" s="288">
        <v>13090</v>
      </c>
      <c r="BU23" s="289">
        <v>2356200000</v>
      </c>
      <c r="BV23" s="290" t="s">
        <v>302</v>
      </c>
      <c r="BW23" s="288">
        <v>12698</v>
      </c>
      <c r="BX23" s="289">
        <v>2285640000</v>
      </c>
      <c r="BY23" s="290" t="s">
        <v>302</v>
      </c>
      <c r="BZ23" s="288">
        <v>13090</v>
      </c>
      <c r="CA23" s="289">
        <v>2356200000</v>
      </c>
      <c r="CB23" s="290" t="s">
        <v>302</v>
      </c>
      <c r="CC23" s="288">
        <v>12577</v>
      </c>
      <c r="CD23" s="289">
        <v>2263860000</v>
      </c>
      <c r="CE23" s="290" t="s">
        <v>302</v>
      </c>
      <c r="CF23" s="288">
        <v>11420</v>
      </c>
      <c r="CG23" s="289">
        <v>2055600000</v>
      </c>
      <c r="CH23" s="290" t="s">
        <v>302</v>
      </c>
      <c r="CI23" s="288">
        <v>12515</v>
      </c>
      <c r="CJ23" s="289">
        <v>2252700000</v>
      </c>
      <c r="CK23" s="290" t="s">
        <v>302</v>
      </c>
      <c r="CL23" s="288">
        <v>12600</v>
      </c>
      <c r="CM23" s="289">
        <v>2268000000</v>
      </c>
      <c r="CN23" s="290" t="s">
        <v>302</v>
      </c>
      <c r="CO23" s="288">
        <v>12570</v>
      </c>
      <c r="CP23" s="289">
        <v>2262600000</v>
      </c>
      <c r="CQ23" s="290" t="s">
        <v>302</v>
      </c>
      <c r="CR23" s="288">
        <v>12100</v>
      </c>
      <c r="CS23" s="289">
        <v>2178000000</v>
      </c>
      <c r="CT23" s="291" t="s">
        <v>302</v>
      </c>
    </row>
    <row r="24" spans="1:98" ht="30.6" customHeight="1">
      <c r="A24" s="252"/>
      <c r="B24" s="282">
        <v>9</v>
      </c>
      <c r="C24" s="283" t="s">
        <v>103</v>
      </c>
      <c r="D24" s="284" t="s">
        <v>104</v>
      </c>
      <c r="E24" s="283" t="s">
        <v>89</v>
      </c>
      <c r="F24" s="285">
        <v>56000</v>
      </c>
      <c r="G24" s="286">
        <v>10377</v>
      </c>
      <c r="H24" s="287">
        <v>581112000</v>
      </c>
      <c r="I24" s="288">
        <v>9957</v>
      </c>
      <c r="J24" s="289">
        <v>557592000</v>
      </c>
      <c r="K24" s="290" t="s">
        <v>302</v>
      </c>
      <c r="L24" s="288">
        <v>10377</v>
      </c>
      <c r="M24" s="289">
        <v>581112000</v>
      </c>
      <c r="N24" s="290" t="s">
        <v>302</v>
      </c>
      <c r="O24" s="288">
        <v>10377</v>
      </c>
      <c r="P24" s="289">
        <v>581112000</v>
      </c>
      <c r="Q24" s="290" t="s">
        <v>302</v>
      </c>
      <c r="R24" s="288">
        <v>10377</v>
      </c>
      <c r="S24" s="289">
        <v>581112000</v>
      </c>
      <c r="T24" s="290" t="s">
        <v>302</v>
      </c>
      <c r="U24" s="288">
        <v>10377</v>
      </c>
      <c r="V24" s="289">
        <v>581112000</v>
      </c>
      <c r="W24" s="290" t="s">
        <v>302</v>
      </c>
      <c r="X24" s="288"/>
      <c r="Y24" s="289">
        <v>0</v>
      </c>
      <c r="Z24" s="290" t="s">
        <v>303</v>
      </c>
      <c r="AA24" s="288">
        <v>10023</v>
      </c>
      <c r="AB24" s="289">
        <v>561288000</v>
      </c>
      <c r="AC24" s="290" t="s">
        <v>302</v>
      </c>
      <c r="AD24" s="288">
        <v>10325</v>
      </c>
      <c r="AE24" s="289">
        <v>578200000</v>
      </c>
      <c r="AF24" s="290" t="s">
        <v>302</v>
      </c>
      <c r="AG24" s="288">
        <v>9850</v>
      </c>
      <c r="AH24" s="289">
        <v>551600000</v>
      </c>
      <c r="AI24" s="290" t="s">
        <v>302</v>
      </c>
      <c r="AJ24" s="288">
        <v>10000</v>
      </c>
      <c r="AK24" s="289">
        <v>560000000</v>
      </c>
      <c r="AL24" s="290" t="s">
        <v>302</v>
      </c>
      <c r="AM24" s="288">
        <v>9753</v>
      </c>
      <c r="AN24" s="289">
        <v>546168000</v>
      </c>
      <c r="AO24" s="290" t="s">
        <v>302</v>
      </c>
      <c r="AP24" s="288">
        <v>10377</v>
      </c>
      <c r="AQ24" s="289">
        <v>581112000</v>
      </c>
      <c r="AR24" s="290" t="s">
        <v>302</v>
      </c>
      <c r="AS24" s="288"/>
      <c r="AT24" s="289">
        <v>0</v>
      </c>
      <c r="AU24" s="290" t="s">
        <v>303</v>
      </c>
      <c r="AV24" s="288">
        <v>10377</v>
      </c>
      <c r="AW24" s="289">
        <v>581112000</v>
      </c>
      <c r="AX24" s="290" t="s">
        <v>302</v>
      </c>
      <c r="AY24" s="288">
        <v>10377</v>
      </c>
      <c r="AZ24" s="289">
        <v>581112000</v>
      </c>
      <c r="BA24" s="290" t="s">
        <v>302</v>
      </c>
      <c r="BB24" s="288">
        <v>10115</v>
      </c>
      <c r="BC24" s="289">
        <v>566440000</v>
      </c>
      <c r="BD24" s="290" t="s">
        <v>302</v>
      </c>
      <c r="BE24" s="288">
        <v>10125</v>
      </c>
      <c r="BF24" s="289">
        <v>567000000</v>
      </c>
      <c r="BG24" s="290" t="s">
        <v>302</v>
      </c>
      <c r="BH24" s="288">
        <v>9687</v>
      </c>
      <c r="BI24" s="289">
        <v>542472000</v>
      </c>
      <c r="BJ24" s="290" t="s">
        <v>302</v>
      </c>
      <c r="BK24" s="288">
        <v>10300</v>
      </c>
      <c r="BL24" s="289">
        <v>576800000</v>
      </c>
      <c r="BM24" s="290" t="s">
        <v>302</v>
      </c>
      <c r="BN24" s="288">
        <v>10370</v>
      </c>
      <c r="BO24" s="289">
        <v>580720000</v>
      </c>
      <c r="BP24" s="290" t="s">
        <v>302</v>
      </c>
      <c r="BQ24" s="288">
        <v>10377</v>
      </c>
      <c r="BR24" s="289">
        <v>581112000</v>
      </c>
      <c r="BS24" s="290" t="s">
        <v>302</v>
      </c>
      <c r="BT24" s="288">
        <v>10376</v>
      </c>
      <c r="BU24" s="289">
        <v>581056000</v>
      </c>
      <c r="BV24" s="290" t="s">
        <v>302</v>
      </c>
      <c r="BW24" s="288">
        <v>10066</v>
      </c>
      <c r="BX24" s="289">
        <v>563696000</v>
      </c>
      <c r="BY24" s="290" t="s">
        <v>302</v>
      </c>
      <c r="BZ24" s="288">
        <v>10370</v>
      </c>
      <c r="CA24" s="289">
        <v>580720000</v>
      </c>
      <c r="CB24" s="290" t="s">
        <v>302</v>
      </c>
      <c r="CC24" s="288">
        <v>9969</v>
      </c>
      <c r="CD24" s="289">
        <v>558264000</v>
      </c>
      <c r="CE24" s="290" t="s">
        <v>302</v>
      </c>
      <c r="CF24" s="288">
        <v>10377</v>
      </c>
      <c r="CG24" s="289">
        <v>581112000</v>
      </c>
      <c r="CH24" s="290" t="s">
        <v>302</v>
      </c>
      <c r="CI24" s="288">
        <v>9920</v>
      </c>
      <c r="CJ24" s="289">
        <v>555520000</v>
      </c>
      <c r="CK24" s="290" t="s">
        <v>302</v>
      </c>
      <c r="CL24" s="288">
        <v>10100</v>
      </c>
      <c r="CM24" s="289">
        <v>565600000</v>
      </c>
      <c r="CN24" s="290" t="s">
        <v>302</v>
      </c>
      <c r="CO24" s="288">
        <v>9950</v>
      </c>
      <c r="CP24" s="289">
        <v>557200000</v>
      </c>
      <c r="CQ24" s="290" t="s">
        <v>302</v>
      </c>
      <c r="CR24" s="288">
        <v>10300</v>
      </c>
      <c r="CS24" s="289">
        <v>576800000</v>
      </c>
      <c r="CT24" s="291" t="s">
        <v>302</v>
      </c>
    </row>
    <row r="25" spans="1:98" ht="30.6" customHeight="1">
      <c r="A25" s="252"/>
      <c r="B25" s="282">
        <v>10</v>
      </c>
      <c r="C25" s="283" t="s">
        <v>105</v>
      </c>
      <c r="D25" s="284" t="s">
        <v>106</v>
      </c>
      <c r="E25" s="283" t="s">
        <v>89</v>
      </c>
      <c r="F25" s="285">
        <v>56000</v>
      </c>
      <c r="G25" s="286">
        <v>64740</v>
      </c>
      <c r="H25" s="287">
        <v>3625440000</v>
      </c>
      <c r="I25" s="288">
        <v>62118</v>
      </c>
      <c r="J25" s="289">
        <v>3478608000</v>
      </c>
      <c r="K25" s="290" t="s">
        <v>302</v>
      </c>
      <c r="L25" s="288">
        <v>64740</v>
      </c>
      <c r="M25" s="289">
        <v>3625440000</v>
      </c>
      <c r="N25" s="290" t="s">
        <v>302</v>
      </c>
      <c r="O25" s="288">
        <v>55000</v>
      </c>
      <c r="P25" s="289">
        <v>3080000000</v>
      </c>
      <c r="Q25" s="290" t="s">
        <v>302</v>
      </c>
      <c r="R25" s="288">
        <v>62000</v>
      </c>
      <c r="S25" s="289">
        <v>3472000000</v>
      </c>
      <c r="T25" s="290" t="s">
        <v>302</v>
      </c>
      <c r="U25" s="288">
        <v>64740</v>
      </c>
      <c r="V25" s="289">
        <v>3625440000</v>
      </c>
      <c r="W25" s="290" t="s">
        <v>302</v>
      </c>
      <c r="X25" s="288"/>
      <c r="Y25" s="289">
        <v>0</v>
      </c>
      <c r="Z25" s="290" t="s">
        <v>303</v>
      </c>
      <c r="AA25" s="288">
        <v>62532</v>
      </c>
      <c r="AB25" s="289">
        <v>3501792000</v>
      </c>
      <c r="AC25" s="290" t="s">
        <v>302</v>
      </c>
      <c r="AD25" s="288">
        <v>64416</v>
      </c>
      <c r="AE25" s="289">
        <v>3607296000</v>
      </c>
      <c r="AF25" s="290" t="s">
        <v>302</v>
      </c>
      <c r="AG25" s="288">
        <v>62474</v>
      </c>
      <c r="AH25" s="289">
        <v>3498544000</v>
      </c>
      <c r="AI25" s="290" t="s">
        <v>302</v>
      </c>
      <c r="AJ25" s="288">
        <v>62500</v>
      </c>
      <c r="AK25" s="289">
        <v>3500000000</v>
      </c>
      <c r="AL25" s="290" t="s">
        <v>302</v>
      </c>
      <c r="AM25" s="288">
        <v>60855</v>
      </c>
      <c r="AN25" s="289">
        <v>3407880000</v>
      </c>
      <c r="AO25" s="290" t="s">
        <v>302</v>
      </c>
      <c r="AP25" s="288">
        <v>64740</v>
      </c>
      <c r="AQ25" s="289">
        <v>3625440000</v>
      </c>
      <c r="AR25" s="290" t="s">
        <v>302</v>
      </c>
      <c r="AS25" s="288"/>
      <c r="AT25" s="289">
        <v>0</v>
      </c>
      <c r="AU25" s="290" t="s">
        <v>303</v>
      </c>
      <c r="AV25" s="288">
        <v>60000</v>
      </c>
      <c r="AW25" s="289">
        <v>3360000000</v>
      </c>
      <c r="AX25" s="290" t="s">
        <v>302</v>
      </c>
      <c r="AY25" s="288">
        <v>64740</v>
      </c>
      <c r="AZ25" s="289">
        <v>3625440000</v>
      </c>
      <c r="BA25" s="290" t="s">
        <v>302</v>
      </c>
      <c r="BB25" s="288">
        <v>63109</v>
      </c>
      <c r="BC25" s="289">
        <v>3534104000</v>
      </c>
      <c r="BD25" s="290" t="s">
        <v>302</v>
      </c>
      <c r="BE25" s="288">
        <v>63165</v>
      </c>
      <c r="BF25" s="289">
        <v>3537240000</v>
      </c>
      <c r="BG25" s="290" t="s">
        <v>302</v>
      </c>
      <c r="BH25" s="288">
        <v>57763</v>
      </c>
      <c r="BI25" s="289">
        <v>3234728000</v>
      </c>
      <c r="BJ25" s="290" t="s">
        <v>302</v>
      </c>
      <c r="BK25" s="288">
        <v>60000</v>
      </c>
      <c r="BL25" s="289">
        <v>3360000000</v>
      </c>
      <c r="BM25" s="290" t="s">
        <v>302</v>
      </c>
      <c r="BN25" s="288">
        <v>64000</v>
      </c>
      <c r="BO25" s="289">
        <v>3584000000</v>
      </c>
      <c r="BP25" s="290" t="s">
        <v>302</v>
      </c>
      <c r="BQ25" s="288">
        <v>62500</v>
      </c>
      <c r="BR25" s="289">
        <v>3500000000</v>
      </c>
      <c r="BS25" s="290" t="s">
        <v>302</v>
      </c>
      <c r="BT25" s="288">
        <v>64739</v>
      </c>
      <c r="BU25" s="289">
        <v>3625384000</v>
      </c>
      <c r="BV25" s="290" t="s">
        <v>302</v>
      </c>
      <c r="BW25" s="288">
        <v>62798</v>
      </c>
      <c r="BX25" s="289">
        <v>3516688000</v>
      </c>
      <c r="BY25" s="290" t="s">
        <v>302</v>
      </c>
      <c r="BZ25" s="288">
        <v>57290</v>
      </c>
      <c r="CA25" s="289">
        <v>3208240000</v>
      </c>
      <c r="CB25" s="290" t="s">
        <v>302</v>
      </c>
      <c r="CC25" s="288">
        <v>62196</v>
      </c>
      <c r="CD25" s="289">
        <v>3482976000</v>
      </c>
      <c r="CE25" s="290" t="s">
        <v>302</v>
      </c>
      <c r="CF25" s="288">
        <v>64740</v>
      </c>
      <c r="CG25" s="289">
        <v>3625440000</v>
      </c>
      <c r="CH25" s="290" t="s">
        <v>302</v>
      </c>
      <c r="CI25" s="288">
        <v>61891</v>
      </c>
      <c r="CJ25" s="289">
        <v>3465896000</v>
      </c>
      <c r="CK25" s="290" t="s">
        <v>302</v>
      </c>
      <c r="CL25" s="288">
        <v>62000</v>
      </c>
      <c r="CM25" s="289">
        <v>3472000000</v>
      </c>
      <c r="CN25" s="290" t="s">
        <v>302</v>
      </c>
      <c r="CO25" s="288">
        <v>62000</v>
      </c>
      <c r="CP25" s="289">
        <v>3472000000</v>
      </c>
      <c r="CQ25" s="290" t="s">
        <v>302</v>
      </c>
      <c r="CR25" s="288">
        <v>62000</v>
      </c>
      <c r="CS25" s="289">
        <v>3472000000</v>
      </c>
      <c r="CT25" s="291" t="s">
        <v>302</v>
      </c>
    </row>
    <row r="26" spans="1:98" ht="30.6" customHeight="1" thickBot="1">
      <c r="A26" s="252"/>
      <c r="B26" s="282">
        <v>11</v>
      </c>
      <c r="C26" s="283" t="s">
        <v>107</v>
      </c>
      <c r="D26" s="284" t="s">
        <v>108</v>
      </c>
      <c r="E26" s="283" t="s">
        <v>109</v>
      </c>
      <c r="F26" s="285">
        <v>120000</v>
      </c>
      <c r="G26" s="286">
        <v>7462</v>
      </c>
      <c r="H26" s="287">
        <v>895440000</v>
      </c>
      <c r="I26" s="288">
        <v>7160</v>
      </c>
      <c r="J26" s="289">
        <v>859200000</v>
      </c>
      <c r="K26" s="290" t="s">
        <v>302</v>
      </c>
      <c r="L26" s="288">
        <v>7462</v>
      </c>
      <c r="M26" s="289">
        <v>895440000</v>
      </c>
      <c r="N26" s="290" t="s">
        <v>302</v>
      </c>
      <c r="O26" s="288">
        <v>7462</v>
      </c>
      <c r="P26" s="289">
        <v>895440000</v>
      </c>
      <c r="Q26" s="290" t="s">
        <v>302</v>
      </c>
      <c r="R26" s="288">
        <v>6820</v>
      </c>
      <c r="S26" s="289">
        <v>818400000</v>
      </c>
      <c r="T26" s="290" t="s">
        <v>302</v>
      </c>
      <c r="U26" s="288">
        <v>7462</v>
      </c>
      <c r="V26" s="289">
        <v>895440000</v>
      </c>
      <c r="W26" s="290" t="s">
        <v>302</v>
      </c>
      <c r="X26" s="288"/>
      <c r="Y26" s="289">
        <v>0</v>
      </c>
      <c r="Z26" s="290" t="s">
        <v>303</v>
      </c>
      <c r="AA26" s="288">
        <v>7208</v>
      </c>
      <c r="AB26" s="289">
        <v>864960000</v>
      </c>
      <c r="AC26" s="290" t="s">
        <v>302</v>
      </c>
      <c r="AD26" s="288">
        <v>7350</v>
      </c>
      <c r="AE26" s="289">
        <v>882000000</v>
      </c>
      <c r="AF26" s="290" t="s">
        <v>302</v>
      </c>
      <c r="AG26" s="288">
        <v>7083</v>
      </c>
      <c r="AH26" s="289">
        <v>849960000</v>
      </c>
      <c r="AI26" s="290" t="s">
        <v>302</v>
      </c>
      <c r="AJ26" s="288">
        <v>7200</v>
      </c>
      <c r="AK26" s="289">
        <v>864000000</v>
      </c>
      <c r="AL26" s="290" t="s">
        <v>302</v>
      </c>
      <c r="AM26" s="288">
        <v>7356</v>
      </c>
      <c r="AN26" s="289">
        <v>882720000</v>
      </c>
      <c r="AO26" s="290" t="s">
        <v>302</v>
      </c>
      <c r="AP26" s="288">
        <v>7462</v>
      </c>
      <c r="AQ26" s="289">
        <v>895440000</v>
      </c>
      <c r="AR26" s="290" t="s">
        <v>302</v>
      </c>
      <c r="AS26" s="288"/>
      <c r="AT26" s="289">
        <v>0</v>
      </c>
      <c r="AU26" s="290" t="s">
        <v>303</v>
      </c>
      <c r="AV26" s="288">
        <v>7462</v>
      </c>
      <c r="AW26" s="289">
        <v>895440000</v>
      </c>
      <c r="AX26" s="290" t="s">
        <v>302</v>
      </c>
      <c r="AY26" s="288">
        <v>7462</v>
      </c>
      <c r="AZ26" s="289">
        <v>895440000</v>
      </c>
      <c r="BA26" s="290" t="s">
        <v>302</v>
      </c>
      <c r="BB26" s="288">
        <v>7274</v>
      </c>
      <c r="BC26" s="289">
        <v>872880000</v>
      </c>
      <c r="BD26" s="290" t="s">
        <v>302</v>
      </c>
      <c r="BE26" s="288">
        <v>7281</v>
      </c>
      <c r="BF26" s="289">
        <v>873720000</v>
      </c>
      <c r="BG26" s="290" t="s">
        <v>302</v>
      </c>
      <c r="BH26" s="288">
        <v>7462</v>
      </c>
      <c r="BI26" s="289">
        <v>895440000</v>
      </c>
      <c r="BJ26" s="290" t="s">
        <v>302</v>
      </c>
      <c r="BK26" s="288">
        <v>6000</v>
      </c>
      <c r="BL26" s="289">
        <v>720000000</v>
      </c>
      <c r="BM26" s="290" t="s">
        <v>302</v>
      </c>
      <c r="BN26" s="288">
        <v>7460</v>
      </c>
      <c r="BO26" s="289">
        <v>895200000</v>
      </c>
      <c r="BP26" s="290" t="s">
        <v>302</v>
      </c>
      <c r="BQ26" s="288">
        <v>7462</v>
      </c>
      <c r="BR26" s="289">
        <v>895440000</v>
      </c>
      <c r="BS26" s="290" t="s">
        <v>302</v>
      </c>
      <c r="BT26" s="288">
        <v>7461</v>
      </c>
      <c r="BU26" s="289">
        <v>895320000</v>
      </c>
      <c r="BV26" s="290" t="s">
        <v>302</v>
      </c>
      <c r="BW26" s="288">
        <v>7000</v>
      </c>
      <c r="BX26" s="289">
        <v>840000000</v>
      </c>
      <c r="BY26" s="290" t="s">
        <v>302</v>
      </c>
      <c r="BZ26" s="288">
        <v>7460</v>
      </c>
      <c r="CA26" s="289">
        <v>895200000</v>
      </c>
      <c r="CB26" s="290" t="s">
        <v>302</v>
      </c>
      <c r="CC26" s="288">
        <v>7169</v>
      </c>
      <c r="CD26" s="289">
        <v>860280000</v>
      </c>
      <c r="CE26" s="290" t="s">
        <v>302</v>
      </c>
      <c r="CF26" s="288">
        <v>7462</v>
      </c>
      <c r="CG26" s="289">
        <v>895440000</v>
      </c>
      <c r="CH26" s="290" t="s">
        <v>302</v>
      </c>
      <c r="CI26" s="288">
        <v>7134</v>
      </c>
      <c r="CJ26" s="289">
        <v>856080000</v>
      </c>
      <c r="CK26" s="290" t="s">
        <v>302</v>
      </c>
      <c r="CL26" s="288">
        <v>7200</v>
      </c>
      <c r="CM26" s="289">
        <v>864000000</v>
      </c>
      <c r="CN26" s="290" t="s">
        <v>302</v>
      </c>
      <c r="CO26" s="288">
        <v>7160</v>
      </c>
      <c r="CP26" s="289">
        <v>859200000</v>
      </c>
      <c r="CQ26" s="290" t="s">
        <v>302</v>
      </c>
      <c r="CR26" s="288">
        <v>7400</v>
      </c>
      <c r="CS26" s="289">
        <v>888000000</v>
      </c>
      <c r="CT26" s="291" t="s">
        <v>302</v>
      </c>
    </row>
    <row r="27" spans="1:98" ht="29.25" customHeight="1">
      <c r="A27" s="252"/>
      <c r="B27" s="274" t="s">
        <v>110</v>
      </c>
      <c r="C27" s="275"/>
      <c r="D27" s="275"/>
      <c r="E27" s="275"/>
      <c r="F27" s="276"/>
      <c r="G27" s="275"/>
      <c r="H27" s="277">
        <v>9675150600</v>
      </c>
      <c r="I27" s="278"/>
      <c r="J27" s="279">
        <v>9283326000</v>
      </c>
      <c r="K27" s="280"/>
      <c r="L27" s="278"/>
      <c r="M27" s="279">
        <v>9316542000</v>
      </c>
      <c r="N27" s="280"/>
      <c r="O27" s="278"/>
      <c r="P27" s="279">
        <v>8791500000</v>
      </c>
      <c r="Q27" s="280"/>
      <c r="R27" s="278"/>
      <c r="S27" s="279">
        <v>9675150600</v>
      </c>
      <c r="T27" s="280"/>
      <c r="U27" s="278"/>
      <c r="V27" s="279">
        <v>9675150600</v>
      </c>
      <c r="W27" s="280"/>
      <c r="X27" s="278"/>
      <c r="Y27" s="279">
        <v>0</v>
      </c>
      <c r="Z27" s="280"/>
      <c r="AA27" s="278"/>
      <c r="AB27" s="279">
        <v>9345193800</v>
      </c>
      <c r="AC27" s="280"/>
      <c r="AD27" s="278"/>
      <c r="AE27" s="279">
        <v>9455232600</v>
      </c>
      <c r="AF27" s="280"/>
      <c r="AG27" s="278"/>
      <c r="AH27" s="279">
        <v>9335646000</v>
      </c>
      <c r="AI27" s="280"/>
      <c r="AJ27" s="278"/>
      <c r="AK27" s="279">
        <v>9344820000</v>
      </c>
      <c r="AL27" s="280"/>
      <c r="AM27" s="278"/>
      <c r="AN27" s="279">
        <v>9333598200</v>
      </c>
      <c r="AO27" s="280"/>
      <c r="AP27" s="278"/>
      <c r="AQ27" s="279">
        <v>9153657600</v>
      </c>
      <c r="AR27" s="280"/>
      <c r="AS27" s="278"/>
      <c r="AT27" s="279">
        <v>0</v>
      </c>
      <c r="AU27" s="280"/>
      <c r="AV27" s="278"/>
      <c r="AW27" s="279">
        <v>9675150600</v>
      </c>
      <c r="AX27" s="280"/>
      <c r="AY27" s="278"/>
      <c r="AZ27" s="279">
        <v>9448350600</v>
      </c>
      <c r="BA27" s="280"/>
      <c r="BB27" s="278"/>
      <c r="BC27" s="279">
        <v>9431342400</v>
      </c>
      <c r="BD27" s="280"/>
      <c r="BE27" s="278"/>
      <c r="BF27" s="279">
        <v>9439852800</v>
      </c>
      <c r="BG27" s="280"/>
      <c r="BH27" s="278"/>
      <c r="BI27" s="279">
        <v>9675150600</v>
      </c>
      <c r="BJ27" s="280"/>
      <c r="BK27" s="278"/>
      <c r="BL27" s="279">
        <v>9031200000</v>
      </c>
      <c r="BM27" s="280"/>
      <c r="BN27" s="278"/>
      <c r="BO27" s="279">
        <v>9544344000</v>
      </c>
      <c r="BP27" s="280"/>
      <c r="BQ27" s="278"/>
      <c r="BR27" s="279">
        <v>9423108600</v>
      </c>
      <c r="BS27" s="280"/>
      <c r="BT27" s="278"/>
      <c r="BU27" s="279">
        <v>9420843600</v>
      </c>
      <c r="BV27" s="280"/>
      <c r="BW27" s="278"/>
      <c r="BX27" s="279">
        <v>9384867600</v>
      </c>
      <c r="BY27" s="280"/>
      <c r="BZ27" s="278"/>
      <c r="CA27" s="279">
        <v>9292344000</v>
      </c>
      <c r="CB27" s="280"/>
      <c r="CC27" s="278"/>
      <c r="CD27" s="279">
        <v>9294969600</v>
      </c>
      <c r="CE27" s="280"/>
      <c r="CF27" s="278"/>
      <c r="CG27" s="279">
        <v>9573162000</v>
      </c>
      <c r="CH27" s="280"/>
      <c r="CI27" s="278"/>
      <c r="CJ27" s="279">
        <v>9249444000</v>
      </c>
      <c r="CK27" s="280"/>
      <c r="CL27" s="278"/>
      <c r="CM27" s="279">
        <v>9337500000</v>
      </c>
      <c r="CN27" s="280"/>
      <c r="CO27" s="278"/>
      <c r="CP27" s="279">
        <v>9218100000</v>
      </c>
      <c r="CQ27" s="280"/>
      <c r="CR27" s="278"/>
      <c r="CS27" s="279">
        <v>9253200000</v>
      </c>
      <c r="CT27" s="281"/>
    </row>
    <row r="28" spans="1:98" ht="30.6" customHeight="1">
      <c r="A28" s="252"/>
      <c r="B28" s="282">
        <v>12</v>
      </c>
      <c r="C28" s="283" t="s">
        <v>111</v>
      </c>
      <c r="D28" s="284" t="s">
        <v>112</v>
      </c>
      <c r="E28" s="283" t="s">
        <v>109</v>
      </c>
      <c r="F28" s="285">
        <v>60000</v>
      </c>
      <c r="G28" s="286">
        <v>925</v>
      </c>
      <c r="H28" s="287">
        <v>55500000</v>
      </c>
      <c r="I28" s="288">
        <v>888</v>
      </c>
      <c r="J28" s="289">
        <v>53280000</v>
      </c>
      <c r="K28" s="290" t="s">
        <v>302</v>
      </c>
      <c r="L28" s="288">
        <v>925</v>
      </c>
      <c r="M28" s="289">
        <v>55500000</v>
      </c>
      <c r="N28" s="290" t="s">
        <v>302</v>
      </c>
      <c r="O28" s="288">
        <v>925</v>
      </c>
      <c r="P28" s="289">
        <v>55500000</v>
      </c>
      <c r="Q28" s="290" t="s">
        <v>302</v>
      </c>
      <c r="R28" s="288">
        <v>925</v>
      </c>
      <c r="S28" s="289">
        <v>55500000</v>
      </c>
      <c r="T28" s="290" t="s">
        <v>302</v>
      </c>
      <c r="U28" s="288">
        <v>925</v>
      </c>
      <c r="V28" s="289">
        <v>55500000</v>
      </c>
      <c r="W28" s="290" t="s">
        <v>302</v>
      </c>
      <c r="X28" s="288"/>
      <c r="Y28" s="289">
        <v>0</v>
      </c>
      <c r="Z28" s="290" t="s">
        <v>303</v>
      </c>
      <c r="AA28" s="288">
        <v>893</v>
      </c>
      <c r="AB28" s="289">
        <v>53580000</v>
      </c>
      <c r="AC28" s="290" t="s">
        <v>302</v>
      </c>
      <c r="AD28" s="288">
        <v>920</v>
      </c>
      <c r="AE28" s="289">
        <v>55200000</v>
      </c>
      <c r="AF28" s="290" t="s">
        <v>302</v>
      </c>
      <c r="AG28" s="288">
        <v>878</v>
      </c>
      <c r="AH28" s="289">
        <v>52680000</v>
      </c>
      <c r="AI28" s="290" t="s">
        <v>302</v>
      </c>
      <c r="AJ28" s="288">
        <v>900</v>
      </c>
      <c r="AK28" s="289">
        <v>54000000</v>
      </c>
      <c r="AL28" s="290" t="s">
        <v>302</v>
      </c>
      <c r="AM28" s="288">
        <v>869</v>
      </c>
      <c r="AN28" s="289">
        <v>52140000</v>
      </c>
      <c r="AO28" s="290" t="s">
        <v>302</v>
      </c>
      <c r="AP28" s="288">
        <v>925</v>
      </c>
      <c r="AQ28" s="289">
        <v>55500000</v>
      </c>
      <c r="AR28" s="290" t="s">
        <v>302</v>
      </c>
      <c r="AS28" s="288"/>
      <c r="AT28" s="289">
        <v>0</v>
      </c>
      <c r="AU28" s="290" t="s">
        <v>303</v>
      </c>
      <c r="AV28" s="288">
        <v>925</v>
      </c>
      <c r="AW28" s="289">
        <v>55500000</v>
      </c>
      <c r="AX28" s="290" t="s">
        <v>302</v>
      </c>
      <c r="AY28" s="288">
        <v>925</v>
      </c>
      <c r="AZ28" s="289">
        <v>55500000</v>
      </c>
      <c r="BA28" s="290" t="s">
        <v>302</v>
      </c>
      <c r="BB28" s="288">
        <v>902</v>
      </c>
      <c r="BC28" s="289">
        <v>54120000</v>
      </c>
      <c r="BD28" s="290" t="s">
        <v>302</v>
      </c>
      <c r="BE28" s="288">
        <v>903</v>
      </c>
      <c r="BF28" s="289">
        <v>54180000</v>
      </c>
      <c r="BG28" s="290" t="s">
        <v>302</v>
      </c>
      <c r="BH28" s="288">
        <v>925</v>
      </c>
      <c r="BI28" s="289">
        <v>55500000</v>
      </c>
      <c r="BJ28" s="290" t="s">
        <v>302</v>
      </c>
      <c r="BK28" s="288">
        <v>860</v>
      </c>
      <c r="BL28" s="289">
        <v>51600000</v>
      </c>
      <c r="BM28" s="290" t="s">
        <v>302</v>
      </c>
      <c r="BN28" s="288">
        <v>920</v>
      </c>
      <c r="BO28" s="289">
        <v>55200000</v>
      </c>
      <c r="BP28" s="290" t="s">
        <v>302</v>
      </c>
      <c r="BQ28" s="288">
        <v>925</v>
      </c>
      <c r="BR28" s="289">
        <v>55500000</v>
      </c>
      <c r="BS28" s="290" t="s">
        <v>302</v>
      </c>
      <c r="BT28" s="288">
        <v>924</v>
      </c>
      <c r="BU28" s="289">
        <v>55440000</v>
      </c>
      <c r="BV28" s="290" t="s">
        <v>302</v>
      </c>
      <c r="BW28" s="288">
        <v>897</v>
      </c>
      <c r="BX28" s="289">
        <v>53820000</v>
      </c>
      <c r="BY28" s="290" t="s">
        <v>302</v>
      </c>
      <c r="BZ28" s="288">
        <v>920</v>
      </c>
      <c r="CA28" s="289">
        <v>55200000</v>
      </c>
      <c r="CB28" s="290" t="s">
        <v>302</v>
      </c>
      <c r="CC28" s="288">
        <v>889</v>
      </c>
      <c r="CD28" s="289">
        <v>53340000</v>
      </c>
      <c r="CE28" s="290" t="s">
        <v>302</v>
      </c>
      <c r="CF28" s="288">
        <v>925</v>
      </c>
      <c r="CG28" s="289">
        <v>55500000</v>
      </c>
      <c r="CH28" s="290" t="s">
        <v>302</v>
      </c>
      <c r="CI28" s="288">
        <v>884</v>
      </c>
      <c r="CJ28" s="289">
        <v>53040000</v>
      </c>
      <c r="CK28" s="290" t="s">
        <v>302</v>
      </c>
      <c r="CL28" s="288">
        <v>925</v>
      </c>
      <c r="CM28" s="289">
        <v>55500000</v>
      </c>
      <c r="CN28" s="290" t="s">
        <v>302</v>
      </c>
      <c r="CO28" s="288">
        <v>895</v>
      </c>
      <c r="CP28" s="289">
        <v>53700000</v>
      </c>
      <c r="CQ28" s="290" t="s">
        <v>302</v>
      </c>
      <c r="CR28" s="288">
        <v>920</v>
      </c>
      <c r="CS28" s="289">
        <v>55200000</v>
      </c>
      <c r="CT28" s="291" t="s">
        <v>302</v>
      </c>
    </row>
    <row r="29" spans="1:98" ht="30.6" customHeight="1">
      <c r="A29" s="252"/>
      <c r="B29" s="282">
        <v>13</v>
      </c>
      <c r="C29" s="283" t="s">
        <v>113</v>
      </c>
      <c r="D29" s="284" t="s">
        <v>114</v>
      </c>
      <c r="E29" s="283" t="s">
        <v>89</v>
      </c>
      <c r="F29" s="285">
        <v>42000</v>
      </c>
      <c r="G29" s="286">
        <v>108001</v>
      </c>
      <c r="H29" s="287">
        <v>4536042000</v>
      </c>
      <c r="I29" s="288">
        <v>103627</v>
      </c>
      <c r="J29" s="289">
        <v>4352334000</v>
      </c>
      <c r="K29" s="290" t="s">
        <v>302</v>
      </c>
      <c r="L29" s="288">
        <v>108001</v>
      </c>
      <c r="M29" s="289">
        <v>4536042000</v>
      </c>
      <c r="N29" s="290" t="s">
        <v>302</v>
      </c>
      <c r="O29" s="288">
        <v>100000</v>
      </c>
      <c r="P29" s="289">
        <v>4200000000</v>
      </c>
      <c r="Q29" s="290" t="s">
        <v>302</v>
      </c>
      <c r="R29" s="288">
        <v>108001</v>
      </c>
      <c r="S29" s="289">
        <v>4536042000</v>
      </c>
      <c r="T29" s="290" t="s">
        <v>302</v>
      </c>
      <c r="U29" s="288">
        <v>108001</v>
      </c>
      <c r="V29" s="289">
        <v>4536042000</v>
      </c>
      <c r="W29" s="290" t="s">
        <v>302</v>
      </c>
      <c r="X29" s="288"/>
      <c r="Y29" s="289">
        <v>0</v>
      </c>
      <c r="Z29" s="290" t="s">
        <v>303</v>
      </c>
      <c r="AA29" s="288">
        <v>104318</v>
      </c>
      <c r="AB29" s="289">
        <v>4381356000</v>
      </c>
      <c r="AC29" s="290" t="s">
        <v>302</v>
      </c>
      <c r="AD29" s="288">
        <v>105193</v>
      </c>
      <c r="AE29" s="289">
        <v>4418106000</v>
      </c>
      <c r="AF29" s="290" t="s">
        <v>302</v>
      </c>
      <c r="AG29" s="288">
        <v>104221</v>
      </c>
      <c r="AH29" s="289">
        <v>4377282000</v>
      </c>
      <c r="AI29" s="290" t="s">
        <v>302</v>
      </c>
      <c r="AJ29" s="288">
        <v>104300</v>
      </c>
      <c r="AK29" s="289">
        <v>4380600000</v>
      </c>
      <c r="AL29" s="290" t="s">
        <v>302</v>
      </c>
      <c r="AM29" s="288">
        <v>104717</v>
      </c>
      <c r="AN29" s="289">
        <v>4398114000</v>
      </c>
      <c r="AO29" s="290" t="s">
        <v>302</v>
      </c>
      <c r="AP29" s="288">
        <v>101466</v>
      </c>
      <c r="AQ29" s="289">
        <v>4261572000</v>
      </c>
      <c r="AR29" s="290" t="s">
        <v>302</v>
      </c>
      <c r="AS29" s="288"/>
      <c r="AT29" s="289">
        <v>0</v>
      </c>
      <c r="AU29" s="290" t="s">
        <v>303</v>
      </c>
      <c r="AV29" s="288">
        <v>108001</v>
      </c>
      <c r="AW29" s="289">
        <v>4536042000</v>
      </c>
      <c r="AX29" s="290" t="s">
        <v>302</v>
      </c>
      <c r="AY29" s="288">
        <v>102601</v>
      </c>
      <c r="AZ29" s="289">
        <v>4309242000</v>
      </c>
      <c r="BA29" s="290" t="s">
        <v>302</v>
      </c>
      <c r="BB29" s="288">
        <v>105279</v>
      </c>
      <c r="BC29" s="289">
        <v>4421718000</v>
      </c>
      <c r="BD29" s="290" t="s">
        <v>302</v>
      </c>
      <c r="BE29" s="288">
        <v>105374</v>
      </c>
      <c r="BF29" s="289">
        <v>4425708000</v>
      </c>
      <c r="BG29" s="290" t="s">
        <v>302</v>
      </c>
      <c r="BH29" s="288">
        <v>108001</v>
      </c>
      <c r="BI29" s="289">
        <v>4536042000</v>
      </c>
      <c r="BJ29" s="290" t="s">
        <v>302</v>
      </c>
      <c r="BK29" s="288">
        <v>95000</v>
      </c>
      <c r="BL29" s="289">
        <v>3990000000</v>
      </c>
      <c r="BM29" s="290" t="s">
        <v>302</v>
      </c>
      <c r="BN29" s="288">
        <v>104900</v>
      </c>
      <c r="BO29" s="289">
        <v>4405800000</v>
      </c>
      <c r="BP29" s="290" t="s">
        <v>302</v>
      </c>
      <c r="BQ29" s="288">
        <v>102000</v>
      </c>
      <c r="BR29" s="289">
        <v>4284000000</v>
      </c>
      <c r="BS29" s="290" t="s">
        <v>302</v>
      </c>
      <c r="BT29" s="288">
        <v>108000</v>
      </c>
      <c r="BU29" s="289">
        <v>4536000000</v>
      </c>
      <c r="BV29" s="290" t="s">
        <v>302</v>
      </c>
      <c r="BW29" s="288">
        <v>104761</v>
      </c>
      <c r="BX29" s="289">
        <v>4399962000</v>
      </c>
      <c r="BY29" s="290" t="s">
        <v>302</v>
      </c>
      <c r="BZ29" s="288">
        <v>107000</v>
      </c>
      <c r="CA29" s="289">
        <v>4494000000</v>
      </c>
      <c r="CB29" s="290" t="s">
        <v>302</v>
      </c>
      <c r="CC29" s="288">
        <v>103757</v>
      </c>
      <c r="CD29" s="289">
        <v>4357794000</v>
      </c>
      <c r="CE29" s="290" t="s">
        <v>302</v>
      </c>
      <c r="CF29" s="288">
        <v>107001</v>
      </c>
      <c r="CG29" s="289">
        <v>4494042000</v>
      </c>
      <c r="CH29" s="290" t="s">
        <v>302</v>
      </c>
      <c r="CI29" s="288">
        <v>103249</v>
      </c>
      <c r="CJ29" s="289">
        <v>4336458000</v>
      </c>
      <c r="CK29" s="290" t="s">
        <v>302</v>
      </c>
      <c r="CL29" s="288">
        <v>104000</v>
      </c>
      <c r="CM29" s="289">
        <v>4368000000</v>
      </c>
      <c r="CN29" s="290" t="s">
        <v>302</v>
      </c>
      <c r="CO29" s="288">
        <v>103000</v>
      </c>
      <c r="CP29" s="289">
        <v>4326000000</v>
      </c>
      <c r="CQ29" s="290" t="s">
        <v>302</v>
      </c>
      <c r="CR29" s="288">
        <v>102000</v>
      </c>
      <c r="CS29" s="289">
        <v>4284000000</v>
      </c>
      <c r="CT29" s="291" t="s">
        <v>302</v>
      </c>
    </row>
    <row r="30" spans="1:98" ht="30.6" customHeight="1" thickBot="1">
      <c r="A30" s="252"/>
      <c r="B30" s="282">
        <v>14</v>
      </c>
      <c r="C30" s="283" t="s">
        <v>115</v>
      </c>
      <c r="D30" s="284" t="s">
        <v>116</v>
      </c>
      <c r="E30" s="283" t="s">
        <v>89</v>
      </c>
      <c r="F30" s="285">
        <v>37800</v>
      </c>
      <c r="G30" s="286">
        <v>134487</v>
      </c>
      <c r="H30" s="287">
        <v>5083608600</v>
      </c>
      <c r="I30" s="288">
        <v>129040</v>
      </c>
      <c r="J30" s="289">
        <v>4877712000</v>
      </c>
      <c r="K30" s="290" t="s">
        <v>302</v>
      </c>
      <c r="L30" s="288">
        <v>125000</v>
      </c>
      <c r="M30" s="289">
        <v>4725000000</v>
      </c>
      <c r="N30" s="290" t="s">
        <v>302</v>
      </c>
      <c r="O30" s="288">
        <v>120000</v>
      </c>
      <c r="P30" s="289">
        <v>4536000000</v>
      </c>
      <c r="Q30" s="290" t="s">
        <v>302</v>
      </c>
      <c r="R30" s="288">
        <v>134487</v>
      </c>
      <c r="S30" s="289">
        <v>5083608600</v>
      </c>
      <c r="T30" s="290" t="s">
        <v>302</v>
      </c>
      <c r="U30" s="288">
        <v>134487</v>
      </c>
      <c r="V30" s="289">
        <v>5083608600</v>
      </c>
      <c r="W30" s="290" t="s">
        <v>302</v>
      </c>
      <c r="X30" s="288"/>
      <c r="Y30" s="289">
        <v>0</v>
      </c>
      <c r="Z30" s="290" t="s">
        <v>303</v>
      </c>
      <c r="AA30" s="288">
        <v>129901</v>
      </c>
      <c r="AB30" s="289">
        <v>4910257800</v>
      </c>
      <c r="AC30" s="290" t="s">
        <v>302</v>
      </c>
      <c r="AD30" s="288">
        <v>131797</v>
      </c>
      <c r="AE30" s="289">
        <v>4981926600</v>
      </c>
      <c r="AF30" s="290" t="s">
        <v>302</v>
      </c>
      <c r="AG30" s="288">
        <v>129780</v>
      </c>
      <c r="AH30" s="289">
        <v>4905684000</v>
      </c>
      <c r="AI30" s="290" t="s">
        <v>302</v>
      </c>
      <c r="AJ30" s="288">
        <v>129900</v>
      </c>
      <c r="AK30" s="289">
        <v>4910220000</v>
      </c>
      <c r="AL30" s="290" t="s">
        <v>302</v>
      </c>
      <c r="AM30" s="288">
        <v>129189</v>
      </c>
      <c r="AN30" s="289">
        <v>4883344200</v>
      </c>
      <c r="AO30" s="290" t="s">
        <v>302</v>
      </c>
      <c r="AP30" s="288">
        <v>127952</v>
      </c>
      <c r="AQ30" s="289">
        <v>4836585600</v>
      </c>
      <c r="AR30" s="290" t="s">
        <v>302</v>
      </c>
      <c r="AS30" s="288"/>
      <c r="AT30" s="289">
        <v>0</v>
      </c>
      <c r="AU30" s="290" t="s">
        <v>303</v>
      </c>
      <c r="AV30" s="288">
        <v>134487</v>
      </c>
      <c r="AW30" s="289">
        <v>5083608600</v>
      </c>
      <c r="AX30" s="290" t="s">
        <v>302</v>
      </c>
      <c r="AY30" s="288">
        <v>134487</v>
      </c>
      <c r="AZ30" s="289">
        <v>5083608600</v>
      </c>
      <c r="BA30" s="290" t="s">
        <v>302</v>
      </c>
      <c r="BB30" s="288">
        <v>131098</v>
      </c>
      <c r="BC30" s="289">
        <v>4955504400</v>
      </c>
      <c r="BD30" s="290" t="s">
        <v>302</v>
      </c>
      <c r="BE30" s="288">
        <v>131216</v>
      </c>
      <c r="BF30" s="289">
        <v>4959964800</v>
      </c>
      <c r="BG30" s="290" t="s">
        <v>302</v>
      </c>
      <c r="BH30" s="288">
        <v>134487</v>
      </c>
      <c r="BI30" s="289">
        <v>5083608600</v>
      </c>
      <c r="BJ30" s="290" t="s">
        <v>302</v>
      </c>
      <c r="BK30" s="288">
        <v>132000</v>
      </c>
      <c r="BL30" s="289">
        <v>4989600000</v>
      </c>
      <c r="BM30" s="290" t="s">
        <v>302</v>
      </c>
      <c r="BN30" s="288">
        <v>134480</v>
      </c>
      <c r="BO30" s="289">
        <v>5083344000</v>
      </c>
      <c r="BP30" s="290" t="s">
        <v>302</v>
      </c>
      <c r="BQ30" s="288">
        <v>134487</v>
      </c>
      <c r="BR30" s="289">
        <v>5083608600</v>
      </c>
      <c r="BS30" s="290" t="s">
        <v>302</v>
      </c>
      <c r="BT30" s="288">
        <v>127762</v>
      </c>
      <c r="BU30" s="289">
        <v>4829403600</v>
      </c>
      <c r="BV30" s="290" t="s">
        <v>302</v>
      </c>
      <c r="BW30" s="288">
        <v>130452</v>
      </c>
      <c r="BX30" s="289">
        <v>4931085600</v>
      </c>
      <c r="BY30" s="290" t="s">
        <v>302</v>
      </c>
      <c r="BZ30" s="288">
        <v>125480</v>
      </c>
      <c r="CA30" s="289">
        <v>4743144000</v>
      </c>
      <c r="CB30" s="290" t="s">
        <v>302</v>
      </c>
      <c r="CC30" s="288">
        <v>129202</v>
      </c>
      <c r="CD30" s="289">
        <v>4883835600</v>
      </c>
      <c r="CE30" s="290" t="s">
        <v>302</v>
      </c>
      <c r="CF30" s="288">
        <v>132900</v>
      </c>
      <c r="CG30" s="289">
        <v>5023620000</v>
      </c>
      <c r="CH30" s="290" t="s">
        <v>302</v>
      </c>
      <c r="CI30" s="288">
        <v>128570</v>
      </c>
      <c r="CJ30" s="289">
        <v>4859946000</v>
      </c>
      <c r="CK30" s="290" t="s">
        <v>302</v>
      </c>
      <c r="CL30" s="288">
        <v>130000</v>
      </c>
      <c r="CM30" s="289">
        <v>4914000000</v>
      </c>
      <c r="CN30" s="290" t="s">
        <v>302</v>
      </c>
      <c r="CO30" s="288">
        <v>128000</v>
      </c>
      <c r="CP30" s="289">
        <v>4838400000</v>
      </c>
      <c r="CQ30" s="290" t="s">
        <v>302</v>
      </c>
      <c r="CR30" s="288">
        <v>130000</v>
      </c>
      <c r="CS30" s="289">
        <v>4914000000</v>
      </c>
      <c r="CT30" s="291" t="s">
        <v>302</v>
      </c>
    </row>
    <row r="31" spans="1:98" ht="22.5" customHeight="1">
      <c r="A31" s="252"/>
      <c r="B31" s="274" t="s">
        <v>117</v>
      </c>
      <c r="C31" s="275"/>
      <c r="D31" s="275"/>
      <c r="E31" s="275"/>
      <c r="F31" s="276"/>
      <c r="G31" s="275"/>
      <c r="H31" s="277">
        <v>11541235170</v>
      </c>
      <c r="I31" s="278"/>
      <c r="J31" s="279">
        <v>11073811210</v>
      </c>
      <c r="K31" s="280"/>
      <c r="L31" s="278"/>
      <c r="M31" s="279">
        <v>11269584000</v>
      </c>
      <c r="N31" s="280"/>
      <c r="O31" s="278"/>
      <c r="P31" s="279">
        <v>10620684000</v>
      </c>
      <c r="Q31" s="280"/>
      <c r="R31" s="278"/>
      <c r="S31" s="279">
        <v>11392154000</v>
      </c>
      <c r="T31" s="280"/>
      <c r="U31" s="278"/>
      <c r="V31" s="279">
        <v>11541235170</v>
      </c>
      <c r="W31" s="280"/>
      <c r="X31" s="278"/>
      <c r="Y31" s="279">
        <v>0</v>
      </c>
      <c r="Z31" s="280"/>
      <c r="AA31" s="278"/>
      <c r="AB31" s="279">
        <v>11147647820</v>
      </c>
      <c r="AC31" s="280"/>
      <c r="AD31" s="278"/>
      <c r="AE31" s="279">
        <v>11084362930</v>
      </c>
      <c r="AF31" s="280"/>
      <c r="AG31" s="278"/>
      <c r="AH31" s="279">
        <v>11130136180</v>
      </c>
      <c r="AI31" s="280"/>
      <c r="AJ31" s="278"/>
      <c r="AK31" s="279">
        <v>11145089000</v>
      </c>
      <c r="AL31" s="280"/>
      <c r="AM31" s="278"/>
      <c r="AN31" s="279">
        <v>11149586670</v>
      </c>
      <c r="AO31" s="280"/>
      <c r="AP31" s="278"/>
      <c r="AQ31" s="279">
        <v>11397035170</v>
      </c>
      <c r="AR31" s="280"/>
      <c r="AS31" s="278"/>
      <c r="AT31" s="279">
        <v>0</v>
      </c>
      <c r="AU31" s="280"/>
      <c r="AV31" s="278"/>
      <c r="AW31" s="279">
        <v>10548584000</v>
      </c>
      <c r="AX31" s="280"/>
      <c r="AY31" s="278"/>
      <c r="AZ31" s="279">
        <v>10986901530</v>
      </c>
      <c r="BA31" s="280"/>
      <c r="BB31" s="278"/>
      <c r="BC31" s="279">
        <v>11250415880</v>
      </c>
      <c r="BD31" s="280"/>
      <c r="BE31" s="278"/>
      <c r="BF31" s="279">
        <v>11260506960</v>
      </c>
      <c r="BG31" s="280"/>
      <c r="BH31" s="278"/>
      <c r="BI31" s="279">
        <v>11135261700</v>
      </c>
      <c r="BJ31" s="280"/>
      <c r="BK31" s="278"/>
      <c r="BL31" s="279">
        <v>11196300000</v>
      </c>
      <c r="BM31" s="280"/>
      <c r="BN31" s="278"/>
      <c r="BO31" s="279">
        <v>11540440700</v>
      </c>
      <c r="BP31" s="280"/>
      <c r="BQ31" s="278"/>
      <c r="BR31" s="279">
        <v>11197484000</v>
      </c>
      <c r="BS31" s="280"/>
      <c r="BT31" s="278"/>
      <c r="BU31" s="279">
        <v>10986701110</v>
      </c>
      <c r="BV31" s="280"/>
      <c r="BW31" s="278"/>
      <c r="BX31" s="279">
        <v>11194966870</v>
      </c>
      <c r="BY31" s="280"/>
      <c r="BZ31" s="278"/>
      <c r="CA31" s="279">
        <v>11252040700</v>
      </c>
      <c r="CB31" s="280"/>
      <c r="CC31" s="278"/>
      <c r="CD31" s="279">
        <v>11087678870</v>
      </c>
      <c r="CE31" s="280"/>
      <c r="CF31" s="278"/>
      <c r="CG31" s="279">
        <v>11413784000</v>
      </c>
      <c r="CH31" s="280"/>
      <c r="CI31" s="278"/>
      <c r="CJ31" s="279">
        <v>11033433200</v>
      </c>
      <c r="CK31" s="280"/>
      <c r="CL31" s="278"/>
      <c r="CM31" s="279">
        <v>11252100000</v>
      </c>
      <c r="CN31" s="280"/>
      <c r="CO31" s="278"/>
      <c r="CP31" s="279">
        <v>11063710000</v>
      </c>
      <c r="CQ31" s="280"/>
      <c r="CR31" s="278"/>
      <c r="CS31" s="279">
        <v>11124640000</v>
      </c>
      <c r="CT31" s="281"/>
    </row>
    <row r="32" spans="1:98" ht="40.5" customHeight="1">
      <c r="A32" s="252"/>
      <c r="B32" s="282">
        <v>15</v>
      </c>
      <c r="C32" s="283" t="s">
        <v>118</v>
      </c>
      <c r="D32" s="284" t="s">
        <v>119</v>
      </c>
      <c r="E32" s="283" t="s">
        <v>109</v>
      </c>
      <c r="F32" s="285">
        <v>93000</v>
      </c>
      <c r="G32" s="286">
        <v>2903</v>
      </c>
      <c r="H32" s="287">
        <v>269979000</v>
      </c>
      <c r="I32" s="288">
        <v>2785</v>
      </c>
      <c r="J32" s="289">
        <v>259005000</v>
      </c>
      <c r="K32" s="290" t="s">
        <v>302</v>
      </c>
      <c r="L32" s="288">
        <v>2903</v>
      </c>
      <c r="M32" s="289">
        <v>269979000</v>
      </c>
      <c r="N32" s="290" t="s">
        <v>302</v>
      </c>
      <c r="O32" s="288">
        <v>2903</v>
      </c>
      <c r="P32" s="289">
        <v>269979000</v>
      </c>
      <c r="Q32" s="290" t="s">
        <v>302</v>
      </c>
      <c r="R32" s="288">
        <v>2903</v>
      </c>
      <c r="S32" s="289">
        <v>269979000</v>
      </c>
      <c r="T32" s="290" t="s">
        <v>302</v>
      </c>
      <c r="U32" s="288">
        <v>2903</v>
      </c>
      <c r="V32" s="289">
        <v>269979000</v>
      </c>
      <c r="W32" s="290" t="s">
        <v>302</v>
      </c>
      <c r="X32" s="288"/>
      <c r="Y32" s="289">
        <v>0</v>
      </c>
      <c r="Z32" s="290" t="s">
        <v>303</v>
      </c>
      <c r="AA32" s="288">
        <v>2804</v>
      </c>
      <c r="AB32" s="289">
        <v>260772000</v>
      </c>
      <c r="AC32" s="290" t="s">
        <v>302</v>
      </c>
      <c r="AD32" s="288">
        <v>2888</v>
      </c>
      <c r="AE32" s="289">
        <v>268584000</v>
      </c>
      <c r="AF32" s="290" t="s">
        <v>302</v>
      </c>
      <c r="AG32" s="288">
        <v>2756</v>
      </c>
      <c r="AH32" s="289">
        <v>256308000</v>
      </c>
      <c r="AI32" s="290" t="s">
        <v>302</v>
      </c>
      <c r="AJ32" s="288">
        <v>2800</v>
      </c>
      <c r="AK32" s="289">
        <v>260400000</v>
      </c>
      <c r="AL32" s="290" t="s">
        <v>302</v>
      </c>
      <c r="AM32" s="288">
        <v>2728</v>
      </c>
      <c r="AN32" s="289">
        <v>253704000</v>
      </c>
      <c r="AO32" s="290" t="s">
        <v>302</v>
      </c>
      <c r="AP32" s="288">
        <v>2903</v>
      </c>
      <c r="AQ32" s="289">
        <v>269979000</v>
      </c>
      <c r="AR32" s="290" t="s">
        <v>302</v>
      </c>
      <c r="AS32" s="288"/>
      <c r="AT32" s="289">
        <v>0</v>
      </c>
      <c r="AU32" s="290" t="s">
        <v>303</v>
      </c>
      <c r="AV32" s="288">
        <v>2903</v>
      </c>
      <c r="AW32" s="289">
        <v>269979000</v>
      </c>
      <c r="AX32" s="290" t="s">
        <v>302</v>
      </c>
      <c r="AY32" s="288">
        <v>2903</v>
      </c>
      <c r="AZ32" s="289">
        <v>269979000</v>
      </c>
      <c r="BA32" s="290" t="s">
        <v>302</v>
      </c>
      <c r="BB32" s="288">
        <v>2830</v>
      </c>
      <c r="BC32" s="289">
        <v>263190000</v>
      </c>
      <c r="BD32" s="290" t="s">
        <v>302</v>
      </c>
      <c r="BE32" s="288">
        <v>2832</v>
      </c>
      <c r="BF32" s="289">
        <v>263376000</v>
      </c>
      <c r="BG32" s="290" t="s">
        <v>302</v>
      </c>
      <c r="BH32" s="288">
        <v>2903</v>
      </c>
      <c r="BI32" s="289">
        <v>269979000</v>
      </c>
      <c r="BJ32" s="290" t="s">
        <v>302</v>
      </c>
      <c r="BK32" s="288">
        <v>2500</v>
      </c>
      <c r="BL32" s="289">
        <v>232500000</v>
      </c>
      <c r="BM32" s="290" t="s">
        <v>302</v>
      </c>
      <c r="BN32" s="288">
        <v>2900</v>
      </c>
      <c r="BO32" s="289">
        <v>269700000</v>
      </c>
      <c r="BP32" s="290" t="s">
        <v>302</v>
      </c>
      <c r="BQ32" s="288">
        <v>2903</v>
      </c>
      <c r="BR32" s="289">
        <v>269979000</v>
      </c>
      <c r="BS32" s="290" t="s">
        <v>302</v>
      </c>
      <c r="BT32" s="288">
        <v>2902</v>
      </c>
      <c r="BU32" s="289">
        <v>269886000</v>
      </c>
      <c r="BV32" s="290" t="s">
        <v>302</v>
      </c>
      <c r="BW32" s="288">
        <v>2816</v>
      </c>
      <c r="BX32" s="289">
        <v>261888000</v>
      </c>
      <c r="BY32" s="290" t="s">
        <v>302</v>
      </c>
      <c r="BZ32" s="288">
        <v>2900</v>
      </c>
      <c r="CA32" s="289">
        <v>269700000</v>
      </c>
      <c r="CB32" s="290" t="s">
        <v>302</v>
      </c>
      <c r="CC32" s="288">
        <v>2789</v>
      </c>
      <c r="CD32" s="289">
        <v>259377000</v>
      </c>
      <c r="CE32" s="290" t="s">
        <v>302</v>
      </c>
      <c r="CF32" s="288">
        <v>2903</v>
      </c>
      <c r="CG32" s="289">
        <v>269979000</v>
      </c>
      <c r="CH32" s="290" t="s">
        <v>302</v>
      </c>
      <c r="CI32" s="288">
        <v>2775</v>
      </c>
      <c r="CJ32" s="289">
        <v>258075000</v>
      </c>
      <c r="CK32" s="290" t="s">
        <v>302</v>
      </c>
      <c r="CL32" s="288">
        <v>2800</v>
      </c>
      <c r="CM32" s="289">
        <v>260400000</v>
      </c>
      <c r="CN32" s="290" t="s">
        <v>302</v>
      </c>
      <c r="CO32" s="288">
        <v>2780</v>
      </c>
      <c r="CP32" s="289">
        <v>258540000</v>
      </c>
      <c r="CQ32" s="290" t="s">
        <v>302</v>
      </c>
      <c r="CR32" s="288">
        <v>2900</v>
      </c>
      <c r="CS32" s="289">
        <v>269700000</v>
      </c>
      <c r="CT32" s="291" t="s">
        <v>302</v>
      </c>
    </row>
    <row r="33" spans="1:98" ht="30.6" customHeight="1">
      <c r="A33" s="252"/>
      <c r="B33" s="282">
        <v>16</v>
      </c>
      <c r="C33" s="283" t="s">
        <v>120</v>
      </c>
      <c r="D33" s="284" t="s">
        <v>121</v>
      </c>
      <c r="E33" s="283" t="s">
        <v>109</v>
      </c>
      <c r="F33" s="285">
        <v>93000</v>
      </c>
      <c r="G33" s="286">
        <v>1985</v>
      </c>
      <c r="H33" s="287">
        <v>184605000</v>
      </c>
      <c r="I33" s="288">
        <v>1905</v>
      </c>
      <c r="J33" s="289">
        <v>177165000</v>
      </c>
      <c r="K33" s="290" t="s">
        <v>302</v>
      </c>
      <c r="L33" s="288">
        <v>1985</v>
      </c>
      <c r="M33" s="289">
        <v>184605000</v>
      </c>
      <c r="N33" s="290" t="s">
        <v>302</v>
      </c>
      <c r="O33" s="288">
        <v>1985</v>
      </c>
      <c r="P33" s="289">
        <v>184605000</v>
      </c>
      <c r="Q33" s="290" t="s">
        <v>302</v>
      </c>
      <c r="R33" s="288">
        <v>1985</v>
      </c>
      <c r="S33" s="289">
        <v>184605000</v>
      </c>
      <c r="T33" s="290" t="s">
        <v>302</v>
      </c>
      <c r="U33" s="288">
        <v>1985</v>
      </c>
      <c r="V33" s="289">
        <v>184605000</v>
      </c>
      <c r="W33" s="290" t="s">
        <v>302</v>
      </c>
      <c r="X33" s="288"/>
      <c r="Y33" s="289">
        <v>0</v>
      </c>
      <c r="Z33" s="290" t="s">
        <v>303</v>
      </c>
      <c r="AA33" s="288">
        <v>1917</v>
      </c>
      <c r="AB33" s="289">
        <v>178281000</v>
      </c>
      <c r="AC33" s="290" t="s">
        <v>302</v>
      </c>
      <c r="AD33" s="288">
        <v>1975</v>
      </c>
      <c r="AE33" s="289">
        <v>183675000</v>
      </c>
      <c r="AF33" s="290" t="s">
        <v>302</v>
      </c>
      <c r="AG33" s="288">
        <v>1884</v>
      </c>
      <c r="AH33" s="289">
        <v>175212000</v>
      </c>
      <c r="AI33" s="290" t="s">
        <v>302</v>
      </c>
      <c r="AJ33" s="288">
        <v>1920</v>
      </c>
      <c r="AK33" s="289">
        <v>178560000</v>
      </c>
      <c r="AL33" s="290" t="s">
        <v>302</v>
      </c>
      <c r="AM33" s="288">
        <v>1984</v>
      </c>
      <c r="AN33" s="289">
        <v>184512000</v>
      </c>
      <c r="AO33" s="290" t="s">
        <v>302</v>
      </c>
      <c r="AP33" s="288">
        <v>1985</v>
      </c>
      <c r="AQ33" s="289">
        <v>184605000</v>
      </c>
      <c r="AR33" s="290" t="s">
        <v>302</v>
      </c>
      <c r="AS33" s="288"/>
      <c r="AT33" s="289">
        <v>0</v>
      </c>
      <c r="AU33" s="290" t="s">
        <v>303</v>
      </c>
      <c r="AV33" s="288">
        <v>1985</v>
      </c>
      <c r="AW33" s="289">
        <v>184605000</v>
      </c>
      <c r="AX33" s="290" t="s">
        <v>302</v>
      </c>
      <c r="AY33" s="288">
        <v>1985</v>
      </c>
      <c r="AZ33" s="289">
        <v>184605000</v>
      </c>
      <c r="BA33" s="290" t="s">
        <v>302</v>
      </c>
      <c r="BB33" s="288">
        <v>1935</v>
      </c>
      <c r="BC33" s="289">
        <v>179955000</v>
      </c>
      <c r="BD33" s="290" t="s">
        <v>302</v>
      </c>
      <c r="BE33" s="288">
        <v>1937</v>
      </c>
      <c r="BF33" s="289">
        <v>180141000</v>
      </c>
      <c r="BG33" s="290" t="s">
        <v>302</v>
      </c>
      <c r="BH33" s="288">
        <v>1985</v>
      </c>
      <c r="BI33" s="289">
        <v>184605000</v>
      </c>
      <c r="BJ33" s="290" t="s">
        <v>302</v>
      </c>
      <c r="BK33" s="288">
        <v>1600</v>
      </c>
      <c r="BL33" s="289">
        <v>148800000</v>
      </c>
      <c r="BM33" s="290" t="s">
        <v>302</v>
      </c>
      <c r="BN33" s="288">
        <v>1980</v>
      </c>
      <c r="BO33" s="289">
        <v>184140000</v>
      </c>
      <c r="BP33" s="290" t="s">
        <v>302</v>
      </c>
      <c r="BQ33" s="288">
        <v>1985</v>
      </c>
      <c r="BR33" s="289">
        <v>184605000</v>
      </c>
      <c r="BS33" s="290" t="s">
        <v>302</v>
      </c>
      <c r="BT33" s="288">
        <v>1984</v>
      </c>
      <c r="BU33" s="289">
        <v>184512000</v>
      </c>
      <c r="BV33" s="290" t="s">
        <v>302</v>
      </c>
      <c r="BW33" s="288">
        <v>1925</v>
      </c>
      <c r="BX33" s="289">
        <v>179025000</v>
      </c>
      <c r="BY33" s="290" t="s">
        <v>302</v>
      </c>
      <c r="BZ33" s="288">
        <v>1980</v>
      </c>
      <c r="CA33" s="289">
        <v>184140000</v>
      </c>
      <c r="CB33" s="290" t="s">
        <v>302</v>
      </c>
      <c r="CC33" s="288">
        <v>1907</v>
      </c>
      <c r="CD33" s="289">
        <v>177351000</v>
      </c>
      <c r="CE33" s="290" t="s">
        <v>302</v>
      </c>
      <c r="CF33" s="288">
        <v>1985</v>
      </c>
      <c r="CG33" s="289">
        <v>184605000</v>
      </c>
      <c r="CH33" s="290" t="s">
        <v>302</v>
      </c>
      <c r="CI33" s="288">
        <v>1898</v>
      </c>
      <c r="CJ33" s="289">
        <v>176514000</v>
      </c>
      <c r="CK33" s="290" t="s">
        <v>302</v>
      </c>
      <c r="CL33" s="288">
        <v>1900</v>
      </c>
      <c r="CM33" s="289">
        <v>176700000</v>
      </c>
      <c r="CN33" s="290" t="s">
        <v>302</v>
      </c>
      <c r="CO33" s="288">
        <v>1910</v>
      </c>
      <c r="CP33" s="289">
        <v>177630000</v>
      </c>
      <c r="CQ33" s="290" t="s">
        <v>302</v>
      </c>
      <c r="CR33" s="288">
        <v>1980</v>
      </c>
      <c r="CS33" s="289">
        <v>184140000</v>
      </c>
      <c r="CT33" s="291" t="s">
        <v>302</v>
      </c>
    </row>
    <row r="34" spans="1:98" ht="40.5" customHeight="1">
      <c r="A34" s="252"/>
      <c r="B34" s="282">
        <v>17</v>
      </c>
      <c r="C34" s="283" t="s">
        <v>122</v>
      </c>
      <c r="D34" s="284" t="s">
        <v>123</v>
      </c>
      <c r="E34" s="283" t="s">
        <v>89</v>
      </c>
      <c r="F34" s="285">
        <v>7210.0000000000009</v>
      </c>
      <c r="G34" s="286">
        <v>770644</v>
      </c>
      <c r="H34" s="287">
        <v>5556343240</v>
      </c>
      <c r="I34" s="288">
        <v>739433</v>
      </c>
      <c r="J34" s="289">
        <v>5331311930</v>
      </c>
      <c r="K34" s="290" t="s">
        <v>302</v>
      </c>
      <c r="L34" s="288">
        <v>750000</v>
      </c>
      <c r="M34" s="289">
        <v>5407500000</v>
      </c>
      <c r="N34" s="290" t="s">
        <v>302</v>
      </c>
      <c r="O34" s="288">
        <v>700000</v>
      </c>
      <c r="P34" s="289">
        <v>5047000000</v>
      </c>
      <c r="Q34" s="290" t="s">
        <v>302</v>
      </c>
      <c r="R34" s="288">
        <v>762000</v>
      </c>
      <c r="S34" s="289">
        <v>5494020000</v>
      </c>
      <c r="T34" s="290" t="s">
        <v>302</v>
      </c>
      <c r="U34" s="288">
        <v>770644</v>
      </c>
      <c r="V34" s="289">
        <v>5556343240</v>
      </c>
      <c r="W34" s="290" t="s">
        <v>302</v>
      </c>
      <c r="X34" s="288"/>
      <c r="Y34" s="289">
        <v>0</v>
      </c>
      <c r="Z34" s="290" t="s">
        <v>303</v>
      </c>
      <c r="AA34" s="288">
        <v>744365</v>
      </c>
      <c r="AB34" s="289">
        <v>5366871650</v>
      </c>
      <c r="AC34" s="290" t="s">
        <v>302</v>
      </c>
      <c r="AD34" s="288">
        <v>739048</v>
      </c>
      <c r="AE34" s="289">
        <v>5328536080</v>
      </c>
      <c r="AF34" s="290" t="s">
        <v>302</v>
      </c>
      <c r="AG34" s="288">
        <v>743671</v>
      </c>
      <c r="AH34" s="289">
        <v>5361867910</v>
      </c>
      <c r="AI34" s="290" t="s">
        <v>302</v>
      </c>
      <c r="AJ34" s="288">
        <v>744200</v>
      </c>
      <c r="AK34" s="289">
        <v>5365682000</v>
      </c>
      <c r="AL34" s="290" t="s">
        <v>302</v>
      </c>
      <c r="AM34" s="288">
        <v>749353</v>
      </c>
      <c r="AN34" s="289">
        <v>5402835130</v>
      </c>
      <c r="AO34" s="290" t="s">
        <v>302</v>
      </c>
      <c r="AP34" s="288">
        <v>760644</v>
      </c>
      <c r="AQ34" s="289">
        <v>5484243240</v>
      </c>
      <c r="AR34" s="290" t="s">
        <v>302</v>
      </c>
      <c r="AS34" s="288"/>
      <c r="AT34" s="289">
        <v>0</v>
      </c>
      <c r="AU34" s="290" t="s">
        <v>303</v>
      </c>
      <c r="AV34" s="288">
        <v>700000</v>
      </c>
      <c r="AW34" s="289">
        <v>5047000000</v>
      </c>
      <c r="AX34" s="290" t="s">
        <v>302</v>
      </c>
      <c r="AY34" s="288">
        <v>732112</v>
      </c>
      <c r="AZ34" s="289">
        <v>5278527520</v>
      </c>
      <c r="BA34" s="290" t="s">
        <v>302</v>
      </c>
      <c r="BB34" s="288">
        <v>751224</v>
      </c>
      <c r="BC34" s="289">
        <v>5416325040</v>
      </c>
      <c r="BD34" s="290" t="s">
        <v>302</v>
      </c>
      <c r="BE34" s="288">
        <v>751900</v>
      </c>
      <c r="BF34" s="289">
        <v>5421199000</v>
      </c>
      <c r="BG34" s="290" t="s">
        <v>302</v>
      </c>
      <c r="BH34" s="288">
        <v>740685</v>
      </c>
      <c r="BI34" s="289">
        <v>5340338850</v>
      </c>
      <c r="BJ34" s="290" t="s">
        <v>302</v>
      </c>
      <c r="BK34" s="288">
        <v>750000</v>
      </c>
      <c r="BL34" s="289">
        <v>5407500000</v>
      </c>
      <c r="BM34" s="290" t="s">
        <v>302</v>
      </c>
      <c r="BN34" s="288">
        <v>770640</v>
      </c>
      <c r="BO34" s="289">
        <v>5556314400</v>
      </c>
      <c r="BP34" s="290" t="s">
        <v>302</v>
      </c>
      <c r="BQ34" s="288">
        <v>740000</v>
      </c>
      <c r="BR34" s="289">
        <v>5335400000</v>
      </c>
      <c r="BS34" s="290" t="s">
        <v>302</v>
      </c>
      <c r="BT34" s="288">
        <v>732111</v>
      </c>
      <c r="BU34" s="289">
        <v>5278520310</v>
      </c>
      <c r="BV34" s="290" t="s">
        <v>302</v>
      </c>
      <c r="BW34" s="288">
        <v>747525</v>
      </c>
      <c r="BX34" s="289">
        <v>5389655250</v>
      </c>
      <c r="BY34" s="290" t="s">
        <v>302</v>
      </c>
      <c r="BZ34" s="288">
        <v>750640</v>
      </c>
      <c r="CA34" s="289">
        <v>5412114400</v>
      </c>
      <c r="CB34" s="290" t="s">
        <v>302</v>
      </c>
      <c r="CC34" s="288">
        <v>740358</v>
      </c>
      <c r="CD34" s="289">
        <v>5337981180</v>
      </c>
      <c r="CE34" s="290" t="s">
        <v>302</v>
      </c>
      <c r="CF34" s="288">
        <v>760000</v>
      </c>
      <c r="CG34" s="289">
        <v>5479600000</v>
      </c>
      <c r="CH34" s="290" t="s">
        <v>302</v>
      </c>
      <c r="CI34" s="288">
        <v>736736</v>
      </c>
      <c r="CJ34" s="289">
        <v>5311866560</v>
      </c>
      <c r="CK34" s="290" t="s">
        <v>302</v>
      </c>
      <c r="CL34" s="288">
        <v>750000</v>
      </c>
      <c r="CM34" s="289">
        <v>5407500000</v>
      </c>
      <c r="CN34" s="290" t="s">
        <v>302</v>
      </c>
      <c r="CO34" s="288">
        <v>738500</v>
      </c>
      <c r="CP34" s="289">
        <v>5324585000</v>
      </c>
      <c r="CQ34" s="290" t="s">
        <v>302</v>
      </c>
      <c r="CR34" s="288">
        <v>740000</v>
      </c>
      <c r="CS34" s="289">
        <v>5335400000</v>
      </c>
      <c r="CT34" s="291" t="s">
        <v>302</v>
      </c>
    </row>
    <row r="35" spans="1:98" ht="30.6" customHeight="1" thickBot="1">
      <c r="A35" s="252"/>
      <c r="B35" s="282">
        <v>18</v>
      </c>
      <c r="C35" s="283" t="s">
        <v>124</v>
      </c>
      <c r="D35" s="284" t="s">
        <v>125</v>
      </c>
      <c r="E35" s="283" t="s">
        <v>89</v>
      </c>
      <c r="F35" s="285">
        <v>7210.0000000000009</v>
      </c>
      <c r="G35" s="286">
        <v>767033</v>
      </c>
      <c r="H35" s="287">
        <v>5530307930</v>
      </c>
      <c r="I35" s="288">
        <v>735968</v>
      </c>
      <c r="J35" s="289">
        <v>5306329280</v>
      </c>
      <c r="K35" s="290" t="s">
        <v>302</v>
      </c>
      <c r="L35" s="288">
        <v>750000</v>
      </c>
      <c r="M35" s="289">
        <v>5407500000</v>
      </c>
      <c r="N35" s="290" t="s">
        <v>302</v>
      </c>
      <c r="O35" s="288">
        <v>710000</v>
      </c>
      <c r="P35" s="289">
        <v>5119100000</v>
      </c>
      <c r="Q35" s="290" t="s">
        <v>302</v>
      </c>
      <c r="R35" s="288">
        <v>755000</v>
      </c>
      <c r="S35" s="289">
        <v>5443550000</v>
      </c>
      <c r="T35" s="290" t="s">
        <v>302</v>
      </c>
      <c r="U35" s="288">
        <v>767033</v>
      </c>
      <c r="V35" s="289">
        <v>5530307930</v>
      </c>
      <c r="W35" s="290" t="s">
        <v>302</v>
      </c>
      <c r="X35" s="288"/>
      <c r="Y35" s="289">
        <v>0</v>
      </c>
      <c r="Z35" s="290" t="s">
        <v>303</v>
      </c>
      <c r="AA35" s="288">
        <v>740877</v>
      </c>
      <c r="AB35" s="289">
        <v>5341723170</v>
      </c>
      <c r="AC35" s="290" t="s">
        <v>302</v>
      </c>
      <c r="AD35" s="288">
        <v>735585</v>
      </c>
      <c r="AE35" s="289">
        <v>5303567850</v>
      </c>
      <c r="AF35" s="290" t="s">
        <v>302</v>
      </c>
      <c r="AG35" s="288">
        <v>740187</v>
      </c>
      <c r="AH35" s="289">
        <v>5336748270</v>
      </c>
      <c r="AI35" s="290" t="s">
        <v>302</v>
      </c>
      <c r="AJ35" s="288">
        <v>740700</v>
      </c>
      <c r="AK35" s="289">
        <v>5340447000</v>
      </c>
      <c r="AL35" s="290" t="s">
        <v>302</v>
      </c>
      <c r="AM35" s="288">
        <v>736274</v>
      </c>
      <c r="AN35" s="289">
        <v>5308535540</v>
      </c>
      <c r="AO35" s="290" t="s">
        <v>302</v>
      </c>
      <c r="AP35" s="288">
        <v>757033</v>
      </c>
      <c r="AQ35" s="289">
        <v>5458207930</v>
      </c>
      <c r="AR35" s="290" t="s">
        <v>302</v>
      </c>
      <c r="AS35" s="288"/>
      <c r="AT35" s="289">
        <v>0</v>
      </c>
      <c r="AU35" s="290" t="s">
        <v>303</v>
      </c>
      <c r="AV35" s="288">
        <v>700000</v>
      </c>
      <c r="AW35" s="289">
        <v>5047000000</v>
      </c>
      <c r="AX35" s="290" t="s">
        <v>302</v>
      </c>
      <c r="AY35" s="288">
        <v>728681</v>
      </c>
      <c r="AZ35" s="289">
        <v>5253790010</v>
      </c>
      <c r="BA35" s="290" t="s">
        <v>302</v>
      </c>
      <c r="BB35" s="288">
        <v>747704</v>
      </c>
      <c r="BC35" s="289">
        <v>5390945840</v>
      </c>
      <c r="BD35" s="290" t="s">
        <v>302</v>
      </c>
      <c r="BE35" s="288">
        <v>748376</v>
      </c>
      <c r="BF35" s="289">
        <v>5395790960</v>
      </c>
      <c r="BG35" s="290" t="s">
        <v>302</v>
      </c>
      <c r="BH35" s="288">
        <v>740685</v>
      </c>
      <c r="BI35" s="289">
        <v>5340338850</v>
      </c>
      <c r="BJ35" s="290" t="s">
        <v>302</v>
      </c>
      <c r="BK35" s="288">
        <v>750000</v>
      </c>
      <c r="BL35" s="289">
        <v>5407500000</v>
      </c>
      <c r="BM35" s="290" t="s">
        <v>302</v>
      </c>
      <c r="BN35" s="288">
        <v>767030</v>
      </c>
      <c r="BO35" s="289">
        <v>5530286300</v>
      </c>
      <c r="BP35" s="290" t="s">
        <v>302</v>
      </c>
      <c r="BQ35" s="288">
        <v>750000</v>
      </c>
      <c r="BR35" s="289">
        <v>5407500000</v>
      </c>
      <c r="BS35" s="290" t="s">
        <v>302</v>
      </c>
      <c r="BT35" s="288">
        <v>728680</v>
      </c>
      <c r="BU35" s="289">
        <v>5253782800</v>
      </c>
      <c r="BV35" s="290" t="s">
        <v>302</v>
      </c>
      <c r="BW35" s="288">
        <v>744022</v>
      </c>
      <c r="BX35" s="289">
        <v>5364398620</v>
      </c>
      <c r="BY35" s="290" t="s">
        <v>302</v>
      </c>
      <c r="BZ35" s="288">
        <v>747030</v>
      </c>
      <c r="CA35" s="289">
        <v>5386086300</v>
      </c>
      <c r="CB35" s="290" t="s">
        <v>302</v>
      </c>
      <c r="CC35" s="288">
        <v>736889</v>
      </c>
      <c r="CD35" s="289">
        <v>5312969690</v>
      </c>
      <c r="CE35" s="290" t="s">
        <v>302</v>
      </c>
      <c r="CF35" s="288">
        <v>760000</v>
      </c>
      <c r="CG35" s="289">
        <v>5479600000</v>
      </c>
      <c r="CH35" s="290" t="s">
        <v>302</v>
      </c>
      <c r="CI35" s="288">
        <v>733284</v>
      </c>
      <c r="CJ35" s="289">
        <v>5286977640</v>
      </c>
      <c r="CK35" s="290" t="s">
        <v>302</v>
      </c>
      <c r="CL35" s="288">
        <v>750000</v>
      </c>
      <c r="CM35" s="289">
        <v>5407500000</v>
      </c>
      <c r="CN35" s="290" t="s">
        <v>302</v>
      </c>
      <c r="CO35" s="288">
        <v>735500</v>
      </c>
      <c r="CP35" s="289">
        <v>5302955000</v>
      </c>
      <c r="CQ35" s="290" t="s">
        <v>302</v>
      </c>
      <c r="CR35" s="288">
        <v>740000</v>
      </c>
      <c r="CS35" s="289">
        <v>5335400000</v>
      </c>
      <c r="CT35" s="291" t="s">
        <v>302</v>
      </c>
    </row>
    <row r="36" spans="1:98" ht="22.5" customHeight="1">
      <c r="A36" s="252"/>
      <c r="B36" s="274" t="s">
        <v>126</v>
      </c>
      <c r="C36" s="275"/>
      <c r="D36" s="275"/>
      <c r="E36" s="275"/>
      <c r="F36" s="276"/>
      <c r="G36" s="275"/>
      <c r="H36" s="277">
        <v>16770780930</v>
      </c>
      <c r="I36" s="278"/>
      <c r="J36" s="279">
        <v>16091580190</v>
      </c>
      <c r="K36" s="280"/>
      <c r="L36" s="278"/>
      <c r="M36" s="279">
        <v>16063417555</v>
      </c>
      <c r="N36" s="280"/>
      <c r="O36" s="278"/>
      <c r="P36" s="279">
        <v>16770780930</v>
      </c>
      <c r="Q36" s="280"/>
      <c r="R36" s="278"/>
      <c r="S36" s="279">
        <v>15159980055</v>
      </c>
      <c r="T36" s="280"/>
      <c r="U36" s="278"/>
      <c r="V36" s="279">
        <v>12492167555</v>
      </c>
      <c r="W36" s="280"/>
      <c r="X36" s="278"/>
      <c r="Y36" s="279">
        <v>0</v>
      </c>
      <c r="Z36" s="280"/>
      <c r="AA36" s="278"/>
      <c r="AB36" s="279">
        <v>16198882250</v>
      </c>
      <c r="AC36" s="280"/>
      <c r="AD36" s="278"/>
      <c r="AE36" s="279">
        <v>15541019940</v>
      </c>
      <c r="AF36" s="280"/>
      <c r="AG36" s="278"/>
      <c r="AH36" s="279">
        <v>16171669645</v>
      </c>
      <c r="AI36" s="280"/>
      <c r="AJ36" s="278"/>
      <c r="AK36" s="279">
        <v>16195092000</v>
      </c>
      <c r="AL36" s="280"/>
      <c r="AM36" s="278"/>
      <c r="AN36" s="279">
        <v>15863758760</v>
      </c>
      <c r="AO36" s="280"/>
      <c r="AP36" s="278"/>
      <c r="AQ36" s="279">
        <v>16345189055</v>
      </c>
      <c r="AR36" s="280"/>
      <c r="AS36" s="278"/>
      <c r="AT36" s="279">
        <v>0</v>
      </c>
      <c r="AU36" s="280"/>
      <c r="AV36" s="278"/>
      <c r="AW36" s="279">
        <v>14383625680</v>
      </c>
      <c r="AX36" s="280"/>
      <c r="AY36" s="278"/>
      <c r="AZ36" s="279">
        <v>15970710555</v>
      </c>
      <c r="BA36" s="280"/>
      <c r="BB36" s="278"/>
      <c r="BC36" s="279">
        <v>16348146035</v>
      </c>
      <c r="BD36" s="280"/>
      <c r="BE36" s="278"/>
      <c r="BF36" s="279">
        <v>16362872350</v>
      </c>
      <c r="BG36" s="280"/>
      <c r="BH36" s="278"/>
      <c r="BI36" s="279">
        <v>13709389805</v>
      </c>
      <c r="BJ36" s="280"/>
      <c r="BK36" s="278"/>
      <c r="BL36" s="279">
        <v>14645150000</v>
      </c>
      <c r="BM36" s="280"/>
      <c r="BN36" s="278"/>
      <c r="BO36" s="279">
        <v>15097132600</v>
      </c>
      <c r="BP36" s="280"/>
      <c r="BQ36" s="278"/>
      <c r="BR36" s="279">
        <v>15594810000</v>
      </c>
      <c r="BS36" s="280"/>
      <c r="BT36" s="278"/>
      <c r="BU36" s="279">
        <v>15970639035</v>
      </c>
      <c r="BV36" s="280"/>
      <c r="BW36" s="278"/>
      <c r="BX36" s="279">
        <v>16267678240</v>
      </c>
      <c r="BY36" s="280"/>
      <c r="BZ36" s="278"/>
      <c r="CA36" s="279">
        <v>14547638850</v>
      </c>
      <c r="CB36" s="280"/>
      <c r="CC36" s="278"/>
      <c r="CD36" s="279">
        <v>16468518545</v>
      </c>
      <c r="CE36" s="280"/>
      <c r="CF36" s="278"/>
      <c r="CG36" s="279">
        <v>16770780930</v>
      </c>
      <c r="CH36" s="280"/>
      <c r="CI36" s="278"/>
      <c r="CJ36" s="279">
        <v>16032873805</v>
      </c>
      <c r="CK36" s="280"/>
      <c r="CL36" s="278"/>
      <c r="CM36" s="279">
        <v>15921022500</v>
      </c>
      <c r="CN36" s="280"/>
      <c r="CO36" s="278"/>
      <c r="CP36" s="279">
        <v>16340560000</v>
      </c>
      <c r="CQ36" s="280"/>
      <c r="CR36" s="278"/>
      <c r="CS36" s="279">
        <v>15730871000</v>
      </c>
      <c r="CT36" s="281"/>
    </row>
    <row r="37" spans="1:98" ht="30.6" customHeight="1">
      <c r="A37" s="252"/>
      <c r="B37" s="282">
        <v>19</v>
      </c>
      <c r="C37" s="283" t="s">
        <v>127</v>
      </c>
      <c r="D37" s="284" t="s">
        <v>114</v>
      </c>
      <c r="E37" s="283" t="s">
        <v>89</v>
      </c>
      <c r="F37" s="285">
        <v>1875</v>
      </c>
      <c r="G37" s="286">
        <v>211889</v>
      </c>
      <c r="H37" s="287">
        <v>397291875</v>
      </c>
      <c r="I37" s="288">
        <v>203307</v>
      </c>
      <c r="J37" s="289">
        <v>381200625</v>
      </c>
      <c r="K37" s="290" t="s">
        <v>302</v>
      </c>
      <c r="L37" s="288">
        <v>211889</v>
      </c>
      <c r="M37" s="289">
        <v>397291875</v>
      </c>
      <c r="N37" s="290" t="s">
        <v>302</v>
      </c>
      <c r="O37" s="288">
        <v>211889</v>
      </c>
      <c r="P37" s="289">
        <v>397291875</v>
      </c>
      <c r="Q37" s="290" t="s">
        <v>302</v>
      </c>
      <c r="R37" s="288">
        <v>211889</v>
      </c>
      <c r="S37" s="289">
        <v>397291875</v>
      </c>
      <c r="T37" s="290" t="s">
        <v>302</v>
      </c>
      <c r="U37" s="288">
        <v>211889</v>
      </c>
      <c r="V37" s="289">
        <v>397291875</v>
      </c>
      <c r="W37" s="290" t="s">
        <v>302</v>
      </c>
      <c r="X37" s="288"/>
      <c r="Y37" s="289">
        <v>0</v>
      </c>
      <c r="Z37" s="290" t="s">
        <v>303</v>
      </c>
      <c r="AA37" s="288">
        <v>204664</v>
      </c>
      <c r="AB37" s="289">
        <v>383745000</v>
      </c>
      <c r="AC37" s="290" t="s">
        <v>302</v>
      </c>
      <c r="AD37" s="288">
        <v>197057</v>
      </c>
      <c r="AE37" s="289">
        <v>369481875</v>
      </c>
      <c r="AF37" s="290" t="s">
        <v>302</v>
      </c>
      <c r="AG37" s="288">
        <v>201131</v>
      </c>
      <c r="AH37" s="289">
        <v>377120625</v>
      </c>
      <c r="AI37" s="290" t="s">
        <v>302</v>
      </c>
      <c r="AJ37" s="288">
        <v>204600</v>
      </c>
      <c r="AK37" s="289">
        <v>383625000</v>
      </c>
      <c r="AL37" s="290" t="s">
        <v>302</v>
      </c>
      <c r="AM37" s="288">
        <v>199175</v>
      </c>
      <c r="AN37" s="289">
        <v>373453125</v>
      </c>
      <c r="AO37" s="290" t="s">
        <v>302</v>
      </c>
      <c r="AP37" s="288">
        <v>211889</v>
      </c>
      <c r="AQ37" s="289">
        <v>397291875</v>
      </c>
      <c r="AR37" s="290" t="s">
        <v>302</v>
      </c>
      <c r="AS37" s="288"/>
      <c r="AT37" s="289">
        <v>0</v>
      </c>
      <c r="AU37" s="290" t="s">
        <v>303</v>
      </c>
      <c r="AV37" s="288">
        <v>190000</v>
      </c>
      <c r="AW37" s="289">
        <v>356250000</v>
      </c>
      <c r="AX37" s="290" t="s">
        <v>302</v>
      </c>
      <c r="AY37" s="288">
        <v>211889</v>
      </c>
      <c r="AZ37" s="289">
        <v>397291875</v>
      </c>
      <c r="BA37" s="290" t="s">
        <v>302</v>
      </c>
      <c r="BB37" s="288">
        <v>206549</v>
      </c>
      <c r="BC37" s="289">
        <v>387279375</v>
      </c>
      <c r="BD37" s="290" t="s">
        <v>302</v>
      </c>
      <c r="BE37" s="288">
        <v>206735</v>
      </c>
      <c r="BF37" s="289">
        <v>387628125</v>
      </c>
      <c r="BG37" s="290" t="s">
        <v>302</v>
      </c>
      <c r="BH37" s="288">
        <v>211889</v>
      </c>
      <c r="BI37" s="289">
        <v>397291875</v>
      </c>
      <c r="BJ37" s="290" t="s">
        <v>302</v>
      </c>
      <c r="BK37" s="288">
        <v>180000</v>
      </c>
      <c r="BL37" s="289">
        <v>337500000</v>
      </c>
      <c r="BM37" s="290" t="s">
        <v>302</v>
      </c>
      <c r="BN37" s="288">
        <v>211880</v>
      </c>
      <c r="BO37" s="289">
        <v>397275000</v>
      </c>
      <c r="BP37" s="290" t="s">
        <v>302</v>
      </c>
      <c r="BQ37" s="288">
        <v>200000</v>
      </c>
      <c r="BR37" s="289">
        <v>375000000</v>
      </c>
      <c r="BS37" s="290" t="s">
        <v>302</v>
      </c>
      <c r="BT37" s="288">
        <v>211888</v>
      </c>
      <c r="BU37" s="289">
        <v>397290000</v>
      </c>
      <c r="BV37" s="290" t="s">
        <v>302</v>
      </c>
      <c r="BW37" s="288">
        <v>205532</v>
      </c>
      <c r="BX37" s="289">
        <v>385372500</v>
      </c>
      <c r="BY37" s="290" t="s">
        <v>302</v>
      </c>
      <c r="BZ37" s="288">
        <v>211880</v>
      </c>
      <c r="CA37" s="289">
        <v>397275000</v>
      </c>
      <c r="CB37" s="290" t="s">
        <v>302</v>
      </c>
      <c r="CC37" s="288">
        <v>203562</v>
      </c>
      <c r="CD37" s="289">
        <v>381678750</v>
      </c>
      <c r="CE37" s="290" t="s">
        <v>302</v>
      </c>
      <c r="CF37" s="288">
        <v>211889</v>
      </c>
      <c r="CG37" s="289">
        <v>397291875</v>
      </c>
      <c r="CH37" s="290" t="s">
        <v>302</v>
      </c>
      <c r="CI37" s="288">
        <v>202566</v>
      </c>
      <c r="CJ37" s="289">
        <v>379811250</v>
      </c>
      <c r="CK37" s="290" t="s">
        <v>302</v>
      </c>
      <c r="CL37" s="288">
        <v>204000</v>
      </c>
      <c r="CM37" s="289">
        <v>382500000</v>
      </c>
      <c r="CN37" s="290" t="s">
        <v>302</v>
      </c>
      <c r="CO37" s="288">
        <v>200000</v>
      </c>
      <c r="CP37" s="289">
        <v>375000000</v>
      </c>
      <c r="CQ37" s="290" t="s">
        <v>302</v>
      </c>
      <c r="CR37" s="288">
        <v>211800</v>
      </c>
      <c r="CS37" s="289">
        <v>397125000</v>
      </c>
      <c r="CT37" s="291" t="s">
        <v>302</v>
      </c>
    </row>
    <row r="38" spans="1:98" ht="30.6" customHeight="1">
      <c r="A38" s="252"/>
      <c r="B38" s="282">
        <v>20</v>
      </c>
      <c r="C38" s="283" t="s">
        <v>128</v>
      </c>
      <c r="D38" s="284" t="s">
        <v>129</v>
      </c>
      <c r="E38" s="283" t="s">
        <v>89</v>
      </c>
      <c r="F38" s="285">
        <v>4520</v>
      </c>
      <c r="G38" s="286">
        <v>82384</v>
      </c>
      <c r="H38" s="287">
        <v>372375680</v>
      </c>
      <c r="I38" s="288">
        <v>79047</v>
      </c>
      <c r="J38" s="289">
        <v>357292440</v>
      </c>
      <c r="K38" s="290" t="s">
        <v>302</v>
      </c>
      <c r="L38" s="288">
        <v>82384</v>
      </c>
      <c r="M38" s="289">
        <v>372375680</v>
      </c>
      <c r="N38" s="290" t="s">
        <v>302</v>
      </c>
      <c r="O38" s="288">
        <v>82384</v>
      </c>
      <c r="P38" s="289">
        <v>372375680</v>
      </c>
      <c r="Q38" s="290" t="s">
        <v>302</v>
      </c>
      <c r="R38" s="288">
        <v>82384</v>
      </c>
      <c r="S38" s="289">
        <v>372375680</v>
      </c>
      <c r="T38" s="290" t="s">
        <v>302</v>
      </c>
      <c r="U38" s="288">
        <v>82384</v>
      </c>
      <c r="V38" s="289">
        <v>372375680</v>
      </c>
      <c r="W38" s="290" t="s">
        <v>302</v>
      </c>
      <c r="X38" s="288"/>
      <c r="Y38" s="289">
        <v>0</v>
      </c>
      <c r="Z38" s="290" t="s">
        <v>303</v>
      </c>
      <c r="AA38" s="288">
        <v>79575</v>
      </c>
      <c r="AB38" s="289">
        <v>359679000</v>
      </c>
      <c r="AC38" s="290" t="s">
        <v>302</v>
      </c>
      <c r="AD38" s="288">
        <v>81972</v>
      </c>
      <c r="AE38" s="289">
        <v>370513440</v>
      </c>
      <c r="AF38" s="290" t="s">
        <v>302</v>
      </c>
      <c r="AG38" s="288">
        <v>78201</v>
      </c>
      <c r="AH38" s="289">
        <v>353468520</v>
      </c>
      <c r="AI38" s="290" t="s">
        <v>302</v>
      </c>
      <c r="AJ38" s="288">
        <v>79600</v>
      </c>
      <c r="AK38" s="289">
        <v>359792000</v>
      </c>
      <c r="AL38" s="290" t="s">
        <v>302</v>
      </c>
      <c r="AM38" s="288">
        <v>80338</v>
      </c>
      <c r="AN38" s="289">
        <v>363127760</v>
      </c>
      <c r="AO38" s="290" t="s">
        <v>302</v>
      </c>
      <c r="AP38" s="288">
        <v>82384</v>
      </c>
      <c r="AQ38" s="289">
        <v>372375680</v>
      </c>
      <c r="AR38" s="290" t="s">
        <v>302</v>
      </c>
      <c r="AS38" s="288"/>
      <c r="AT38" s="289">
        <v>0</v>
      </c>
      <c r="AU38" s="290" t="s">
        <v>303</v>
      </c>
      <c r="AV38" s="288">
        <v>82384</v>
      </c>
      <c r="AW38" s="289">
        <v>372375680</v>
      </c>
      <c r="AX38" s="290" t="s">
        <v>302</v>
      </c>
      <c r="AY38" s="288">
        <v>82384</v>
      </c>
      <c r="AZ38" s="289">
        <v>372375680</v>
      </c>
      <c r="BA38" s="290" t="s">
        <v>302</v>
      </c>
      <c r="BB38" s="288">
        <v>80308</v>
      </c>
      <c r="BC38" s="289">
        <v>362992160</v>
      </c>
      <c r="BD38" s="290" t="s">
        <v>302</v>
      </c>
      <c r="BE38" s="288">
        <v>80380</v>
      </c>
      <c r="BF38" s="289">
        <v>363317600</v>
      </c>
      <c r="BG38" s="290" t="s">
        <v>302</v>
      </c>
      <c r="BH38" s="288">
        <v>82384</v>
      </c>
      <c r="BI38" s="289">
        <v>372375680</v>
      </c>
      <c r="BJ38" s="290" t="s">
        <v>302</v>
      </c>
      <c r="BK38" s="288">
        <v>70000</v>
      </c>
      <c r="BL38" s="289">
        <v>316400000</v>
      </c>
      <c r="BM38" s="290" t="s">
        <v>302</v>
      </c>
      <c r="BN38" s="288">
        <v>82380</v>
      </c>
      <c r="BO38" s="289">
        <v>372357600</v>
      </c>
      <c r="BP38" s="290" t="s">
        <v>302</v>
      </c>
      <c r="BQ38" s="288">
        <v>78000</v>
      </c>
      <c r="BR38" s="289">
        <v>352560000</v>
      </c>
      <c r="BS38" s="290" t="s">
        <v>302</v>
      </c>
      <c r="BT38" s="288">
        <v>82383</v>
      </c>
      <c r="BU38" s="289">
        <v>372371160</v>
      </c>
      <c r="BV38" s="290" t="s">
        <v>302</v>
      </c>
      <c r="BW38" s="288">
        <v>79912</v>
      </c>
      <c r="BX38" s="289">
        <v>361202240</v>
      </c>
      <c r="BY38" s="290" t="s">
        <v>302</v>
      </c>
      <c r="BZ38" s="288">
        <v>82380</v>
      </c>
      <c r="CA38" s="289">
        <v>372357600</v>
      </c>
      <c r="CB38" s="290" t="s">
        <v>302</v>
      </c>
      <c r="CC38" s="288">
        <v>79146</v>
      </c>
      <c r="CD38" s="289">
        <v>357739920</v>
      </c>
      <c r="CE38" s="290" t="s">
        <v>302</v>
      </c>
      <c r="CF38" s="288">
        <v>82384</v>
      </c>
      <c r="CG38" s="289">
        <v>372375680</v>
      </c>
      <c r="CH38" s="290" t="s">
        <v>302</v>
      </c>
      <c r="CI38" s="288">
        <v>78759</v>
      </c>
      <c r="CJ38" s="289">
        <v>355990680</v>
      </c>
      <c r="CK38" s="290" t="s">
        <v>302</v>
      </c>
      <c r="CL38" s="288">
        <v>79000</v>
      </c>
      <c r="CM38" s="289">
        <v>357080000</v>
      </c>
      <c r="CN38" s="290" t="s">
        <v>302</v>
      </c>
      <c r="CO38" s="288">
        <v>78000</v>
      </c>
      <c r="CP38" s="289">
        <v>352560000</v>
      </c>
      <c r="CQ38" s="290" t="s">
        <v>302</v>
      </c>
      <c r="CR38" s="288">
        <v>82300</v>
      </c>
      <c r="CS38" s="289">
        <v>371996000</v>
      </c>
      <c r="CT38" s="291" t="s">
        <v>302</v>
      </c>
    </row>
    <row r="39" spans="1:98" ht="30.6" customHeight="1">
      <c r="A39" s="252"/>
      <c r="B39" s="282">
        <v>21</v>
      </c>
      <c r="C39" s="283" t="s">
        <v>130</v>
      </c>
      <c r="D39" s="284" t="s">
        <v>116</v>
      </c>
      <c r="E39" s="283" t="s">
        <v>89</v>
      </c>
      <c r="F39" s="285">
        <v>33625</v>
      </c>
      <c r="G39" s="286">
        <v>238375</v>
      </c>
      <c r="H39" s="287">
        <v>8015359375</v>
      </c>
      <c r="I39" s="288">
        <v>228721</v>
      </c>
      <c r="J39" s="289">
        <v>7690743625</v>
      </c>
      <c r="K39" s="290" t="s">
        <v>302</v>
      </c>
      <c r="L39" s="288">
        <v>230000</v>
      </c>
      <c r="M39" s="289">
        <v>7733750000</v>
      </c>
      <c r="N39" s="290" t="s">
        <v>302</v>
      </c>
      <c r="O39" s="288">
        <v>238375</v>
      </c>
      <c r="P39" s="289">
        <v>8015359375</v>
      </c>
      <c r="Q39" s="290" t="s">
        <v>302</v>
      </c>
      <c r="R39" s="288">
        <v>212500</v>
      </c>
      <c r="S39" s="289">
        <v>7145312500</v>
      </c>
      <c r="T39" s="290" t="s">
        <v>302</v>
      </c>
      <c r="U39" s="288">
        <v>180000</v>
      </c>
      <c r="V39" s="289">
        <v>6052500000</v>
      </c>
      <c r="W39" s="290" t="s">
        <v>302</v>
      </c>
      <c r="X39" s="288"/>
      <c r="Y39" s="289">
        <v>0</v>
      </c>
      <c r="Z39" s="290" t="s">
        <v>303</v>
      </c>
      <c r="AA39" s="288">
        <v>230246</v>
      </c>
      <c r="AB39" s="289">
        <v>7742021750</v>
      </c>
      <c r="AC39" s="290" t="s">
        <v>302</v>
      </c>
      <c r="AD39" s="288">
        <v>220497</v>
      </c>
      <c r="AE39" s="289">
        <v>7414211625</v>
      </c>
      <c r="AF39" s="290" t="s">
        <v>302</v>
      </c>
      <c r="AG39" s="288">
        <v>230032</v>
      </c>
      <c r="AH39" s="289">
        <v>7734826000</v>
      </c>
      <c r="AI39" s="290" t="s">
        <v>302</v>
      </c>
      <c r="AJ39" s="288">
        <v>230200</v>
      </c>
      <c r="AK39" s="289">
        <v>7740475000</v>
      </c>
      <c r="AL39" s="290" t="s">
        <v>302</v>
      </c>
      <c r="AM39" s="288">
        <v>226635</v>
      </c>
      <c r="AN39" s="289">
        <v>7620601875</v>
      </c>
      <c r="AO39" s="290" t="s">
        <v>302</v>
      </c>
      <c r="AP39" s="288">
        <v>231840</v>
      </c>
      <c r="AQ39" s="289">
        <v>7795620000</v>
      </c>
      <c r="AR39" s="290" t="s">
        <v>302</v>
      </c>
      <c r="AS39" s="288"/>
      <c r="AT39" s="289">
        <v>0</v>
      </c>
      <c r="AU39" s="290" t="s">
        <v>303</v>
      </c>
      <c r="AV39" s="288">
        <v>200000</v>
      </c>
      <c r="AW39" s="289">
        <v>6725000000</v>
      </c>
      <c r="AX39" s="290" t="s">
        <v>302</v>
      </c>
      <c r="AY39" s="288">
        <v>226456</v>
      </c>
      <c r="AZ39" s="289">
        <v>7614583000</v>
      </c>
      <c r="BA39" s="290" t="s">
        <v>302</v>
      </c>
      <c r="BB39" s="288">
        <v>232368</v>
      </c>
      <c r="BC39" s="289">
        <v>7813374000</v>
      </c>
      <c r="BD39" s="290" t="s">
        <v>302</v>
      </c>
      <c r="BE39" s="288">
        <v>232577</v>
      </c>
      <c r="BF39" s="289">
        <v>7820401625</v>
      </c>
      <c r="BG39" s="290" t="s">
        <v>302</v>
      </c>
      <c r="BH39" s="288">
        <v>185514</v>
      </c>
      <c r="BI39" s="289">
        <v>6237908250</v>
      </c>
      <c r="BJ39" s="290" t="s">
        <v>302</v>
      </c>
      <c r="BK39" s="288">
        <v>210000</v>
      </c>
      <c r="BL39" s="289">
        <v>7061250000</v>
      </c>
      <c r="BM39" s="290" t="s">
        <v>302</v>
      </c>
      <c r="BN39" s="288">
        <v>220000</v>
      </c>
      <c r="BO39" s="289">
        <v>7397500000</v>
      </c>
      <c r="BP39" s="290" t="s">
        <v>302</v>
      </c>
      <c r="BQ39" s="288">
        <v>222000</v>
      </c>
      <c r="BR39" s="289">
        <v>7464750000</v>
      </c>
      <c r="BS39" s="290" t="s">
        <v>302</v>
      </c>
      <c r="BT39" s="288">
        <v>226455</v>
      </c>
      <c r="BU39" s="289">
        <v>7614549375</v>
      </c>
      <c r="BV39" s="290" t="s">
        <v>302</v>
      </c>
      <c r="BW39" s="288">
        <v>231224</v>
      </c>
      <c r="BX39" s="289">
        <v>7774907000</v>
      </c>
      <c r="BY39" s="290" t="s">
        <v>302</v>
      </c>
      <c r="BZ39" s="288">
        <v>200370</v>
      </c>
      <c r="CA39" s="289">
        <v>6737441250</v>
      </c>
      <c r="CB39" s="290" t="s">
        <v>302</v>
      </c>
      <c r="CC39" s="288">
        <v>234323</v>
      </c>
      <c r="CD39" s="289">
        <v>7879110875</v>
      </c>
      <c r="CE39" s="290" t="s">
        <v>302</v>
      </c>
      <c r="CF39" s="288">
        <v>238375</v>
      </c>
      <c r="CG39" s="289">
        <v>8015359375</v>
      </c>
      <c r="CH39" s="290" t="s">
        <v>302</v>
      </c>
      <c r="CI39" s="288">
        <v>227887</v>
      </c>
      <c r="CJ39" s="289">
        <v>7662700375</v>
      </c>
      <c r="CK39" s="290" t="s">
        <v>302</v>
      </c>
      <c r="CL39" s="288">
        <v>226660</v>
      </c>
      <c r="CM39" s="289">
        <v>7621442500</v>
      </c>
      <c r="CN39" s="290" t="s">
        <v>302</v>
      </c>
      <c r="CO39" s="288">
        <v>232000</v>
      </c>
      <c r="CP39" s="289">
        <v>7801000000</v>
      </c>
      <c r="CQ39" s="290" t="s">
        <v>302</v>
      </c>
      <c r="CR39" s="288">
        <v>222000</v>
      </c>
      <c r="CS39" s="289">
        <v>7464750000</v>
      </c>
      <c r="CT39" s="291" t="s">
        <v>302</v>
      </c>
    </row>
    <row r="40" spans="1:98" ht="30.6" customHeight="1" thickBot="1">
      <c r="A40" s="252"/>
      <c r="B40" s="282">
        <v>22</v>
      </c>
      <c r="C40" s="283" t="s">
        <v>131</v>
      </c>
      <c r="D40" s="284" t="s">
        <v>132</v>
      </c>
      <c r="E40" s="283" t="s">
        <v>89</v>
      </c>
      <c r="F40" s="285">
        <v>31500</v>
      </c>
      <c r="G40" s="286">
        <v>253516</v>
      </c>
      <c r="H40" s="287">
        <v>7985754000</v>
      </c>
      <c r="I40" s="288">
        <v>243249</v>
      </c>
      <c r="J40" s="289">
        <v>7662343500</v>
      </c>
      <c r="K40" s="290" t="s">
        <v>302</v>
      </c>
      <c r="L40" s="288">
        <v>240000</v>
      </c>
      <c r="M40" s="289">
        <v>7560000000</v>
      </c>
      <c r="N40" s="290" t="s">
        <v>302</v>
      </c>
      <c r="O40" s="288">
        <v>253516</v>
      </c>
      <c r="P40" s="289">
        <v>7985754000</v>
      </c>
      <c r="Q40" s="290" t="s">
        <v>302</v>
      </c>
      <c r="R40" s="288">
        <v>230000</v>
      </c>
      <c r="S40" s="289">
        <v>7245000000</v>
      </c>
      <c r="T40" s="290" t="s">
        <v>302</v>
      </c>
      <c r="U40" s="288">
        <v>180000</v>
      </c>
      <c r="V40" s="289">
        <v>5670000000</v>
      </c>
      <c r="W40" s="290" t="s">
        <v>302</v>
      </c>
      <c r="X40" s="288"/>
      <c r="Y40" s="289">
        <v>0</v>
      </c>
      <c r="Z40" s="290" t="s">
        <v>303</v>
      </c>
      <c r="AA40" s="288">
        <v>244871</v>
      </c>
      <c r="AB40" s="289">
        <v>7713436500</v>
      </c>
      <c r="AC40" s="290" t="s">
        <v>302</v>
      </c>
      <c r="AD40" s="288">
        <v>234502</v>
      </c>
      <c r="AE40" s="289">
        <v>7386813000</v>
      </c>
      <c r="AF40" s="290" t="s">
        <v>302</v>
      </c>
      <c r="AG40" s="288">
        <v>244643</v>
      </c>
      <c r="AH40" s="289">
        <v>7706254500</v>
      </c>
      <c r="AI40" s="290" t="s">
        <v>302</v>
      </c>
      <c r="AJ40" s="288">
        <v>244800</v>
      </c>
      <c r="AK40" s="289">
        <v>7711200000</v>
      </c>
      <c r="AL40" s="290" t="s">
        <v>302</v>
      </c>
      <c r="AM40" s="288">
        <v>238304</v>
      </c>
      <c r="AN40" s="289">
        <v>7506576000</v>
      </c>
      <c r="AO40" s="290" t="s">
        <v>302</v>
      </c>
      <c r="AP40" s="288">
        <v>246981</v>
      </c>
      <c r="AQ40" s="289">
        <v>7779901500</v>
      </c>
      <c r="AR40" s="290" t="s">
        <v>302</v>
      </c>
      <c r="AS40" s="288"/>
      <c r="AT40" s="289">
        <v>0</v>
      </c>
      <c r="AU40" s="290" t="s">
        <v>303</v>
      </c>
      <c r="AV40" s="288">
        <v>220000</v>
      </c>
      <c r="AW40" s="289">
        <v>6930000000</v>
      </c>
      <c r="AX40" s="290" t="s">
        <v>302</v>
      </c>
      <c r="AY40" s="288">
        <v>240840</v>
      </c>
      <c r="AZ40" s="289">
        <v>7586460000</v>
      </c>
      <c r="BA40" s="290" t="s">
        <v>302</v>
      </c>
      <c r="BB40" s="288">
        <v>247127</v>
      </c>
      <c r="BC40" s="289">
        <v>7784500500</v>
      </c>
      <c r="BD40" s="290" t="s">
        <v>302</v>
      </c>
      <c r="BE40" s="288">
        <v>247350</v>
      </c>
      <c r="BF40" s="289">
        <v>7791525000</v>
      </c>
      <c r="BG40" s="290" t="s">
        <v>302</v>
      </c>
      <c r="BH40" s="288">
        <v>212756</v>
      </c>
      <c r="BI40" s="289">
        <v>6701814000</v>
      </c>
      <c r="BJ40" s="290" t="s">
        <v>302</v>
      </c>
      <c r="BK40" s="288">
        <v>220000</v>
      </c>
      <c r="BL40" s="289">
        <v>6930000000</v>
      </c>
      <c r="BM40" s="290" t="s">
        <v>302</v>
      </c>
      <c r="BN40" s="288">
        <v>220000</v>
      </c>
      <c r="BO40" s="289">
        <v>6930000000</v>
      </c>
      <c r="BP40" s="290" t="s">
        <v>302</v>
      </c>
      <c r="BQ40" s="288">
        <v>235000</v>
      </c>
      <c r="BR40" s="289">
        <v>7402500000</v>
      </c>
      <c r="BS40" s="290" t="s">
        <v>302</v>
      </c>
      <c r="BT40" s="288">
        <v>240839</v>
      </c>
      <c r="BU40" s="289">
        <v>7586428500</v>
      </c>
      <c r="BV40" s="290" t="s">
        <v>302</v>
      </c>
      <c r="BW40" s="288">
        <v>245911</v>
      </c>
      <c r="BX40" s="289">
        <v>7746196500</v>
      </c>
      <c r="BY40" s="290" t="s">
        <v>302</v>
      </c>
      <c r="BZ40" s="288">
        <v>223510</v>
      </c>
      <c r="CA40" s="289">
        <v>7040565000</v>
      </c>
      <c r="CB40" s="290" t="s">
        <v>302</v>
      </c>
      <c r="CC40" s="288">
        <v>249206</v>
      </c>
      <c r="CD40" s="289">
        <v>7849989000</v>
      </c>
      <c r="CE40" s="290" t="s">
        <v>302</v>
      </c>
      <c r="CF40" s="288">
        <v>253516</v>
      </c>
      <c r="CG40" s="289">
        <v>7985754000</v>
      </c>
      <c r="CH40" s="290" t="s">
        <v>302</v>
      </c>
      <c r="CI40" s="288">
        <v>242361</v>
      </c>
      <c r="CJ40" s="289">
        <v>7634371500</v>
      </c>
      <c r="CK40" s="290" t="s">
        <v>302</v>
      </c>
      <c r="CL40" s="288">
        <v>240000</v>
      </c>
      <c r="CM40" s="289">
        <v>7560000000</v>
      </c>
      <c r="CN40" s="290" t="s">
        <v>302</v>
      </c>
      <c r="CO40" s="288">
        <v>248000</v>
      </c>
      <c r="CP40" s="289">
        <v>7812000000</v>
      </c>
      <c r="CQ40" s="290" t="s">
        <v>302</v>
      </c>
      <c r="CR40" s="288">
        <v>238000</v>
      </c>
      <c r="CS40" s="289">
        <v>7497000000</v>
      </c>
      <c r="CT40" s="291" t="s">
        <v>302</v>
      </c>
    </row>
    <row r="41" spans="1:98" ht="22.5" customHeight="1">
      <c r="A41" s="252"/>
      <c r="B41" s="274" t="s">
        <v>133</v>
      </c>
      <c r="C41" s="275"/>
      <c r="D41" s="275"/>
      <c r="E41" s="275"/>
      <c r="F41" s="276"/>
      <c r="G41" s="275"/>
      <c r="H41" s="277">
        <v>22620546025</v>
      </c>
      <c r="I41" s="278"/>
      <c r="J41" s="279">
        <v>21704409920</v>
      </c>
      <c r="K41" s="280"/>
      <c r="L41" s="278"/>
      <c r="M41" s="279">
        <v>21777580050</v>
      </c>
      <c r="N41" s="280"/>
      <c r="O41" s="278"/>
      <c r="P41" s="279">
        <v>22471949775</v>
      </c>
      <c r="Q41" s="280"/>
      <c r="R41" s="278"/>
      <c r="S41" s="279">
        <v>21808681650</v>
      </c>
      <c r="T41" s="280"/>
      <c r="U41" s="278"/>
      <c r="V41" s="279">
        <v>21914865825</v>
      </c>
      <c r="W41" s="280"/>
      <c r="X41" s="278"/>
      <c r="Y41" s="279">
        <v>0</v>
      </c>
      <c r="Z41" s="280"/>
      <c r="AA41" s="278"/>
      <c r="AB41" s="279">
        <v>21849197784</v>
      </c>
      <c r="AC41" s="280"/>
      <c r="AD41" s="278"/>
      <c r="AE41" s="279">
        <v>21526897872</v>
      </c>
      <c r="AF41" s="280"/>
      <c r="AG41" s="278"/>
      <c r="AH41" s="279">
        <v>21735770764</v>
      </c>
      <c r="AI41" s="280"/>
      <c r="AJ41" s="278"/>
      <c r="AK41" s="279">
        <v>21846942100</v>
      </c>
      <c r="AL41" s="280"/>
      <c r="AM41" s="278"/>
      <c r="AN41" s="279">
        <v>21399628597</v>
      </c>
      <c r="AO41" s="280"/>
      <c r="AP41" s="278"/>
      <c r="AQ41" s="279">
        <v>22412166025</v>
      </c>
      <c r="AR41" s="280"/>
      <c r="AS41" s="278"/>
      <c r="AT41" s="279">
        <v>0</v>
      </c>
      <c r="AU41" s="280"/>
      <c r="AV41" s="278"/>
      <c r="AW41" s="279">
        <v>21379646850</v>
      </c>
      <c r="AX41" s="280"/>
      <c r="AY41" s="278"/>
      <c r="AZ41" s="279">
        <v>21590432702</v>
      </c>
      <c r="BA41" s="280"/>
      <c r="BB41" s="278"/>
      <c r="BC41" s="279">
        <v>22050503674</v>
      </c>
      <c r="BD41" s="280"/>
      <c r="BE41" s="278"/>
      <c r="BF41" s="279">
        <v>22070338907</v>
      </c>
      <c r="BG41" s="280"/>
      <c r="BH41" s="278"/>
      <c r="BI41" s="279">
        <v>19700911114</v>
      </c>
      <c r="BJ41" s="280"/>
      <c r="BK41" s="278"/>
      <c r="BL41" s="279">
        <v>21320740000</v>
      </c>
      <c r="BM41" s="280"/>
      <c r="BN41" s="278"/>
      <c r="BO41" s="279">
        <v>22062364850</v>
      </c>
      <c r="BP41" s="280"/>
      <c r="BQ41" s="278"/>
      <c r="BR41" s="279">
        <v>22088908650</v>
      </c>
      <c r="BS41" s="280"/>
      <c r="BT41" s="278"/>
      <c r="BU41" s="279">
        <v>21784500869</v>
      </c>
      <c r="BV41" s="280"/>
      <c r="BW41" s="278"/>
      <c r="BX41" s="279">
        <v>21930265841</v>
      </c>
      <c r="BY41" s="280"/>
      <c r="BZ41" s="278"/>
      <c r="CA41" s="279">
        <v>21247171310</v>
      </c>
      <c r="CB41" s="280"/>
      <c r="CC41" s="278"/>
      <c r="CD41" s="279">
        <v>22139814856</v>
      </c>
      <c r="CE41" s="280"/>
      <c r="CF41" s="278"/>
      <c r="CG41" s="279">
        <v>22265032575</v>
      </c>
      <c r="CH41" s="280"/>
      <c r="CI41" s="278"/>
      <c r="CJ41" s="279">
        <v>21625242430</v>
      </c>
      <c r="CK41" s="280"/>
      <c r="CL41" s="278"/>
      <c r="CM41" s="279">
        <v>21652510000</v>
      </c>
      <c r="CN41" s="280"/>
      <c r="CO41" s="278"/>
      <c r="CP41" s="279">
        <v>21966575200</v>
      </c>
      <c r="CQ41" s="280"/>
      <c r="CR41" s="278"/>
      <c r="CS41" s="279">
        <v>21730253000</v>
      </c>
      <c r="CT41" s="281"/>
    </row>
    <row r="42" spans="1:98" ht="40.5" customHeight="1">
      <c r="A42" s="252"/>
      <c r="B42" s="282">
        <v>23</v>
      </c>
      <c r="C42" s="283" t="s">
        <v>134</v>
      </c>
      <c r="D42" s="284" t="s">
        <v>119</v>
      </c>
      <c r="E42" s="283" t="s">
        <v>109</v>
      </c>
      <c r="F42" s="285">
        <v>7300</v>
      </c>
      <c r="G42" s="286">
        <v>2903</v>
      </c>
      <c r="H42" s="287">
        <v>21191900</v>
      </c>
      <c r="I42" s="288">
        <v>2785</v>
      </c>
      <c r="J42" s="289">
        <v>20330500</v>
      </c>
      <c r="K42" s="290" t="s">
        <v>302</v>
      </c>
      <c r="L42" s="288">
        <v>2903</v>
      </c>
      <c r="M42" s="289">
        <v>21191900</v>
      </c>
      <c r="N42" s="290" t="s">
        <v>302</v>
      </c>
      <c r="O42" s="288">
        <v>2903</v>
      </c>
      <c r="P42" s="289">
        <v>21191900</v>
      </c>
      <c r="Q42" s="290" t="s">
        <v>302</v>
      </c>
      <c r="R42" s="288">
        <v>2903</v>
      </c>
      <c r="S42" s="289">
        <v>21191900</v>
      </c>
      <c r="T42" s="290" t="s">
        <v>302</v>
      </c>
      <c r="U42" s="288">
        <v>2903</v>
      </c>
      <c r="V42" s="289">
        <v>21191900</v>
      </c>
      <c r="W42" s="290" t="s">
        <v>302</v>
      </c>
      <c r="X42" s="288"/>
      <c r="Y42" s="289">
        <v>0</v>
      </c>
      <c r="Z42" s="290" t="s">
        <v>303</v>
      </c>
      <c r="AA42" s="288">
        <v>2804</v>
      </c>
      <c r="AB42" s="289">
        <v>20469200</v>
      </c>
      <c r="AC42" s="290" t="s">
        <v>302</v>
      </c>
      <c r="AD42" s="288">
        <v>2888</v>
      </c>
      <c r="AE42" s="289">
        <v>21082400</v>
      </c>
      <c r="AF42" s="290" t="s">
        <v>302</v>
      </c>
      <c r="AG42" s="288">
        <v>2756</v>
      </c>
      <c r="AH42" s="289">
        <v>20118800</v>
      </c>
      <c r="AI42" s="290" t="s">
        <v>302</v>
      </c>
      <c r="AJ42" s="288">
        <v>2800</v>
      </c>
      <c r="AK42" s="289">
        <v>20440000</v>
      </c>
      <c r="AL42" s="290" t="s">
        <v>302</v>
      </c>
      <c r="AM42" s="288">
        <v>2728</v>
      </c>
      <c r="AN42" s="289">
        <v>19914400</v>
      </c>
      <c r="AO42" s="290" t="s">
        <v>302</v>
      </c>
      <c r="AP42" s="288">
        <v>2903</v>
      </c>
      <c r="AQ42" s="289">
        <v>21191900</v>
      </c>
      <c r="AR42" s="290" t="s">
        <v>302</v>
      </c>
      <c r="AS42" s="288"/>
      <c r="AT42" s="289">
        <v>0</v>
      </c>
      <c r="AU42" s="290" t="s">
        <v>303</v>
      </c>
      <c r="AV42" s="288">
        <v>2903</v>
      </c>
      <c r="AW42" s="289">
        <v>21191900</v>
      </c>
      <c r="AX42" s="290" t="s">
        <v>302</v>
      </c>
      <c r="AY42" s="288">
        <v>2903</v>
      </c>
      <c r="AZ42" s="289">
        <v>21191900</v>
      </c>
      <c r="BA42" s="290" t="s">
        <v>302</v>
      </c>
      <c r="BB42" s="288">
        <v>2830</v>
      </c>
      <c r="BC42" s="289">
        <v>20659000</v>
      </c>
      <c r="BD42" s="290" t="s">
        <v>302</v>
      </c>
      <c r="BE42" s="288">
        <v>2832</v>
      </c>
      <c r="BF42" s="289">
        <v>20673600</v>
      </c>
      <c r="BG42" s="290" t="s">
        <v>302</v>
      </c>
      <c r="BH42" s="288">
        <v>2903</v>
      </c>
      <c r="BI42" s="289">
        <v>21191900</v>
      </c>
      <c r="BJ42" s="290" t="s">
        <v>302</v>
      </c>
      <c r="BK42" s="288">
        <v>2500</v>
      </c>
      <c r="BL42" s="289">
        <v>18250000</v>
      </c>
      <c r="BM42" s="290" t="s">
        <v>302</v>
      </c>
      <c r="BN42" s="288">
        <v>2900</v>
      </c>
      <c r="BO42" s="289">
        <v>21170000</v>
      </c>
      <c r="BP42" s="290" t="s">
        <v>302</v>
      </c>
      <c r="BQ42" s="288">
        <v>2903</v>
      </c>
      <c r="BR42" s="289">
        <v>21191900</v>
      </c>
      <c r="BS42" s="290" t="s">
        <v>302</v>
      </c>
      <c r="BT42" s="288">
        <v>2902</v>
      </c>
      <c r="BU42" s="289">
        <v>21184600</v>
      </c>
      <c r="BV42" s="290" t="s">
        <v>302</v>
      </c>
      <c r="BW42" s="288">
        <v>2816</v>
      </c>
      <c r="BX42" s="289">
        <v>20556800</v>
      </c>
      <c r="BY42" s="290" t="s">
        <v>302</v>
      </c>
      <c r="BZ42" s="288">
        <v>2900</v>
      </c>
      <c r="CA42" s="289">
        <v>21170000</v>
      </c>
      <c r="CB42" s="290" t="s">
        <v>302</v>
      </c>
      <c r="CC42" s="288">
        <v>2789</v>
      </c>
      <c r="CD42" s="289">
        <v>20359700</v>
      </c>
      <c r="CE42" s="290" t="s">
        <v>302</v>
      </c>
      <c r="CF42" s="288">
        <v>2903</v>
      </c>
      <c r="CG42" s="289">
        <v>21191900</v>
      </c>
      <c r="CH42" s="290" t="s">
        <v>302</v>
      </c>
      <c r="CI42" s="288">
        <v>2775</v>
      </c>
      <c r="CJ42" s="289">
        <v>20257500</v>
      </c>
      <c r="CK42" s="290" t="s">
        <v>302</v>
      </c>
      <c r="CL42" s="288">
        <v>2800</v>
      </c>
      <c r="CM42" s="289">
        <v>20440000</v>
      </c>
      <c r="CN42" s="290" t="s">
        <v>302</v>
      </c>
      <c r="CO42" s="288">
        <v>2780</v>
      </c>
      <c r="CP42" s="289">
        <v>20294000</v>
      </c>
      <c r="CQ42" s="290" t="s">
        <v>302</v>
      </c>
      <c r="CR42" s="288">
        <v>2900</v>
      </c>
      <c r="CS42" s="289">
        <v>21170000</v>
      </c>
      <c r="CT42" s="291" t="s">
        <v>302</v>
      </c>
    </row>
    <row r="43" spans="1:98" ht="40.5" customHeight="1">
      <c r="A43" s="252"/>
      <c r="B43" s="282">
        <v>24</v>
      </c>
      <c r="C43" s="283" t="s">
        <v>135</v>
      </c>
      <c r="D43" s="284" t="s">
        <v>121</v>
      </c>
      <c r="E43" s="283" t="s">
        <v>109</v>
      </c>
      <c r="F43" s="285">
        <v>7300</v>
      </c>
      <c r="G43" s="286">
        <v>1985</v>
      </c>
      <c r="H43" s="287">
        <v>14490500</v>
      </c>
      <c r="I43" s="288">
        <v>1905</v>
      </c>
      <c r="J43" s="289">
        <v>13906500</v>
      </c>
      <c r="K43" s="290" t="s">
        <v>302</v>
      </c>
      <c r="L43" s="288">
        <v>1985</v>
      </c>
      <c r="M43" s="289">
        <v>14490500</v>
      </c>
      <c r="N43" s="290" t="s">
        <v>302</v>
      </c>
      <c r="O43" s="288">
        <v>1985</v>
      </c>
      <c r="P43" s="289">
        <v>14490500</v>
      </c>
      <c r="Q43" s="290" t="s">
        <v>302</v>
      </c>
      <c r="R43" s="288">
        <v>1985</v>
      </c>
      <c r="S43" s="289">
        <v>14490500</v>
      </c>
      <c r="T43" s="290" t="s">
        <v>302</v>
      </c>
      <c r="U43" s="288">
        <v>1985</v>
      </c>
      <c r="V43" s="289">
        <v>14490500</v>
      </c>
      <c r="W43" s="290" t="s">
        <v>302</v>
      </c>
      <c r="X43" s="288"/>
      <c r="Y43" s="289">
        <v>0</v>
      </c>
      <c r="Z43" s="290" t="s">
        <v>303</v>
      </c>
      <c r="AA43" s="288">
        <v>1917</v>
      </c>
      <c r="AB43" s="289">
        <v>13994100</v>
      </c>
      <c r="AC43" s="290" t="s">
        <v>302</v>
      </c>
      <c r="AD43" s="288">
        <v>1975</v>
      </c>
      <c r="AE43" s="289">
        <v>14417500</v>
      </c>
      <c r="AF43" s="290" t="s">
        <v>302</v>
      </c>
      <c r="AG43" s="288">
        <v>1884</v>
      </c>
      <c r="AH43" s="289">
        <v>13753200</v>
      </c>
      <c r="AI43" s="290" t="s">
        <v>302</v>
      </c>
      <c r="AJ43" s="288">
        <v>1900</v>
      </c>
      <c r="AK43" s="289">
        <v>13870000</v>
      </c>
      <c r="AL43" s="290" t="s">
        <v>302</v>
      </c>
      <c r="AM43" s="288">
        <v>1984</v>
      </c>
      <c r="AN43" s="289">
        <v>14483200</v>
      </c>
      <c r="AO43" s="290" t="s">
        <v>302</v>
      </c>
      <c r="AP43" s="288">
        <v>1985</v>
      </c>
      <c r="AQ43" s="289">
        <v>14490500</v>
      </c>
      <c r="AR43" s="290" t="s">
        <v>302</v>
      </c>
      <c r="AS43" s="288"/>
      <c r="AT43" s="289">
        <v>0</v>
      </c>
      <c r="AU43" s="290" t="s">
        <v>303</v>
      </c>
      <c r="AV43" s="288">
        <v>1985</v>
      </c>
      <c r="AW43" s="289">
        <v>14490500</v>
      </c>
      <c r="AX43" s="290" t="s">
        <v>302</v>
      </c>
      <c r="AY43" s="288">
        <v>1985</v>
      </c>
      <c r="AZ43" s="289">
        <v>14490500</v>
      </c>
      <c r="BA43" s="290" t="s">
        <v>302</v>
      </c>
      <c r="BB43" s="288">
        <v>1935</v>
      </c>
      <c r="BC43" s="289">
        <v>14125500</v>
      </c>
      <c r="BD43" s="290" t="s">
        <v>302</v>
      </c>
      <c r="BE43" s="288">
        <v>1937</v>
      </c>
      <c r="BF43" s="289">
        <v>14140100</v>
      </c>
      <c r="BG43" s="290" t="s">
        <v>302</v>
      </c>
      <c r="BH43" s="288">
        <v>1985</v>
      </c>
      <c r="BI43" s="289">
        <v>14490500</v>
      </c>
      <c r="BJ43" s="290" t="s">
        <v>302</v>
      </c>
      <c r="BK43" s="288">
        <v>1600</v>
      </c>
      <c r="BL43" s="289">
        <v>11680000</v>
      </c>
      <c r="BM43" s="290" t="s">
        <v>302</v>
      </c>
      <c r="BN43" s="288">
        <v>1980</v>
      </c>
      <c r="BO43" s="289">
        <v>14454000</v>
      </c>
      <c r="BP43" s="290" t="s">
        <v>302</v>
      </c>
      <c r="BQ43" s="288">
        <v>1985</v>
      </c>
      <c r="BR43" s="289">
        <v>14490500</v>
      </c>
      <c r="BS43" s="290" t="s">
        <v>302</v>
      </c>
      <c r="BT43" s="288">
        <v>1984</v>
      </c>
      <c r="BU43" s="289">
        <v>14483200</v>
      </c>
      <c r="BV43" s="290" t="s">
        <v>302</v>
      </c>
      <c r="BW43" s="288">
        <v>1925</v>
      </c>
      <c r="BX43" s="289">
        <v>14052500</v>
      </c>
      <c r="BY43" s="290" t="s">
        <v>302</v>
      </c>
      <c r="BZ43" s="288">
        <v>1980</v>
      </c>
      <c r="CA43" s="289">
        <v>14454000</v>
      </c>
      <c r="CB43" s="290" t="s">
        <v>302</v>
      </c>
      <c r="CC43" s="288">
        <v>1907</v>
      </c>
      <c r="CD43" s="289">
        <v>13921100</v>
      </c>
      <c r="CE43" s="290" t="s">
        <v>302</v>
      </c>
      <c r="CF43" s="288">
        <v>1985</v>
      </c>
      <c r="CG43" s="289">
        <v>14490500</v>
      </c>
      <c r="CH43" s="290" t="s">
        <v>302</v>
      </c>
      <c r="CI43" s="288">
        <v>1898</v>
      </c>
      <c r="CJ43" s="289">
        <v>13855400</v>
      </c>
      <c r="CK43" s="290" t="s">
        <v>302</v>
      </c>
      <c r="CL43" s="288">
        <v>1900</v>
      </c>
      <c r="CM43" s="289">
        <v>13870000</v>
      </c>
      <c r="CN43" s="290" t="s">
        <v>302</v>
      </c>
      <c r="CO43" s="288">
        <v>1910</v>
      </c>
      <c r="CP43" s="289">
        <v>13943000</v>
      </c>
      <c r="CQ43" s="290" t="s">
        <v>302</v>
      </c>
      <c r="CR43" s="288">
        <v>1980</v>
      </c>
      <c r="CS43" s="289">
        <v>14454000</v>
      </c>
      <c r="CT43" s="291" t="s">
        <v>302</v>
      </c>
    </row>
    <row r="44" spans="1:98" ht="40.5" customHeight="1">
      <c r="A44" s="252"/>
      <c r="B44" s="282">
        <v>25</v>
      </c>
      <c r="C44" s="283" t="s">
        <v>136</v>
      </c>
      <c r="D44" s="284" t="s">
        <v>123</v>
      </c>
      <c r="E44" s="283" t="s">
        <v>89</v>
      </c>
      <c r="F44" s="285">
        <v>1825</v>
      </c>
      <c r="G44" s="286">
        <v>870536</v>
      </c>
      <c r="H44" s="287">
        <v>1588728200</v>
      </c>
      <c r="I44" s="288">
        <v>835279</v>
      </c>
      <c r="J44" s="289">
        <v>1524384175</v>
      </c>
      <c r="K44" s="290" t="s">
        <v>302</v>
      </c>
      <c r="L44" s="288">
        <v>870536</v>
      </c>
      <c r="M44" s="289">
        <v>1588728200</v>
      </c>
      <c r="N44" s="290" t="s">
        <v>302</v>
      </c>
      <c r="O44" s="288">
        <v>870536</v>
      </c>
      <c r="P44" s="289">
        <v>1588728200</v>
      </c>
      <c r="Q44" s="290" t="s">
        <v>302</v>
      </c>
      <c r="R44" s="288">
        <v>840000</v>
      </c>
      <c r="S44" s="289">
        <v>1533000000</v>
      </c>
      <c r="T44" s="290" t="s">
        <v>302</v>
      </c>
      <c r="U44" s="288">
        <v>870536</v>
      </c>
      <c r="V44" s="289">
        <v>1588728200</v>
      </c>
      <c r="W44" s="290" t="s">
        <v>302</v>
      </c>
      <c r="X44" s="288"/>
      <c r="Y44" s="289">
        <v>0</v>
      </c>
      <c r="Z44" s="290" t="s">
        <v>303</v>
      </c>
      <c r="AA44" s="288">
        <v>840851</v>
      </c>
      <c r="AB44" s="289">
        <v>1534553075</v>
      </c>
      <c r="AC44" s="290" t="s">
        <v>302</v>
      </c>
      <c r="AD44" s="288">
        <v>813951</v>
      </c>
      <c r="AE44" s="289">
        <v>1485460575</v>
      </c>
      <c r="AF44" s="290" t="s">
        <v>302</v>
      </c>
      <c r="AG44" s="288">
        <v>826337</v>
      </c>
      <c r="AH44" s="289">
        <v>1508065025</v>
      </c>
      <c r="AI44" s="290" t="s">
        <v>302</v>
      </c>
      <c r="AJ44" s="288">
        <v>840700</v>
      </c>
      <c r="AK44" s="289">
        <v>1534277500</v>
      </c>
      <c r="AL44" s="290" t="s">
        <v>302</v>
      </c>
      <c r="AM44" s="288">
        <v>837880</v>
      </c>
      <c r="AN44" s="289">
        <v>1529131000</v>
      </c>
      <c r="AO44" s="290" t="s">
        <v>302</v>
      </c>
      <c r="AP44" s="288">
        <v>860536</v>
      </c>
      <c r="AQ44" s="289">
        <v>1570478200</v>
      </c>
      <c r="AR44" s="290" t="s">
        <v>302</v>
      </c>
      <c r="AS44" s="288"/>
      <c r="AT44" s="289">
        <v>0</v>
      </c>
      <c r="AU44" s="290" t="s">
        <v>303</v>
      </c>
      <c r="AV44" s="288">
        <v>810000</v>
      </c>
      <c r="AW44" s="289">
        <v>1478250000</v>
      </c>
      <c r="AX44" s="290" t="s">
        <v>302</v>
      </c>
      <c r="AY44" s="288">
        <v>827009</v>
      </c>
      <c r="AZ44" s="289">
        <v>1509291425</v>
      </c>
      <c r="BA44" s="290" t="s">
        <v>302</v>
      </c>
      <c r="BB44" s="288">
        <v>848598</v>
      </c>
      <c r="BC44" s="289">
        <v>1548691350</v>
      </c>
      <c r="BD44" s="290" t="s">
        <v>302</v>
      </c>
      <c r="BE44" s="288">
        <v>849362</v>
      </c>
      <c r="BF44" s="289">
        <v>1550085650</v>
      </c>
      <c r="BG44" s="290" t="s">
        <v>302</v>
      </c>
      <c r="BH44" s="288">
        <v>757898</v>
      </c>
      <c r="BI44" s="289">
        <v>1383163850</v>
      </c>
      <c r="BJ44" s="290" t="s">
        <v>302</v>
      </c>
      <c r="BK44" s="288">
        <v>850000</v>
      </c>
      <c r="BL44" s="289">
        <v>1551250000</v>
      </c>
      <c r="BM44" s="290" t="s">
        <v>302</v>
      </c>
      <c r="BN44" s="288">
        <v>870530</v>
      </c>
      <c r="BO44" s="289">
        <v>1588717250</v>
      </c>
      <c r="BP44" s="290" t="s">
        <v>302</v>
      </c>
      <c r="BQ44" s="288">
        <v>860000</v>
      </c>
      <c r="BR44" s="289">
        <v>1569500000</v>
      </c>
      <c r="BS44" s="290" t="s">
        <v>302</v>
      </c>
      <c r="BT44" s="288">
        <v>870535</v>
      </c>
      <c r="BU44" s="289">
        <v>1588726375</v>
      </c>
      <c r="BV44" s="290" t="s">
        <v>302</v>
      </c>
      <c r="BW44" s="288">
        <v>844420</v>
      </c>
      <c r="BX44" s="289">
        <v>1541066500</v>
      </c>
      <c r="BY44" s="290" t="s">
        <v>302</v>
      </c>
      <c r="BZ44" s="288">
        <v>850530</v>
      </c>
      <c r="CA44" s="289">
        <v>1552217250</v>
      </c>
      <c r="CB44" s="290" t="s">
        <v>302</v>
      </c>
      <c r="CC44" s="288">
        <v>855737</v>
      </c>
      <c r="CD44" s="289">
        <v>1561720025</v>
      </c>
      <c r="CE44" s="290" t="s">
        <v>302</v>
      </c>
      <c r="CF44" s="288">
        <v>870536</v>
      </c>
      <c r="CG44" s="289">
        <v>1588728200</v>
      </c>
      <c r="CH44" s="290" t="s">
        <v>302</v>
      </c>
      <c r="CI44" s="288">
        <v>832232</v>
      </c>
      <c r="CJ44" s="289">
        <v>1518823400</v>
      </c>
      <c r="CK44" s="290" t="s">
        <v>302</v>
      </c>
      <c r="CL44" s="288">
        <v>840000</v>
      </c>
      <c r="CM44" s="289">
        <v>1533000000</v>
      </c>
      <c r="CN44" s="290" t="s">
        <v>302</v>
      </c>
      <c r="CO44" s="288">
        <v>845000</v>
      </c>
      <c r="CP44" s="289">
        <v>1542125000</v>
      </c>
      <c r="CQ44" s="290" t="s">
        <v>302</v>
      </c>
      <c r="CR44" s="288">
        <v>850000</v>
      </c>
      <c r="CS44" s="289">
        <v>1551250000</v>
      </c>
      <c r="CT44" s="291" t="s">
        <v>302</v>
      </c>
    </row>
    <row r="45" spans="1:98" ht="40.5" customHeight="1">
      <c r="A45" s="252"/>
      <c r="B45" s="282">
        <v>26</v>
      </c>
      <c r="C45" s="283" t="s">
        <v>137</v>
      </c>
      <c r="D45" s="284" t="s">
        <v>125</v>
      </c>
      <c r="E45" s="283" t="s">
        <v>89</v>
      </c>
      <c r="F45" s="285">
        <v>9563</v>
      </c>
      <c r="G45" s="286">
        <v>866925</v>
      </c>
      <c r="H45" s="287">
        <v>8290403775</v>
      </c>
      <c r="I45" s="288">
        <v>831815</v>
      </c>
      <c r="J45" s="289">
        <v>7954646845</v>
      </c>
      <c r="K45" s="290" t="s">
        <v>302</v>
      </c>
      <c r="L45" s="288">
        <v>835000</v>
      </c>
      <c r="M45" s="289">
        <v>7985105000</v>
      </c>
      <c r="N45" s="290" t="s">
        <v>302</v>
      </c>
      <c r="O45" s="288">
        <v>866925</v>
      </c>
      <c r="P45" s="289">
        <v>8290403775</v>
      </c>
      <c r="Q45" s="290" t="s">
        <v>302</v>
      </c>
      <c r="R45" s="288">
        <v>835000</v>
      </c>
      <c r="S45" s="289">
        <v>7985105000</v>
      </c>
      <c r="T45" s="290" t="s">
        <v>302</v>
      </c>
      <c r="U45" s="288">
        <v>866925</v>
      </c>
      <c r="V45" s="289">
        <v>8290403775</v>
      </c>
      <c r="W45" s="290" t="s">
        <v>302</v>
      </c>
      <c r="X45" s="288"/>
      <c r="Y45" s="289">
        <v>0</v>
      </c>
      <c r="Z45" s="290" t="s">
        <v>303</v>
      </c>
      <c r="AA45" s="288">
        <v>837363</v>
      </c>
      <c r="AB45" s="289">
        <v>8007702369</v>
      </c>
      <c r="AC45" s="290" t="s">
        <v>302</v>
      </c>
      <c r="AD45" s="288">
        <v>823579</v>
      </c>
      <c r="AE45" s="289">
        <v>7875885977</v>
      </c>
      <c r="AF45" s="290" t="s">
        <v>302</v>
      </c>
      <c r="AG45" s="288">
        <v>836583</v>
      </c>
      <c r="AH45" s="289">
        <v>8000243229</v>
      </c>
      <c r="AI45" s="290" t="s">
        <v>302</v>
      </c>
      <c r="AJ45" s="288">
        <v>837200</v>
      </c>
      <c r="AK45" s="289">
        <v>8006143600</v>
      </c>
      <c r="AL45" s="290" t="s">
        <v>302</v>
      </c>
      <c r="AM45" s="288">
        <v>814909</v>
      </c>
      <c r="AN45" s="289">
        <v>7792974767</v>
      </c>
      <c r="AO45" s="290" t="s">
        <v>302</v>
      </c>
      <c r="AP45" s="288">
        <v>856925</v>
      </c>
      <c r="AQ45" s="289">
        <v>8194773775</v>
      </c>
      <c r="AR45" s="290" t="s">
        <v>302</v>
      </c>
      <c r="AS45" s="288"/>
      <c r="AT45" s="289">
        <v>0</v>
      </c>
      <c r="AU45" s="290" t="s">
        <v>303</v>
      </c>
      <c r="AV45" s="288">
        <v>800000</v>
      </c>
      <c r="AW45" s="289">
        <v>7650400000</v>
      </c>
      <c r="AX45" s="290" t="s">
        <v>302</v>
      </c>
      <c r="AY45" s="288">
        <v>823579</v>
      </c>
      <c r="AZ45" s="289">
        <v>7875885977</v>
      </c>
      <c r="BA45" s="290" t="s">
        <v>302</v>
      </c>
      <c r="BB45" s="288">
        <v>845078</v>
      </c>
      <c r="BC45" s="289">
        <v>8081480914</v>
      </c>
      <c r="BD45" s="290" t="s">
        <v>302</v>
      </c>
      <c r="BE45" s="288">
        <v>845839</v>
      </c>
      <c r="BF45" s="289">
        <v>8088758357</v>
      </c>
      <c r="BG45" s="290" t="s">
        <v>302</v>
      </c>
      <c r="BH45" s="288">
        <v>758598</v>
      </c>
      <c r="BI45" s="289">
        <v>7254472674</v>
      </c>
      <c r="BJ45" s="290" t="s">
        <v>302</v>
      </c>
      <c r="BK45" s="288">
        <v>850000</v>
      </c>
      <c r="BL45" s="289">
        <v>8128550000</v>
      </c>
      <c r="BM45" s="290" t="s">
        <v>302</v>
      </c>
      <c r="BN45" s="288">
        <v>850000</v>
      </c>
      <c r="BO45" s="289">
        <v>8128550000</v>
      </c>
      <c r="BP45" s="290" t="s">
        <v>302</v>
      </c>
      <c r="BQ45" s="288">
        <v>840000</v>
      </c>
      <c r="BR45" s="289">
        <v>8032920000</v>
      </c>
      <c r="BS45" s="290" t="s">
        <v>302</v>
      </c>
      <c r="BT45" s="288">
        <v>823578</v>
      </c>
      <c r="BU45" s="289">
        <v>7875876414</v>
      </c>
      <c r="BV45" s="290" t="s">
        <v>302</v>
      </c>
      <c r="BW45" s="288">
        <v>840917</v>
      </c>
      <c r="BX45" s="289">
        <v>8041689271</v>
      </c>
      <c r="BY45" s="290" t="s">
        <v>302</v>
      </c>
      <c r="BZ45" s="288">
        <v>846920</v>
      </c>
      <c r="CA45" s="289">
        <v>8099095960</v>
      </c>
      <c r="CB45" s="290" t="s">
        <v>302</v>
      </c>
      <c r="CC45" s="288">
        <v>852187</v>
      </c>
      <c r="CD45" s="289">
        <v>8149464281</v>
      </c>
      <c r="CE45" s="290" t="s">
        <v>302</v>
      </c>
      <c r="CF45" s="288">
        <v>866925</v>
      </c>
      <c r="CG45" s="289">
        <v>8290403775</v>
      </c>
      <c r="CH45" s="290" t="s">
        <v>302</v>
      </c>
      <c r="CI45" s="288">
        <v>828780</v>
      </c>
      <c r="CJ45" s="289">
        <v>7925623140</v>
      </c>
      <c r="CK45" s="290" t="s">
        <v>302</v>
      </c>
      <c r="CL45" s="288">
        <v>840000</v>
      </c>
      <c r="CM45" s="289">
        <v>8032920000</v>
      </c>
      <c r="CN45" s="290" t="s">
        <v>302</v>
      </c>
      <c r="CO45" s="288">
        <v>842000</v>
      </c>
      <c r="CP45" s="289">
        <v>8052046000</v>
      </c>
      <c r="CQ45" s="290" t="s">
        <v>302</v>
      </c>
      <c r="CR45" s="288">
        <v>835000</v>
      </c>
      <c r="CS45" s="289">
        <v>7985105000</v>
      </c>
      <c r="CT45" s="291" t="s">
        <v>302</v>
      </c>
    </row>
    <row r="46" spans="1:98" ht="40.5" customHeight="1">
      <c r="A46" s="252"/>
      <c r="B46" s="282">
        <v>27</v>
      </c>
      <c r="C46" s="283" t="s">
        <v>138</v>
      </c>
      <c r="D46" s="284" t="s">
        <v>139</v>
      </c>
      <c r="E46" s="283" t="s">
        <v>89</v>
      </c>
      <c r="F46" s="285">
        <v>9450</v>
      </c>
      <c r="G46" s="286">
        <v>891896</v>
      </c>
      <c r="H46" s="287">
        <v>8428417200</v>
      </c>
      <c r="I46" s="288">
        <v>855774</v>
      </c>
      <c r="J46" s="289">
        <v>8087064300</v>
      </c>
      <c r="K46" s="290" t="s">
        <v>302</v>
      </c>
      <c r="L46" s="288">
        <v>835000</v>
      </c>
      <c r="M46" s="289">
        <v>7890750000</v>
      </c>
      <c r="N46" s="290" t="s">
        <v>302</v>
      </c>
      <c r="O46" s="288">
        <v>891896</v>
      </c>
      <c r="P46" s="289">
        <v>8428417200</v>
      </c>
      <c r="Q46" s="290" t="s">
        <v>302</v>
      </c>
      <c r="R46" s="288">
        <v>850000</v>
      </c>
      <c r="S46" s="289">
        <v>8032500000</v>
      </c>
      <c r="T46" s="290" t="s">
        <v>302</v>
      </c>
      <c r="U46" s="288">
        <v>891896</v>
      </c>
      <c r="V46" s="289">
        <v>8428417200</v>
      </c>
      <c r="W46" s="290" t="s">
        <v>302</v>
      </c>
      <c r="X46" s="288"/>
      <c r="Y46" s="289">
        <v>0</v>
      </c>
      <c r="Z46" s="290" t="s">
        <v>303</v>
      </c>
      <c r="AA46" s="288">
        <v>861482</v>
      </c>
      <c r="AB46" s="289">
        <v>8141004900</v>
      </c>
      <c r="AC46" s="290" t="s">
        <v>302</v>
      </c>
      <c r="AD46" s="288">
        <v>852653</v>
      </c>
      <c r="AE46" s="289">
        <v>8057570850</v>
      </c>
      <c r="AF46" s="290" t="s">
        <v>302</v>
      </c>
      <c r="AG46" s="288">
        <v>860680</v>
      </c>
      <c r="AH46" s="289">
        <v>8133426000</v>
      </c>
      <c r="AI46" s="290" t="s">
        <v>302</v>
      </c>
      <c r="AJ46" s="288">
        <v>861300</v>
      </c>
      <c r="AK46" s="289">
        <v>8139285000</v>
      </c>
      <c r="AL46" s="290" t="s">
        <v>302</v>
      </c>
      <c r="AM46" s="288">
        <v>838381</v>
      </c>
      <c r="AN46" s="289">
        <v>7922700450</v>
      </c>
      <c r="AO46" s="290" t="s">
        <v>302</v>
      </c>
      <c r="AP46" s="288">
        <v>881896</v>
      </c>
      <c r="AQ46" s="289">
        <v>8333917200</v>
      </c>
      <c r="AR46" s="290" t="s">
        <v>302</v>
      </c>
      <c r="AS46" s="288"/>
      <c r="AT46" s="289">
        <v>0</v>
      </c>
      <c r="AU46" s="290" t="s">
        <v>303</v>
      </c>
      <c r="AV46" s="288">
        <v>840000</v>
      </c>
      <c r="AW46" s="289">
        <v>7938000000</v>
      </c>
      <c r="AX46" s="290" t="s">
        <v>302</v>
      </c>
      <c r="AY46" s="288">
        <v>847301</v>
      </c>
      <c r="AZ46" s="289">
        <v>8006994450</v>
      </c>
      <c r="BA46" s="290" t="s">
        <v>302</v>
      </c>
      <c r="BB46" s="288">
        <v>869420</v>
      </c>
      <c r="BC46" s="289">
        <v>8216019000</v>
      </c>
      <c r="BD46" s="290" t="s">
        <v>302</v>
      </c>
      <c r="BE46" s="288">
        <v>870202</v>
      </c>
      <c r="BF46" s="289">
        <v>8223408900</v>
      </c>
      <c r="BG46" s="290" t="s">
        <v>302</v>
      </c>
      <c r="BH46" s="288">
        <v>836723</v>
      </c>
      <c r="BI46" s="289">
        <v>7907032350</v>
      </c>
      <c r="BJ46" s="290" t="s">
        <v>302</v>
      </c>
      <c r="BK46" s="288">
        <v>870000</v>
      </c>
      <c r="BL46" s="289">
        <v>8221500000</v>
      </c>
      <c r="BM46" s="290" t="s">
        <v>302</v>
      </c>
      <c r="BN46" s="288">
        <v>850000</v>
      </c>
      <c r="BO46" s="289">
        <v>8032500000</v>
      </c>
      <c r="BP46" s="290" t="s">
        <v>302</v>
      </c>
      <c r="BQ46" s="288">
        <v>882000</v>
      </c>
      <c r="BR46" s="289">
        <v>8334900000</v>
      </c>
      <c r="BS46" s="290" t="s">
        <v>302</v>
      </c>
      <c r="BT46" s="288">
        <v>847300</v>
      </c>
      <c r="BU46" s="289">
        <v>8006985000</v>
      </c>
      <c r="BV46" s="290" t="s">
        <v>302</v>
      </c>
      <c r="BW46" s="288">
        <v>865139</v>
      </c>
      <c r="BX46" s="289">
        <v>8175563550</v>
      </c>
      <c r="BY46" s="290" t="s">
        <v>302</v>
      </c>
      <c r="BZ46" s="288">
        <v>865890</v>
      </c>
      <c r="CA46" s="289">
        <v>8182660500</v>
      </c>
      <c r="CB46" s="290" t="s">
        <v>302</v>
      </c>
      <c r="CC46" s="288">
        <v>876734</v>
      </c>
      <c r="CD46" s="289">
        <v>8285136300</v>
      </c>
      <c r="CE46" s="290" t="s">
        <v>302</v>
      </c>
      <c r="CF46" s="288">
        <v>870000</v>
      </c>
      <c r="CG46" s="289">
        <v>8221500000</v>
      </c>
      <c r="CH46" s="290" t="s">
        <v>302</v>
      </c>
      <c r="CI46" s="288">
        <v>852653</v>
      </c>
      <c r="CJ46" s="289">
        <v>8057570850</v>
      </c>
      <c r="CK46" s="290" t="s">
        <v>302</v>
      </c>
      <c r="CL46" s="288">
        <v>850000</v>
      </c>
      <c r="CM46" s="289">
        <v>8032500000</v>
      </c>
      <c r="CN46" s="290" t="s">
        <v>302</v>
      </c>
      <c r="CO46" s="288">
        <v>866500</v>
      </c>
      <c r="CP46" s="289">
        <v>8188425000</v>
      </c>
      <c r="CQ46" s="290" t="s">
        <v>302</v>
      </c>
      <c r="CR46" s="288">
        <v>850000</v>
      </c>
      <c r="CS46" s="289">
        <v>8032500000</v>
      </c>
      <c r="CT46" s="291" t="s">
        <v>302</v>
      </c>
    </row>
    <row r="47" spans="1:98" ht="40.5" customHeight="1">
      <c r="A47" s="252"/>
      <c r="B47" s="282">
        <v>28</v>
      </c>
      <c r="C47" s="283" t="s">
        <v>140</v>
      </c>
      <c r="D47" s="284" t="s">
        <v>141</v>
      </c>
      <c r="E47" s="283" t="s">
        <v>89</v>
      </c>
      <c r="F47" s="285">
        <v>19720</v>
      </c>
      <c r="G47" s="286">
        <v>87785</v>
      </c>
      <c r="H47" s="287">
        <v>1731120200</v>
      </c>
      <c r="I47" s="288">
        <v>84230</v>
      </c>
      <c r="J47" s="289">
        <v>1661015600</v>
      </c>
      <c r="K47" s="290" t="s">
        <v>302</v>
      </c>
      <c r="L47" s="288">
        <v>87785</v>
      </c>
      <c r="M47" s="289">
        <v>1731120200</v>
      </c>
      <c r="N47" s="290" t="s">
        <v>302</v>
      </c>
      <c r="O47" s="288">
        <v>87785</v>
      </c>
      <c r="P47" s="289">
        <v>1731120200</v>
      </c>
      <c r="Q47" s="290" t="s">
        <v>302</v>
      </c>
      <c r="R47" s="288">
        <v>85000</v>
      </c>
      <c r="S47" s="289">
        <v>1676200000</v>
      </c>
      <c r="T47" s="290" t="s">
        <v>302</v>
      </c>
      <c r="U47" s="288">
        <v>52000</v>
      </c>
      <c r="V47" s="289">
        <v>1025440000</v>
      </c>
      <c r="W47" s="290" t="s">
        <v>302</v>
      </c>
      <c r="X47" s="288"/>
      <c r="Y47" s="289">
        <v>0</v>
      </c>
      <c r="Z47" s="290" t="s">
        <v>303</v>
      </c>
      <c r="AA47" s="288">
        <v>84792</v>
      </c>
      <c r="AB47" s="289">
        <v>1672098240</v>
      </c>
      <c r="AC47" s="290" t="s">
        <v>302</v>
      </c>
      <c r="AD47" s="288">
        <v>83396</v>
      </c>
      <c r="AE47" s="289">
        <v>1644569120</v>
      </c>
      <c r="AF47" s="290" t="s">
        <v>302</v>
      </c>
      <c r="AG47" s="288">
        <v>83328</v>
      </c>
      <c r="AH47" s="289">
        <v>1643228160</v>
      </c>
      <c r="AI47" s="290" t="s">
        <v>302</v>
      </c>
      <c r="AJ47" s="288">
        <v>84800</v>
      </c>
      <c r="AK47" s="289">
        <v>1672256000</v>
      </c>
      <c r="AL47" s="290" t="s">
        <v>302</v>
      </c>
      <c r="AM47" s="288">
        <v>85414</v>
      </c>
      <c r="AN47" s="289">
        <v>1684364080</v>
      </c>
      <c r="AO47" s="290" t="s">
        <v>302</v>
      </c>
      <c r="AP47" s="288">
        <v>87785</v>
      </c>
      <c r="AQ47" s="289">
        <v>1731120200</v>
      </c>
      <c r="AR47" s="290" t="s">
        <v>302</v>
      </c>
      <c r="AS47" s="288"/>
      <c r="AT47" s="289">
        <v>0</v>
      </c>
      <c r="AU47" s="290" t="s">
        <v>303</v>
      </c>
      <c r="AV47" s="288">
        <v>87785</v>
      </c>
      <c r="AW47" s="289">
        <v>1731120200</v>
      </c>
      <c r="AX47" s="290" t="s">
        <v>302</v>
      </c>
      <c r="AY47" s="288">
        <v>87785</v>
      </c>
      <c r="AZ47" s="289">
        <v>1731120200</v>
      </c>
      <c r="BA47" s="290" t="s">
        <v>302</v>
      </c>
      <c r="BB47" s="288">
        <v>85573</v>
      </c>
      <c r="BC47" s="289">
        <v>1687499560</v>
      </c>
      <c r="BD47" s="290" t="s">
        <v>302</v>
      </c>
      <c r="BE47" s="288">
        <v>85650</v>
      </c>
      <c r="BF47" s="289">
        <v>1689018000</v>
      </c>
      <c r="BG47" s="290" t="s">
        <v>302</v>
      </c>
      <c r="BH47" s="288">
        <v>68672</v>
      </c>
      <c r="BI47" s="289">
        <v>1354211840</v>
      </c>
      <c r="BJ47" s="290" t="s">
        <v>302</v>
      </c>
      <c r="BK47" s="288">
        <v>71000</v>
      </c>
      <c r="BL47" s="289">
        <v>1400120000</v>
      </c>
      <c r="BM47" s="290" t="s">
        <v>302</v>
      </c>
      <c r="BN47" s="288">
        <v>87780</v>
      </c>
      <c r="BO47" s="289">
        <v>1731021600</v>
      </c>
      <c r="BP47" s="290" t="s">
        <v>302</v>
      </c>
      <c r="BQ47" s="288">
        <v>82000</v>
      </c>
      <c r="BR47" s="289">
        <v>1617040000</v>
      </c>
      <c r="BS47" s="290" t="s">
        <v>302</v>
      </c>
      <c r="BT47" s="288">
        <v>87784</v>
      </c>
      <c r="BU47" s="289">
        <v>1731100480</v>
      </c>
      <c r="BV47" s="290" t="s">
        <v>302</v>
      </c>
      <c r="BW47" s="288">
        <v>85151</v>
      </c>
      <c r="BX47" s="289">
        <v>1679177720</v>
      </c>
      <c r="BY47" s="290" t="s">
        <v>302</v>
      </c>
      <c r="BZ47" s="288">
        <v>67780</v>
      </c>
      <c r="CA47" s="289">
        <v>1336621600</v>
      </c>
      <c r="CB47" s="290" t="s">
        <v>302</v>
      </c>
      <c r="CC47" s="288">
        <v>84335</v>
      </c>
      <c r="CD47" s="289">
        <v>1663086200</v>
      </c>
      <c r="CE47" s="290" t="s">
        <v>302</v>
      </c>
      <c r="CF47" s="288">
        <v>87785</v>
      </c>
      <c r="CG47" s="289">
        <v>1731120200</v>
      </c>
      <c r="CH47" s="290" t="s">
        <v>302</v>
      </c>
      <c r="CI47" s="288">
        <v>83922</v>
      </c>
      <c r="CJ47" s="289">
        <v>1654941840</v>
      </c>
      <c r="CK47" s="290" t="s">
        <v>302</v>
      </c>
      <c r="CL47" s="288">
        <v>84000</v>
      </c>
      <c r="CM47" s="289">
        <v>1656480000</v>
      </c>
      <c r="CN47" s="290" t="s">
        <v>302</v>
      </c>
      <c r="CO47" s="288">
        <v>85200</v>
      </c>
      <c r="CP47" s="289">
        <v>1680144000</v>
      </c>
      <c r="CQ47" s="290" t="s">
        <v>302</v>
      </c>
      <c r="CR47" s="288">
        <v>87700</v>
      </c>
      <c r="CS47" s="289">
        <v>1729444000</v>
      </c>
      <c r="CT47" s="291" t="s">
        <v>302</v>
      </c>
    </row>
    <row r="48" spans="1:98" ht="40.5" customHeight="1">
      <c r="A48" s="252"/>
      <c r="B48" s="282">
        <v>29</v>
      </c>
      <c r="C48" s="283" t="s">
        <v>142</v>
      </c>
      <c r="D48" s="284" t="s">
        <v>143</v>
      </c>
      <c r="E48" s="283" t="s">
        <v>109</v>
      </c>
      <c r="F48" s="285">
        <v>19200</v>
      </c>
      <c r="G48" s="286">
        <v>11965</v>
      </c>
      <c r="H48" s="287">
        <v>229728000</v>
      </c>
      <c r="I48" s="288">
        <v>11480</v>
      </c>
      <c r="J48" s="289">
        <v>220416000</v>
      </c>
      <c r="K48" s="290" t="s">
        <v>302</v>
      </c>
      <c r="L48" s="288">
        <v>11965</v>
      </c>
      <c r="M48" s="289">
        <v>229728000</v>
      </c>
      <c r="N48" s="290" t="s">
        <v>302</v>
      </c>
      <c r="O48" s="288">
        <v>11965</v>
      </c>
      <c r="P48" s="289">
        <v>229728000</v>
      </c>
      <c r="Q48" s="290" t="s">
        <v>302</v>
      </c>
      <c r="R48" s="288">
        <v>11965</v>
      </c>
      <c r="S48" s="289">
        <v>229728000</v>
      </c>
      <c r="T48" s="290" t="s">
        <v>302</v>
      </c>
      <c r="U48" s="288">
        <v>11965</v>
      </c>
      <c r="V48" s="289">
        <v>229728000</v>
      </c>
      <c r="W48" s="290" t="s">
        <v>302</v>
      </c>
      <c r="X48" s="288"/>
      <c r="Y48" s="289">
        <v>0</v>
      </c>
      <c r="Z48" s="290" t="s">
        <v>303</v>
      </c>
      <c r="AA48" s="288">
        <v>11557</v>
      </c>
      <c r="AB48" s="289">
        <v>221894400</v>
      </c>
      <c r="AC48" s="290" t="s">
        <v>302</v>
      </c>
      <c r="AD48" s="288">
        <v>11786</v>
      </c>
      <c r="AE48" s="289">
        <v>226291200</v>
      </c>
      <c r="AF48" s="290" t="s">
        <v>302</v>
      </c>
      <c r="AG48" s="288">
        <v>11358</v>
      </c>
      <c r="AH48" s="289">
        <v>218073600</v>
      </c>
      <c r="AI48" s="290" t="s">
        <v>302</v>
      </c>
      <c r="AJ48" s="288">
        <v>11600</v>
      </c>
      <c r="AK48" s="289">
        <v>222720000</v>
      </c>
      <c r="AL48" s="290" t="s">
        <v>302</v>
      </c>
      <c r="AM48" s="288">
        <v>11246</v>
      </c>
      <c r="AN48" s="289">
        <v>215923200</v>
      </c>
      <c r="AO48" s="290" t="s">
        <v>302</v>
      </c>
      <c r="AP48" s="288">
        <v>11965</v>
      </c>
      <c r="AQ48" s="289">
        <v>229728000</v>
      </c>
      <c r="AR48" s="290" t="s">
        <v>302</v>
      </c>
      <c r="AS48" s="288"/>
      <c r="AT48" s="289">
        <v>0</v>
      </c>
      <c r="AU48" s="290" t="s">
        <v>303</v>
      </c>
      <c r="AV48" s="288">
        <v>11965</v>
      </c>
      <c r="AW48" s="289">
        <v>229728000</v>
      </c>
      <c r="AX48" s="290" t="s">
        <v>302</v>
      </c>
      <c r="AY48" s="288">
        <v>11965</v>
      </c>
      <c r="AZ48" s="289">
        <v>229728000</v>
      </c>
      <c r="BA48" s="290" t="s">
        <v>302</v>
      </c>
      <c r="BB48" s="288">
        <v>11663</v>
      </c>
      <c r="BC48" s="289">
        <v>223929600</v>
      </c>
      <c r="BD48" s="290" t="s">
        <v>302</v>
      </c>
      <c r="BE48" s="288">
        <v>11674</v>
      </c>
      <c r="BF48" s="289">
        <v>224140800</v>
      </c>
      <c r="BG48" s="290" t="s">
        <v>302</v>
      </c>
      <c r="BH48" s="288">
        <v>11965</v>
      </c>
      <c r="BI48" s="289">
        <v>229728000</v>
      </c>
      <c r="BJ48" s="290" t="s">
        <v>302</v>
      </c>
      <c r="BK48" s="288">
        <v>9200</v>
      </c>
      <c r="BL48" s="289">
        <v>176640000</v>
      </c>
      <c r="BM48" s="290" t="s">
        <v>302</v>
      </c>
      <c r="BN48" s="288">
        <v>11960</v>
      </c>
      <c r="BO48" s="289">
        <v>229632000</v>
      </c>
      <c r="BP48" s="290" t="s">
        <v>302</v>
      </c>
      <c r="BQ48" s="288">
        <v>9500</v>
      </c>
      <c r="BR48" s="289">
        <v>182400000</v>
      </c>
      <c r="BS48" s="290" t="s">
        <v>302</v>
      </c>
      <c r="BT48" s="288">
        <v>11964</v>
      </c>
      <c r="BU48" s="289">
        <v>229708800</v>
      </c>
      <c r="BV48" s="290" t="s">
        <v>302</v>
      </c>
      <c r="BW48" s="288">
        <v>11000</v>
      </c>
      <c r="BX48" s="289">
        <v>211200000</v>
      </c>
      <c r="BY48" s="290" t="s">
        <v>302</v>
      </c>
      <c r="BZ48" s="288">
        <v>11960</v>
      </c>
      <c r="CA48" s="289">
        <v>229632000</v>
      </c>
      <c r="CB48" s="290" t="s">
        <v>302</v>
      </c>
      <c r="CC48" s="288">
        <v>11495</v>
      </c>
      <c r="CD48" s="289">
        <v>220704000</v>
      </c>
      <c r="CE48" s="290" t="s">
        <v>302</v>
      </c>
      <c r="CF48" s="288">
        <v>11965</v>
      </c>
      <c r="CG48" s="289">
        <v>229728000</v>
      </c>
      <c r="CH48" s="290" t="s">
        <v>302</v>
      </c>
      <c r="CI48" s="288">
        <v>11439</v>
      </c>
      <c r="CJ48" s="289">
        <v>219628800</v>
      </c>
      <c r="CK48" s="290" t="s">
        <v>302</v>
      </c>
      <c r="CL48" s="288">
        <v>11500</v>
      </c>
      <c r="CM48" s="289">
        <v>220800000</v>
      </c>
      <c r="CN48" s="290" t="s">
        <v>302</v>
      </c>
      <c r="CO48" s="288">
        <v>11546</v>
      </c>
      <c r="CP48" s="289">
        <v>221683200</v>
      </c>
      <c r="CQ48" s="290" t="s">
        <v>302</v>
      </c>
      <c r="CR48" s="288">
        <v>11900</v>
      </c>
      <c r="CS48" s="289">
        <v>228480000</v>
      </c>
      <c r="CT48" s="291" t="s">
        <v>302</v>
      </c>
    </row>
    <row r="49" spans="1:98" ht="40.5" customHeight="1">
      <c r="A49" s="252"/>
      <c r="B49" s="282">
        <v>30</v>
      </c>
      <c r="C49" s="283" t="s">
        <v>144</v>
      </c>
      <c r="D49" s="284" t="s">
        <v>145</v>
      </c>
      <c r="E49" s="283" t="s">
        <v>89</v>
      </c>
      <c r="F49" s="285">
        <v>25250</v>
      </c>
      <c r="G49" s="286">
        <v>90885</v>
      </c>
      <c r="H49" s="287">
        <v>2294846250</v>
      </c>
      <c r="I49" s="288">
        <v>87204</v>
      </c>
      <c r="J49" s="289">
        <v>2201901000</v>
      </c>
      <c r="K49" s="290" t="s">
        <v>302</v>
      </c>
      <c r="L49" s="288">
        <v>90885</v>
      </c>
      <c r="M49" s="289">
        <v>2294846250</v>
      </c>
      <c r="N49" s="290" t="s">
        <v>302</v>
      </c>
      <c r="O49" s="288">
        <v>85000</v>
      </c>
      <c r="P49" s="289">
        <v>2146250000</v>
      </c>
      <c r="Q49" s="290" t="s">
        <v>302</v>
      </c>
      <c r="R49" s="288">
        <v>90885</v>
      </c>
      <c r="S49" s="289">
        <v>2294846250</v>
      </c>
      <c r="T49" s="290" t="s">
        <v>302</v>
      </c>
      <c r="U49" s="288">
        <v>90885</v>
      </c>
      <c r="V49" s="289">
        <v>2294846250</v>
      </c>
      <c r="W49" s="290" t="s">
        <v>302</v>
      </c>
      <c r="X49" s="288"/>
      <c r="Y49" s="289">
        <v>0</v>
      </c>
      <c r="Z49" s="290" t="s">
        <v>303</v>
      </c>
      <c r="AA49" s="288">
        <v>87786</v>
      </c>
      <c r="AB49" s="289">
        <v>2216596500</v>
      </c>
      <c r="AC49" s="290" t="s">
        <v>302</v>
      </c>
      <c r="AD49" s="288">
        <v>86341</v>
      </c>
      <c r="AE49" s="289">
        <v>2180110250</v>
      </c>
      <c r="AF49" s="290" t="s">
        <v>302</v>
      </c>
      <c r="AG49" s="288">
        <v>86271</v>
      </c>
      <c r="AH49" s="289">
        <v>2178342750</v>
      </c>
      <c r="AI49" s="290" t="s">
        <v>302</v>
      </c>
      <c r="AJ49" s="288">
        <v>87800</v>
      </c>
      <c r="AK49" s="289">
        <v>2216950000</v>
      </c>
      <c r="AL49" s="290" t="s">
        <v>302</v>
      </c>
      <c r="AM49" s="288">
        <v>87110</v>
      </c>
      <c r="AN49" s="289">
        <v>2199527500</v>
      </c>
      <c r="AO49" s="290" t="s">
        <v>302</v>
      </c>
      <c r="AP49" s="288">
        <v>90885</v>
      </c>
      <c r="AQ49" s="289">
        <v>2294846250</v>
      </c>
      <c r="AR49" s="290" t="s">
        <v>302</v>
      </c>
      <c r="AS49" s="288"/>
      <c r="AT49" s="289">
        <v>0</v>
      </c>
      <c r="AU49" s="290" t="s">
        <v>303</v>
      </c>
      <c r="AV49" s="288">
        <v>90885</v>
      </c>
      <c r="AW49" s="289">
        <v>2294846250</v>
      </c>
      <c r="AX49" s="290" t="s">
        <v>302</v>
      </c>
      <c r="AY49" s="288">
        <v>86341</v>
      </c>
      <c r="AZ49" s="289">
        <v>2180110250</v>
      </c>
      <c r="BA49" s="290" t="s">
        <v>302</v>
      </c>
      <c r="BB49" s="288">
        <v>88595</v>
      </c>
      <c r="BC49" s="289">
        <v>2237023750</v>
      </c>
      <c r="BD49" s="290" t="s">
        <v>302</v>
      </c>
      <c r="BE49" s="288">
        <v>88674</v>
      </c>
      <c r="BF49" s="289">
        <v>2239018500</v>
      </c>
      <c r="BG49" s="290" t="s">
        <v>302</v>
      </c>
      <c r="BH49" s="288">
        <v>60000</v>
      </c>
      <c r="BI49" s="289">
        <v>1515000000</v>
      </c>
      <c r="BJ49" s="290" t="s">
        <v>302</v>
      </c>
      <c r="BK49" s="288">
        <v>71000</v>
      </c>
      <c r="BL49" s="289">
        <v>1792750000</v>
      </c>
      <c r="BM49" s="290" t="s">
        <v>302</v>
      </c>
      <c r="BN49" s="288">
        <v>90880</v>
      </c>
      <c r="BO49" s="289">
        <v>2294720000</v>
      </c>
      <c r="BP49" s="290" t="s">
        <v>302</v>
      </c>
      <c r="BQ49" s="288">
        <v>90885</v>
      </c>
      <c r="BR49" s="289">
        <v>2294846250</v>
      </c>
      <c r="BS49" s="290" t="s">
        <v>302</v>
      </c>
      <c r="BT49" s="288">
        <v>90884</v>
      </c>
      <c r="BU49" s="289">
        <v>2294821000</v>
      </c>
      <c r="BV49" s="290" t="s">
        <v>302</v>
      </c>
      <c r="BW49" s="288">
        <v>88158</v>
      </c>
      <c r="BX49" s="289">
        <v>2225989500</v>
      </c>
      <c r="BY49" s="290" t="s">
        <v>302</v>
      </c>
      <c r="BZ49" s="288">
        <v>70880</v>
      </c>
      <c r="CA49" s="289">
        <v>1789720000</v>
      </c>
      <c r="CB49" s="290" t="s">
        <v>302</v>
      </c>
      <c r="CC49" s="288">
        <v>87313</v>
      </c>
      <c r="CD49" s="289">
        <v>2204653250</v>
      </c>
      <c r="CE49" s="290" t="s">
        <v>302</v>
      </c>
      <c r="CF49" s="288">
        <v>85000</v>
      </c>
      <c r="CG49" s="289">
        <v>2146250000</v>
      </c>
      <c r="CH49" s="290" t="s">
        <v>302</v>
      </c>
      <c r="CI49" s="288">
        <v>86886</v>
      </c>
      <c r="CJ49" s="289">
        <v>2193871500</v>
      </c>
      <c r="CK49" s="290" t="s">
        <v>302</v>
      </c>
      <c r="CL49" s="288">
        <v>84000</v>
      </c>
      <c r="CM49" s="289">
        <v>2121000000</v>
      </c>
      <c r="CN49" s="290" t="s">
        <v>302</v>
      </c>
      <c r="CO49" s="288">
        <v>88200</v>
      </c>
      <c r="CP49" s="289">
        <v>2227050000</v>
      </c>
      <c r="CQ49" s="290" t="s">
        <v>302</v>
      </c>
      <c r="CR49" s="288">
        <v>85000</v>
      </c>
      <c r="CS49" s="289">
        <v>2146250000</v>
      </c>
      <c r="CT49" s="291" t="s">
        <v>302</v>
      </c>
    </row>
    <row r="50" spans="1:98" ht="40.5" customHeight="1" thickBot="1">
      <c r="A50" s="252"/>
      <c r="B50" s="282">
        <v>31</v>
      </c>
      <c r="C50" s="283" t="s">
        <v>146</v>
      </c>
      <c r="D50" s="284" t="s">
        <v>147</v>
      </c>
      <c r="E50" s="283" t="s">
        <v>92</v>
      </c>
      <c r="F50" s="285">
        <v>5000</v>
      </c>
      <c r="G50" s="286">
        <v>4324</v>
      </c>
      <c r="H50" s="287">
        <v>21620000</v>
      </c>
      <c r="I50" s="288">
        <v>4149</v>
      </c>
      <c r="J50" s="289">
        <v>20745000</v>
      </c>
      <c r="K50" s="290" t="s">
        <v>302</v>
      </c>
      <c r="L50" s="288">
        <v>4324</v>
      </c>
      <c r="M50" s="289">
        <v>21620000</v>
      </c>
      <c r="N50" s="290" t="s">
        <v>302</v>
      </c>
      <c r="O50" s="288">
        <v>4324</v>
      </c>
      <c r="P50" s="289">
        <v>21620000</v>
      </c>
      <c r="Q50" s="290" t="s">
        <v>302</v>
      </c>
      <c r="R50" s="288">
        <v>4324</v>
      </c>
      <c r="S50" s="289">
        <v>21620000</v>
      </c>
      <c r="T50" s="290" t="s">
        <v>302</v>
      </c>
      <c r="U50" s="288">
        <v>4324</v>
      </c>
      <c r="V50" s="289">
        <v>21620000</v>
      </c>
      <c r="W50" s="290" t="s">
        <v>302</v>
      </c>
      <c r="X50" s="288"/>
      <c r="Y50" s="289">
        <v>0</v>
      </c>
      <c r="Z50" s="290" t="s">
        <v>303</v>
      </c>
      <c r="AA50" s="288">
        <v>4177</v>
      </c>
      <c r="AB50" s="289">
        <v>20885000</v>
      </c>
      <c r="AC50" s="290" t="s">
        <v>302</v>
      </c>
      <c r="AD50" s="288">
        <v>4302</v>
      </c>
      <c r="AE50" s="289">
        <v>21510000</v>
      </c>
      <c r="AF50" s="290" t="s">
        <v>302</v>
      </c>
      <c r="AG50" s="288">
        <v>4104</v>
      </c>
      <c r="AH50" s="289">
        <v>20520000</v>
      </c>
      <c r="AI50" s="290" t="s">
        <v>302</v>
      </c>
      <c r="AJ50" s="288">
        <v>4200</v>
      </c>
      <c r="AK50" s="289">
        <v>21000000</v>
      </c>
      <c r="AL50" s="290" t="s">
        <v>302</v>
      </c>
      <c r="AM50" s="288">
        <v>4122</v>
      </c>
      <c r="AN50" s="289">
        <v>20610000</v>
      </c>
      <c r="AO50" s="290" t="s">
        <v>302</v>
      </c>
      <c r="AP50" s="288">
        <v>4324</v>
      </c>
      <c r="AQ50" s="289">
        <v>21620000</v>
      </c>
      <c r="AR50" s="290" t="s">
        <v>302</v>
      </c>
      <c r="AS50" s="288"/>
      <c r="AT50" s="289">
        <v>0</v>
      </c>
      <c r="AU50" s="290" t="s">
        <v>303</v>
      </c>
      <c r="AV50" s="288">
        <v>4324</v>
      </c>
      <c r="AW50" s="289">
        <v>21620000</v>
      </c>
      <c r="AX50" s="290" t="s">
        <v>302</v>
      </c>
      <c r="AY50" s="288">
        <v>4324</v>
      </c>
      <c r="AZ50" s="289">
        <v>21620000</v>
      </c>
      <c r="BA50" s="290" t="s">
        <v>302</v>
      </c>
      <c r="BB50" s="288">
        <v>4215</v>
      </c>
      <c r="BC50" s="289">
        <v>21075000</v>
      </c>
      <c r="BD50" s="290" t="s">
        <v>302</v>
      </c>
      <c r="BE50" s="288">
        <v>4219</v>
      </c>
      <c r="BF50" s="289">
        <v>21095000</v>
      </c>
      <c r="BG50" s="290" t="s">
        <v>302</v>
      </c>
      <c r="BH50" s="288">
        <v>4324</v>
      </c>
      <c r="BI50" s="289">
        <v>21620000</v>
      </c>
      <c r="BJ50" s="290" t="s">
        <v>302</v>
      </c>
      <c r="BK50" s="288">
        <v>4000</v>
      </c>
      <c r="BL50" s="289">
        <v>20000000</v>
      </c>
      <c r="BM50" s="290" t="s">
        <v>302</v>
      </c>
      <c r="BN50" s="288">
        <v>4320</v>
      </c>
      <c r="BO50" s="289">
        <v>21600000</v>
      </c>
      <c r="BP50" s="290" t="s">
        <v>302</v>
      </c>
      <c r="BQ50" s="288">
        <v>4324</v>
      </c>
      <c r="BR50" s="289">
        <v>21620000</v>
      </c>
      <c r="BS50" s="290" t="s">
        <v>302</v>
      </c>
      <c r="BT50" s="288">
        <v>4323</v>
      </c>
      <c r="BU50" s="289">
        <v>21615000</v>
      </c>
      <c r="BV50" s="290" t="s">
        <v>302</v>
      </c>
      <c r="BW50" s="288">
        <v>4194</v>
      </c>
      <c r="BX50" s="289">
        <v>20970000</v>
      </c>
      <c r="BY50" s="290" t="s">
        <v>302</v>
      </c>
      <c r="BZ50" s="288">
        <v>4320</v>
      </c>
      <c r="CA50" s="289">
        <v>21600000</v>
      </c>
      <c r="CB50" s="290" t="s">
        <v>302</v>
      </c>
      <c r="CC50" s="288">
        <v>4154</v>
      </c>
      <c r="CD50" s="289">
        <v>20770000</v>
      </c>
      <c r="CE50" s="290" t="s">
        <v>302</v>
      </c>
      <c r="CF50" s="288">
        <v>4324</v>
      </c>
      <c r="CG50" s="289">
        <v>21620000</v>
      </c>
      <c r="CH50" s="290" t="s">
        <v>302</v>
      </c>
      <c r="CI50" s="288">
        <v>4134</v>
      </c>
      <c r="CJ50" s="289">
        <v>20670000</v>
      </c>
      <c r="CK50" s="290" t="s">
        <v>302</v>
      </c>
      <c r="CL50" s="288">
        <v>4300</v>
      </c>
      <c r="CM50" s="289">
        <v>21500000</v>
      </c>
      <c r="CN50" s="290" t="s">
        <v>302</v>
      </c>
      <c r="CO50" s="288">
        <v>4173</v>
      </c>
      <c r="CP50" s="289">
        <v>20865000</v>
      </c>
      <c r="CQ50" s="290" t="s">
        <v>302</v>
      </c>
      <c r="CR50" s="288">
        <v>4320</v>
      </c>
      <c r="CS50" s="289">
        <v>21600000</v>
      </c>
      <c r="CT50" s="291" t="s">
        <v>302</v>
      </c>
    </row>
    <row r="51" spans="1:98" ht="22.5" customHeight="1">
      <c r="A51" s="252"/>
      <c r="B51" s="274" t="s">
        <v>148</v>
      </c>
      <c r="C51" s="275"/>
      <c r="D51" s="275"/>
      <c r="E51" s="275"/>
      <c r="F51" s="276"/>
      <c r="G51" s="275"/>
      <c r="H51" s="277">
        <v>15207614958</v>
      </c>
      <c r="I51" s="278"/>
      <c r="J51" s="279">
        <v>14591748634</v>
      </c>
      <c r="K51" s="280"/>
      <c r="L51" s="278"/>
      <c r="M51" s="279">
        <v>15207614958</v>
      </c>
      <c r="N51" s="280"/>
      <c r="O51" s="278"/>
      <c r="P51" s="279">
        <v>14471254060</v>
      </c>
      <c r="Q51" s="280"/>
      <c r="R51" s="278"/>
      <c r="S51" s="279">
        <v>15112437748</v>
      </c>
      <c r="T51" s="280"/>
      <c r="U51" s="278"/>
      <c r="V51" s="279">
        <v>15207614958</v>
      </c>
      <c r="W51" s="280"/>
      <c r="X51" s="278"/>
      <c r="Y51" s="279">
        <v>0</v>
      </c>
      <c r="Z51" s="280"/>
      <c r="AA51" s="278"/>
      <c r="AB51" s="279">
        <v>14688944976</v>
      </c>
      <c r="AC51" s="280"/>
      <c r="AD51" s="278"/>
      <c r="AE51" s="279">
        <v>14912730618</v>
      </c>
      <c r="AF51" s="280"/>
      <c r="AG51" s="278"/>
      <c r="AH51" s="279">
        <v>14555068954</v>
      </c>
      <c r="AI51" s="280"/>
      <c r="AJ51" s="278"/>
      <c r="AK51" s="279">
        <v>14678241800</v>
      </c>
      <c r="AL51" s="280"/>
      <c r="AM51" s="278"/>
      <c r="AN51" s="279">
        <v>14914994250</v>
      </c>
      <c r="AO51" s="280"/>
      <c r="AP51" s="278"/>
      <c r="AQ51" s="279">
        <v>15207614958</v>
      </c>
      <c r="AR51" s="280"/>
      <c r="AS51" s="278"/>
      <c r="AT51" s="279">
        <v>0</v>
      </c>
      <c r="AU51" s="280"/>
      <c r="AV51" s="278"/>
      <c r="AW51" s="279">
        <v>15207614958</v>
      </c>
      <c r="AX51" s="280"/>
      <c r="AY51" s="278"/>
      <c r="AZ51" s="279">
        <v>15097541358</v>
      </c>
      <c r="BA51" s="280"/>
      <c r="BB51" s="278"/>
      <c r="BC51" s="279">
        <v>14821228320</v>
      </c>
      <c r="BD51" s="280"/>
      <c r="BE51" s="278"/>
      <c r="BF51" s="279">
        <v>14837685562</v>
      </c>
      <c r="BG51" s="280"/>
      <c r="BH51" s="278"/>
      <c r="BI51" s="279">
        <v>13621371610</v>
      </c>
      <c r="BJ51" s="280"/>
      <c r="BK51" s="278"/>
      <c r="BL51" s="279">
        <v>13775996000</v>
      </c>
      <c r="BM51" s="280"/>
      <c r="BN51" s="278"/>
      <c r="BO51" s="279">
        <v>14971178320</v>
      </c>
      <c r="BP51" s="280"/>
      <c r="BQ51" s="278"/>
      <c r="BR51" s="279">
        <v>15093781578</v>
      </c>
      <c r="BS51" s="280"/>
      <c r="BT51" s="278"/>
      <c r="BU51" s="279">
        <v>15207112620</v>
      </c>
      <c r="BV51" s="280"/>
      <c r="BW51" s="278"/>
      <c r="BX51" s="279">
        <v>14820595156</v>
      </c>
      <c r="BY51" s="280"/>
      <c r="BZ51" s="278"/>
      <c r="CA51" s="279">
        <v>14911015920</v>
      </c>
      <c r="CB51" s="280"/>
      <c r="CC51" s="278"/>
      <c r="CD51" s="279">
        <v>14610015062</v>
      </c>
      <c r="CE51" s="280"/>
      <c r="CF51" s="278"/>
      <c r="CG51" s="279">
        <v>15063774958</v>
      </c>
      <c r="CH51" s="280"/>
      <c r="CI51" s="278"/>
      <c r="CJ51" s="279">
        <v>14538553434</v>
      </c>
      <c r="CK51" s="280"/>
      <c r="CL51" s="278"/>
      <c r="CM51" s="279">
        <v>14299312000</v>
      </c>
      <c r="CN51" s="280"/>
      <c r="CO51" s="278"/>
      <c r="CP51" s="279">
        <v>14604918000</v>
      </c>
      <c r="CQ51" s="280"/>
      <c r="CR51" s="278"/>
      <c r="CS51" s="279">
        <v>14920576000</v>
      </c>
      <c r="CT51" s="281"/>
    </row>
    <row r="52" spans="1:98" ht="50.45" customHeight="1">
      <c r="A52" s="252"/>
      <c r="B52" s="282">
        <v>32</v>
      </c>
      <c r="C52" s="283" t="s">
        <v>149</v>
      </c>
      <c r="D52" s="284" t="s">
        <v>150</v>
      </c>
      <c r="E52" s="283" t="s">
        <v>89</v>
      </c>
      <c r="F52" s="285">
        <v>49140</v>
      </c>
      <c r="G52" s="286">
        <v>44797</v>
      </c>
      <c r="H52" s="287">
        <v>2201324580</v>
      </c>
      <c r="I52" s="288">
        <v>42983</v>
      </c>
      <c r="J52" s="289">
        <v>2112184620</v>
      </c>
      <c r="K52" s="290" t="s">
        <v>302</v>
      </c>
      <c r="L52" s="288">
        <v>44797</v>
      </c>
      <c r="M52" s="289">
        <v>2201324580</v>
      </c>
      <c r="N52" s="290" t="s">
        <v>302</v>
      </c>
      <c r="O52" s="288">
        <v>40000</v>
      </c>
      <c r="P52" s="289">
        <v>1965600000</v>
      </c>
      <c r="Q52" s="290" t="s">
        <v>302</v>
      </c>
      <c r="R52" s="288">
        <v>44797</v>
      </c>
      <c r="S52" s="289">
        <v>2201324580</v>
      </c>
      <c r="T52" s="290" t="s">
        <v>302</v>
      </c>
      <c r="U52" s="288">
        <v>44797</v>
      </c>
      <c r="V52" s="289">
        <v>2201324580</v>
      </c>
      <c r="W52" s="290" t="s">
        <v>302</v>
      </c>
      <c r="X52" s="288"/>
      <c r="Y52" s="289">
        <v>0</v>
      </c>
      <c r="Z52" s="290" t="s">
        <v>303</v>
      </c>
      <c r="AA52" s="288">
        <v>43269</v>
      </c>
      <c r="AB52" s="289">
        <v>2126238660</v>
      </c>
      <c r="AC52" s="290" t="s">
        <v>302</v>
      </c>
      <c r="AD52" s="288">
        <v>43005</v>
      </c>
      <c r="AE52" s="289">
        <v>2113265700</v>
      </c>
      <c r="AF52" s="290" t="s">
        <v>302</v>
      </c>
      <c r="AG52" s="288">
        <v>42523</v>
      </c>
      <c r="AH52" s="289">
        <v>2089580220</v>
      </c>
      <c r="AI52" s="290" t="s">
        <v>302</v>
      </c>
      <c r="AJ52" s="288">
        <v>43300</v>
      </c>
      <c r="AK52" s="289">
        <v>2127762000</v>
      </c>
      <c r="AL52" s="290" t="s">
        <v>302</v>
      </c>
      <c r="AM52" s="288">
        <v>42108</v>
      </c>
      <c r="AN52" s="289">
        <v>2069187120</v>
      </c>
      <c r="AO52" s="290" t="s">
        <v>302</v>
      </c>
      <c r="AP52" s="288">
        <v>44797</v>
      </c>
      <c r="AQ52" s="289">
        <v>2201324580</v>
      </c>
      <c r="AR52" s="290" t="s">
        <v>302</v>
      </c>
      <c r="AS52" s="288"/>
      <c r="AT52" s="289">
        <v>0</v>
      </c>
      <c r="AU52" s="290" t="s">
        <v>303</v>
      </c>
      <c r="AV52" s="288">
        <v>44797</v>
      </c>
      <c r="AW52" s="289">
        <v>2201324580</v>
      </c>
      <c r="AX52" s="290" t="s">
        <v>302</v>
      </c>
      <c r="AY52" s="288">
        <v>42557</v>
      </c>
      <c r="AZ52" s="289">
        <v>2091250980</v>
      </c>
      <c r="BA52" s="290" t="s">
        <v>302</v>
      </c>
      <c r="BB52" s="288">
        <v>43668</v>
      </c>
      <c r="BC52" s="289">
        <v>2145845520</v>
      </c>
      <c r="BD52" s="290" t="s">
        <v>302</v>
      </c>
      <c r="BE52" s="288">
        <v>43707</v>
      </c>
      <c r="BF52" s="289">
        <v>2147761980</v>
      </c>
      <c r="BG52" s="290" t="s">
        <v>302</v>
      </c>
      <c r="BH52" s="288">
        <v>30000</v>
      </c>
      <c r="BI52" s="289">
        <v>1474200000</v>
      </c>
      <c r="BJ52" s="290" t="s">
        <v>302</v>
      </c>
      <c r="BK52" s="288">
        <v>40000</v>
      </c>
      <c r="BL52" s="289">
        <v>1965600000</v>
      </c>
      <c r="BM52" s="290" t="s">
        <v>302</v>
      </c>
      <c r="BN52" s="288">
        <v>40000</v>
      </c>
      <c r="BO52" s="289">
        <v>1965600000</v>
      </c>
      <c r="BP52" s="290" t="s">
        <v>302</v>
      </c>
      <c r="BQ52" s="288">
        <v>43000</v>
      </c>
      <c r="BR52" s="289">
        <v>2113020000</v>
      </c>
      <c r="BS52" s="290" t="s">
        <v>302</v>
      </c>
      <c r="BT52" s="288">
        <v>44796</v>
      </c>
      <c r="BU52" s="289">
        <v>2201275440</v>
      </c>
      <c r="BV52" s="290" t="s">
        <v>302</v>
      </c>
      <c r="BW52" s="288">
        <v>43453</v>
      </c>
      <c r="BX52" s="289">
        <v>2135280420</v>
      </c>
      <c r="BY52" s="290" t="s">
        <v>302</v>
      </c>
      <c r="BZ52" s="288">
        <v>42790</v>
      </c>
      <c r="CA52" s="289">
        <v>2102700600</v>
      </c>
      <c r="CB52" s="290" t="s">
        <v>302</v>
      </c>
      <c r="CC52" s="288">
        <v>43036</v>
      </c>
      <c r="CD52" s="289">
        <v>2114789040</v>
      </c>
      <c r="CE52" s="290" t="s">
        <v>302</v>
      </c>
      <c r="CF52" s="288">
        <v>44797</v>
      </c>
      <c r="CG52" s="289">
        <v>2201324580</v>
      </c>
      <c r="CH52" s="290" t="s">
        <v>302</v>
      </c>
      <c r="CI52" s="288">
        <v>42826</v>
      </c>
      <c r="CJ52" s="289">
        <v>2104469640</v>
      </c>
      <c r="CK52" s="290" t="s">
        <v>302</v>
      </c>
      <c r="CL52" s="288">
        <v>40000</v>
      </c>
      <c r="CM52" s="289">
        <v>1965600000</v>
      </c>
      <c r="CN52" s="290" t="s">
        <v>302</v>
      </c>
      <c r="CO52" s="288">
        <v>43000</v>
      </c>
      <c r="CP52" s="289">
        <v>2113020000</v>
      </c>
      <c r="CQ52" s="290" t="s">
        <v>302</v>
      </c>
      <c r="CR52" s="288">
        <v>42000</v>
      </c>
      <c r="CS52" s="289">
        <v>2063880000</v>
      </c>
      <c r="CT52" s="291" t="s">
        <v>302</v>
      </c>
    </row>
    <row r="53" spans="1:98" ht="50.45" customHeight="1">
      <c r="A53" s="252"/>
      <c r="B53" s="282">
        <v>33</v>
      </c>
      <c r="C53" s="283" t="s">
        <v>151</v>
      </c>
      <c r="D53" s="284" t="s">
        <v>152</v>
      </c>
      <c r="E53" s="283" t="s">
        <v>89</v>
      </c>
      <c r="F53" s="285">
        <v>4800</v>
      </c>
      <c r="G53" s="286">
        <v>94708</v>
      </c>
      <c r="H53" s="287">
        <v>454598400</v>
      </c>
      <c r="I53" s="288">
        <v>90872</v>
      </c>
      <c r="J53" s="289">
        <v>436185600</v>
      </c>
      <c r="K53" s="290" t="s">
        <v>302</v>
      </c>
      <c r="L53" s="288">
        <v>94708</v>
      </c>
      <c r="M53" s="289">
        <v>454598400</v>
      </c>
      <c r="N53" s="290" t="s">
        <v>302</v>
      </c>
      <c r="O53" s="288">
        <v>94708</v>
      </c>
      <c r="P53" s="289">
        <v>454598400</v>
      </c>
      <c r="Q53" s="290" t="s">
        <v>302</v>
      </c>
      <c r="R53" s="288">
        <v>94708</v>
      </c>
      <c r="S53" s="289">
        <v>454598400</v>
      </c>
      <c r="T53" s="290" t="s">
        <v>302</v>
      </c>
      <c r="U53" s="288">
        <v>94708</v>
      </c>
      <c r="V53" s="289">
        <v>454598400</v>
      </c>
      <c r="W53" s="290" t="s">
        <v>302</v>
      </c>
      <c r="X53" s="288"/>
      <c r="Y53" s="289">
        <v>0</v>
      </c>
      <c r="Z53" s="290" t="s">
        <v>303</v>
      </c>
      <c r="AA53" s="288">
        <v>91478</v>
      </c>
      <c r="AB53" s="289">
        <v>439094400</v>
      </c>
      <c r="AC53" s="290" t="s">
        <v>302</v>
      </c>
      <c r="AD53" s="288">
        <v>94234</v>
      </c>
      <c r="AE53" s="289">
        <v>452323200</v>
      </c>
      <c r="AF53" s="290" t="s">
        <v>302</v>
      </c>
      <c r="AG53" s="288">
        <v>89899</v>
      </c>
      <c r="AH53" s="289">
        <v>431515200</v>
      </c>
      <c r="AI53" s="290" t="s">
        <v>302</v>
      </c>
      <c r="AJ53" s="288">
        <v>91500</v>
      </c>
      <c r="AK53" s="289">
        <v>439200000</v>
      </c>
      <c r="AL53" s="290" t="s">
        <v>302</v>
      </c>
      <c r="AM53" s="288">
        <v>94707</v>
      </c>
      <c r="AN53" s="289">
        <v>454593600</v>
      </c>
      <c r="AO53" s="290" t="s">
        <v>302</v>
      </c>
      <c r="AP53" s="288">
        <v>94708</v>
      </c>
      <c r="AQ53" s="289">
        <v>454598400</v>
      </c>
      <c r="AR53" s="290" t="s">
        <v>302</v>
      </c>
      <c r="AS53" s="288"/>
      <c r="AT53" s="289">
        <v>0</v>
      </c>
      <c r="AU53" s="290" t="s">
        <v>303</v>
      </c>
      <c r="AV53" s="288">
        <v>94708</v>
      </c>
      <c r="AW53" s="289">
        <v>454598400</v>
      </c>
      <c r="AX53" s="290" t="s">
        <v>302</v>
      </c>
      <c r="AY53" s="288">
        <v>94708</v>
      </c>
      <c r="AZ53" s="289">
        <v>454598400</v>
      </c>
      <c r="BA53" s="290" t="s">
        <v>302</v>
      </c>
      <c r="BB53" s="288">
        <v>92321</v>
      </c>
      <c r="BC53" s="289">
        <v>443140800</v>
      </c>
      <c r="BD53" s="290" t="s">
        <v>302</v>
      </c>
      <c r="BE53" s="288">
        <v>92404</v>
      </c>
      <c r="BF53" s="289">
        <v>443539200</v>
      </c>
      <c r="BG53" s="290" t="s">
        <v>302</v>
      </c>
      <c r="BH53" s="288">
        <v>94708</v>
      </c>
      <c r="BI53" s="289">
        <v>454598400</v>
      </c>
      <c r="BJ53" s="290" t="s">
        <v>302</v>
      </c>
      <c r="BK53" s="288">
        <v>80000</v>
      </c>
      <c r="BL53" s="289">
        <v>384000000</v>
      </c>
      <c r="BM53" s="290" t="s">
        <v>302</v>
      </c>
      <c r="BN53" s="288">
        <v>94700</v>
      </c>
      <c r="BO53" s="289">
        <v>454560000</v>
      </c>
      <c r="BP53" s="290" t="s">
        <v>302</v>
      </c>
      <c r="BQ53" s="288">
        <v>94708</v>
      </c>
      <c r="BR53" s="289">
        <v>454598400</v>
      </c>
      <c r="BS53" s="290" t="s">
        <v>302</v>
      </c>
      <c r="BT53" s="288">
        <v>94707</v>
      </c>
      <c r="BU53" s="289">
        <v>454593600</v>
      </c>
      <c r="BV53" s="290" t="s">
        <v>302</v>
      </c>
      <c r="BW53" s="288">
        <v>91867</v>
      </c>
      <c r="BX53" s="289">
        <v>440961600</v>
      </c>
      <c r="BY53" s="290" t="s">
        <v>302</v>
      </c>
      <c r="BZ53" s="288">
        <v>94700</v>
      </c>
      <c r="CA53" s="289">
        <v>454560000</v>
      </c>
      <c r="CB53" s="290" t="s">
        <v>302</v>
      </c>
      <c r="CC53" s="288">
        <v>90986</v>
      </c>
      <c r="CD53" s="289">
        <v>436732800</v>
      </c>
      <c r="CE53" s="290" t="s">
        <v>302</v>
      </c>
      <c r="CF53" s="288">
        <v>94708</v>
      </c>
      <c r="CG53" s="289">
        <v>454598400</v>
      </c>
      <c r="CH53" s="290" t="s">
        <v>302</v>
      </c>
      <c r="CI53" s="288">
        <v>90541</v>
      </c>
      <c r="CJ53" s="289">
        <v>434596800</v>
      </c>
      <c r="CK53" s="290" t="s">
        <v>302</v>
      </c>
      <c r="CL53" s="288">
        <v>90000</v>
      </c>
      <c r="CM53" s="289">
        <v>432000000</v>
      </c>
      <c r="CN53" s="290" t="s">
        <v>302</v>
      </c>
      <c r="CO53" s="288">
        <v>90920</v>
      </c>
      <c r="CP53" s="289">
        <v>436416000</v>
      </c>
      <c r="CQ53" s="290" t="s">
        <v>302</v>
      </c>
      <c r="CR53" s="288">
        <v>94700</v>
      </c>
      <c r="CS53" s="289">
        <v>454560000</v>
      </c>
      <c r="CT53" s="291" t="s">
        <v>302</v>
      </c>
    </row>
    <row r="54" spans="1:98" ht="50.45" customHeight="1">
      <c r="A54" s="252"/>
      <c r="B54" s="282">
        <v>34</v>
      </c>
      <c r="C54" s="283" t="s">
        <v>153</v>
      </c>
      <c r="D54" s="284" t="s">
        <v>154</v>
      </c>
      <c r="E54" s="283" t="s">
        <v>89</v>
      </c>
      <c r="F54" s="285">
        <v>30908</v>
      </c>
      <c r="G54" s="286">
        <v>92796</v>
      </c>
      <c r="H54" s="287">
        <v>2868138768</v>
      </c>
      <c r="I54" s="288">
        <v>89038</v>
      </c>
      <c r="J54" s="289">
        <v>2751986504</v>
      </c>
      <c r="K54" s="290" t="s">
        <v>302</v>
      </c>
      <c r="L54" s="288">
        <v>92796</v>
      </c>
      <c r="M54" s="289">
        <v>2868138768</v>
      </c>
      <c r="N54" s="290" t="s">
        <v>302</v>
      </c>
      <c r="O54" s="288">
        <v>80000</v>
      </c>
      <c r="P54" s="289">
        <v>2472640000</v>
      </c>
      <c r="Q54" s="290" t="s">
        <v>302</v>
      </c>
      <c r="R54" s="288">
        <v>92796</v>
      </c>
      <c r="S54" s="289">
        <v>2868138768</v>
      </c>
      <c r="T54" s="290" t="s">
        <v>302</v>
      </c>
      <c r="U54" s="288">
        <v>92796</v>
      </c>
      <c r="V54" s="289">
        <v>2868138768</v>
      </c>
      <c r="W54" s="290" t="s">
        <v>302</v>
      </c>
      <c r="X54" s="288"/>
      <c r="Y54" s="289">
        <v>0</v>
      </c>
      <c r="Z54" s="290" t="s">
        <v>303</v>
      </c>
      <c r="AA54" s="288">
        <v>89632</v>
      </c>
      <c r="AB54" s="289">
        <v>2770345856</v>
      </c>
      <c r="AC54" s="290" t="s">
        <v>302</v>
      </c>
      <c r="AD54" s="288">
        <v>88156</v>
      </c>
      <c r="AE54" s="289">
        <v>2724725648</v>
      </c>
      <c r="AF54" s="290" t="s">
        <v>302</v>
      </c>
      <c r="AG54" s="288">
        <v>89548</v>
      </c>
      <c r="AH54" s="289">
        <v>2767749584</v>
      </c>
      <c r="AI54" s="290" t="s">
        <v>302</v>
      </c>
      <c r="AJ54" s="288">
        <v>89600</v>
      </c>
      <c r="AK54" s="289">
        <v>2769356800</v>
      </c>
      <c r="AL54" s="290" t="s">
        <v>302</v>
      </c>
      <c r="AM54" s="288">
        <v>92795</v>
      </c>
      <c r="AN54" s="289">
        <v>2868107860</v>
      </c>
      <c r="AO54" s="290" t="s">
        <v>302</v>
      </c>
      <c r="AP54" s="288">
        <v>92796</v>
      </c>
      <c r="AQ54" s="289">
        <v>2868138768</v>
      </c>
      <c r="AR54" s="290" t="s">
        <v>302</v>
      </c>
      <c r="AS54" s="288"/>
      <c r="AT54" s="289">
        <v>0</v>
      </c>
      <c r="AU54" s="290" t="s">
        <v>303</v>
      </c>
      <c r="AV54" s="288">
        <v>92796</v>
      </c>
      <c r="AW54" s="289">
        <v>2868138768</v>
      </c>
      <c r="AX54" s="290" t="s">
        <v>302</v>
      </c>
      <c r="AY54" s="288">
        <v>92796</v>
      </c>
      <c r="AZ54" s="289">
        <v>2868138768</v>
      </c>
      <c r="BA54" s="290" t="s">
        <v>302</v>
      </c>
      <c r="BB54" s="288">
        <v>90450</v>
      </c>
      <c r="BC54" s="289">
        <v>2795628600</v>
      </c>
      <c r="BD54" s="290" t="s">
        <v>302</v>
      </c>
      <c r="BE54" s="288">
        <v>90539</v>
      </c>
      <c r="BF54" s="289">
        <v>2798379412</v>
      </c>
      <c r="BG54" s="290" t="s">
        <v>302</v>
      </c>
      <c r="BH54" s="288">
        <v>65000</v>
      </c>
      <c r="BI54" s="289">
        <v>2009020000</v>
      </c>
      <c r="BJ54" s="290" t="s">
        <v>302</v>
      </c>
      <c r="BK54" s="288">
        <v>82000</v>
      </c>
      <c r="BL54" s="289">
        <v>2534456000</v>
      </c>
      <c r="BM54" s="290" t="s">
        <v>302</v>
      </c>
      <c r="BN54" s="288">
        <v>92790</v>
      </c>
      <c r="BO54" s="289">
        <v>2867953320</v>
      </c>
      <c r="BP54" s="290" t="s">
        <v>302</v>
      </c>
      <c r="BQ54" s="288">
        <v>92796</v>
      </c>
      <c r="BR54" s="289">
        <v>2868138768</v>
      </c>
      <c r="BS54" s="290" t="s">
        <v>302</v>
      </c>
      <c r="BT54" s="288">
        <v>92795</v>
      </c>
      <c r="BU54" s="289">
        <v>2868107860</v>
      </c>
      <c r="BV54" s="290" t="s">
        <v>302</v>
      </c>
      <c r="BW54" s="288">
        <v>90012</v>
      </c>
      <c r="BX54" s="289">
        <v>2782090896</v>
      </c>
      <c r="BY54" s="290" t="s">
        <v>302</v>
      </c>
      <c r="BZ54" s="288">
        <v>92790</v>
      </c>
      <c r="CA54" s="289">
        <v>2867953320</v>
      </c>
      <c r="CB54" s="290" t="s">
        <v>302</v>
      </c>
      <c r="CC54" s="288">
        <v>89149</v>
      </c>
      <c r="CD54" s="289">
        <v>2755417292</v>
      </c>
      <c r="CE54" s="290" t="s">
        <v>302</v>
      </c>
      <c r="CF54" s="288">
        <v>92796</v>
      </c>
      <c r="CG54" s="289">
        <v>2868138768</v>
      </c>
      <c r="CH54" s="290" t="s">
        <v>302</v>
      </c>
      <c r="CI54" s="288">
        <v>88713</v>
      </c>
      <c r="CJ54" s="289">
        <v>2741941404</v>
      </c>
      <c r="CK54" s="290" t="s">
        <v>302</v>
      </c>
      <c r="CL54" s="288">
        <v>84000</v>
      </c>
      <c r="CM54" s="289">
        <v>2596272000</v>
      </c>
      <c r="CN54" s="290" t="s">
        <v>302</v>
      </c>
      <c r="CO54" s="288">
        <v>89000</v>
      </c>
      <c r="CP54" s="289">
        <v>2750812000</v>
      </c>
      <c r="CQ54" s="290" t="s">
        <v>302</v>
      </c>
      <c r="CR54" s="288">
        <v>90000</v>
      </c>
      <c r="CS54" s="289">
        <v>2781720000</v>
      </c>
      <c r="CT54" s="291" t="s">
        <v>302</v>
      </c>
    </row>
    <row r="55" spans="1:98" ht="50.45" customHeight="1">
      <c r="A55" s="252"/>
      <c r="B55" s="282">
        <v>35</v>
      </c>
      <c r="C55" s="283" t="s">
        <v>155</v>
      </c>
      <c r="D55" s="284" t="s">
        <v>156</v>
      </c>
      <c r="E55" s="283" t="s">
        <v>89</v>
      </c>
      <c r="F55" s="285">
        <v>1250</v>
      </c>
      <c r="G55" s="286">
        <v>896087</v>
      </c>
      <c r="H55" s="287">
        <v>1120108750</v>
      </c>
      <c r="I55" s="288">
        <v>859795</v>
      </c>
      <c r="J55" s="289">
        <v>1074743750</v>
      </c>
      <c r="K55" s="290" t="s">
        <v>302</v>
      </c>
      <c r="L55" s="288">
        <v>896087</v>
      </c>
      <c r="M55" s="289">
        <v>1120108750</v>
      </c>
      <c r="N55" s="290" t="s">
        <v>302</v>
      </c>
      <c r="O55" s="288">
        <v>850000</v>
      </c>
      <c r="P55" s="289">
        <v>1062500000</v>
      </c>
      <c r="Q55" s="290" t="s">
        <v>302</v>
      </c>
      <c r="R55" s="288">
        <v>840000</v>
      </c>
      <c r="S55" s="289">
        <v>1050000000</v>
      </c>
      <c r="T55" s="290" t="s">
        <v>302</v>
      </c>
      <c r="U55" s="288">
        <v>896087</v>
      </c>
      <c r="V55" s="289">
        <v>1120108750</v>
      </c>
      <c r="W55" s="290" t="s">
        <v>302</v>
      </c>
      <c r="X55" s="288"/>
      <c r="Y55" s="289">
        <v>0</v>
      </c>
      <c r="Z55" s="290" t="s">
        <v>303</v>
      </c>
      <c r="AA55" s="288">
        <v>865530</v>
      </c>
      <c r="AB55" s="289">
        <v>1081912500</v>
      </c>
      <c r="AC55" s="290" t="s">
        <v>302</v>
      </c>
      <c r="AD55" s="288">
        <v>878165</v>
      </c>
      <c r="AE55" s="289">
        <v>1097706250</v>
      </c>
      <c r="AF55" s="290" t="s">
        <v>302</v>
      </c>
      <c r="AG55" s="288">
        <v>850591</v>
      </c>
      <c r="AH55" s="289">
        <v>1063238750</v>
      </c>
      <c r="AI55" s="290" t="s">
        <v>302</v>
      </c>
      <c r="AJ55" s="288">
        <v>865300</v>
      </c>
      <c r="AK55" s="289">
        <v>1081625000</v>
      </c>
      <c r="AL55" s="290" t="s">
        <v>302</v>
      </c>
      <c r="AM55" s="288">
        <v>887079</v>
      </c>
      <c r="AN55" s="289">
        <v>1108848750</v>
      </c>
      <c r="AO55" s="290" t="s">
        <v>302</v>
      </c>
      <c r="AP55" s="288">
        <v>896087</v>
      </c>
      <c r="AQ55" s="289">
        <v>1120108750</v>
      </c>
      <c r="AR55" s="290" t="s">
        <v>302</v>
      </c>
      <c r="AS55" s="288"/>
      <c r="AT55" s="289">
        <v>0</v>
      </c>
      <c r="AU55" s="290" t="s">
        <v>303</v>
      </c>
      <c r="AV55" s="288">
        <v>896087</v>
      </c>
      <c r="AW55" s="289">
        <v>1120108750</v>
      </c>
      <c r="AX55" s="290" t="s">
        <v>302</v>
      </c>
      <c r="AY55" s="288">
        <v>896087</v>
      </c>
      <c r="AZ55" s="289">
        <v>1120108750</v>
      </c>
      <c r="BA55" s="290" t="s">
        <v>302</v>
      </c>
      <c r="BB55" s="288">
        <v>873506</v>
      </c>
      <c r="BC55" s="289">
        <v>1091882500</v>
      </c>
      <c r="BD55" s="290" t="s">
        <v>302</v>
      </c>
      <c r="BE55" s="288">
        <v>874291</v>
      </c>
      <c r="BF55" s="289">
        <v>1092863750</v>
      </c>
      <c r="BG55" s="290" t="s">
        <v>302</v>
      </c>
      <c r="BH55" s="288">
        <v>896087</v>
      </c>
      <c r="BI55" s="289">
        <v>1120108750</v>
      </c>
      <c r="BJ55" s="290" t="s">
        <v>302</v>
      </c>
      <c r="BK55" s="288">
        <v>840000</v>
      </c>
      <c r="BL55" s="289">
        <v>1050000000</v>
      </c>
      <c r="BM55" s="290" t="s">
        <v>302</v>
      </c>
      <c r="BN55" s="288">
        <v>896080</v>
      </c>
      <c r="BO55" s="289">
        <v>1120100000</v>
      </c>
      <c r="BP55" s="290" t="s">
        <v>302</v>
      </c>
      <c r="BQ55" s="288">
        <v>896087</v>
      </c>
      <c r="BR55" s="289">
        <v>1120108750</v>
      </c>
      <c r="BS55" s="290" t="s">
        <v>302</v>
      </c>
      <c r="BT55" s="288">
        <v>896086</v>
      </c>
      <c r="BU55" s="289">
        <v>1120107500</v>
      </c>
      <c r="BV55" s="290" t="s">
        <v>302</v>
      </c>
      <c r="BW55" s="288">
        <v>869204</v>
      </c>
      <c r="BX55" s="289">
        <v>1086505000</v>
      </c>
      <c r="BY55" s="290" t="s">
        <v>302</v>
      </c>
      <c r="BZ55" s="288">
        <v>856080</v>
      </c>
      <c r="CA55" s="289">
        <v>1070100000</v>
      </c>
      <c r="CB55" s="290" t="s">
        <v>302</v>
      </c>
      <c r="CC55" s="288">
        <v>860871</v>
      </c>
      <c r="CD55" s="289">
        <v>1076088750</v>
      </c>
      <c r="CE55" s="290" t="s">
        <v>302</v>
      </c>
      <c r="CF55" s="288">
        <v>896087</v>
      </c>
      <c r="CG55" s="289">
        <v>1120108750</v>
      </c>
      <c r="CH55" s="290" t="s">
        <v>302</v>
      </c>
      <c r="CI55" s="288">
        <v>856659</v>
      </c>
      <c r="CJ55" s="289">
        <v>1070823750</v>
      </c>
      <c r="CK55" s="290" t="s">
        <v>302</v>
      </c>
      <c r="CL55" s="288">
        <v>860000</v>
      </c>
      <c r="CM55" s="289">
        <v>1075000000</v>
      </c>
      <c r="CN55" s="290" t="s">
        <v>302</v>
      </c>
      <c r="CO55" s="288">
        <v>860000</v>
      </c>
      <c r="CP55" s="289">
        <v>1075000000</v>
      </c>
      <c r="CQ55" s="290" t="s">
        <v>302</v>
      </c>
      <c r="CR55" s="288">
        <v>896000</v>
      </c>
      <c r="CS55" s="289">
        <v>1120000000</v>
      </c>
      <c r="CT55" s="291" t="s">
        <v>302</v>
      </c>
    </row>
    <row r="56" spans="1:98" ht="50.45" customHeight="1">
      <c r="A56" s="252"/>
      <c r="B56" s="282">
        <v>36</v>
      </c>
      <c r="C56" s="283" t="s">
        <v>157</v>
      </c>
      <c r="D56" s="284" t="s">
        <v>158</v>
      </c>
      <c r="E56" s="283" t="s">
        <v>89</v>
      </c>
      <c r="F56" s="285">
        <v>3440</v>
      </c>
      <c r="G56" s="286">
        <v>682104</v>
      </c>
      <c r="H56" s="287">
        <v>2346437760</v>
      </c>
      <c r="I56" s="288">
        <v>654479</v>
      </c>
      <c r="J56" s="289">
        <v>2251407760</v>
      </c>
      <c r="K56" s="290" t="s">
        <v>302</v>
      </c>
      <c r="L56" s="288">
        <v>682104</v>
      </c>
      <c r="M56" s="289">
        <v>2346437760</v>
      </c>
      <c r="N56" s="290" t="s">
        <v>302</v>
      </c>
      <c r="O56" s="288">
        <v>682104</v>
      </c>
      <c r="P56" s="289">
        <v>2346437760</v>
      </c>
      <c r="Q56" s="290" t="s">
        <v>302</v>
      </c>
      <c r="R56" s="288">
        <v>675000</v>
      </c>
      <c r="S56" s="289">
        <v>2322000000</v>
      </c>
      <c r="T56" s="290" t="s">
        <v>302</v>
      </c>
      <c r="U56" s="288">
        <v>682104</v>
      </c>
      <c r="V56" s="289">
        <v>2346437760</v>
      </c>
      <c r="W56" s="290" t="s">
        <v>302</v>
      </c>
      <c r="X56" s="288"/>
      <c r="Y56" s="289">
        <v>0</v>
      </c>
      <c r="Z56" s="290" t="s">
        <v>303</v>
      </c>
      <c r="AA56" s="288">
        <v>658844</v>
      </c>
      <c r="AB56" s="289">
        <v>2266423360</v>
      </c>
      <c r="AC56" s="290" t="s">
        <v>302</v>
      </c>
      <c r="AD56" s="288">
        <v>680058</v>
      </c>
      <c r="AE56" s="289">
        <v>2339399520</v>
      </c>
      <c r="AF56" s="290" t="s">
        <v>302</v>
      </c>
      <c r="AG56" s="288">
        <v>658230</v>
      </c>
      <c r="AH56" s="289">
        <v>2264311200</v>
      </c>
      <c r="AI56" s="290" t="s">
        <v>302</v>
      </c>
      <c r="AJ56" s="288">
        <v>658700</v>
      </c>
      <c r="AK56" s="289">
        <v>2265928000</v>
      </c>
      <c r="AL56" s="290" t="s">
        <v>302</v>
      </c>
      <c r="AM56" s="288">
        <v>682103</v>
      </c>
      <c r="AN56" s="289">
        <v>2346434320</v>
      </c>
      <c r="AO56" s="290" t="s">
        <v>302</v>
      </c>
      <c r="AP56" s="288">
        <v>682104</v>
      </c>
      <c r="AQ56" s="289">
        <v>2346437760</v>
      </c>
      <c r="AR56" s="290" t="s">
        <v>302</v>
      </c>
      <c r="AS56" s="288"/>
      <c r="AT56" s="289">
        <v>0</v>
      </c>
      <c r="AU56" s="290" t="s">
        <v>303</v>
      </c>
      <c r="AV56" s="288">
        <v>682104</v>
      </c>
      <c r="AW56" s="289">
        <v>2346437760</v>
      </c>
      <c r="AX56" s="290" t="s">
        <v>302</v>
      </c>
      <c r="AY56" s="288">
        <v>682104</v>
      </c>
      <c r="AZ56" s="289">
        <v>2346437760</v>
      </c>
      <c r="BA56" s="290" t="s">
        <v>302</v>
      </c>
      <c r="BB56" s="288">
        <v>664915</v>
      </c>
      <c r="BC56" s="289">
        <v>2287307600</v>
      </c>
      <c r="BD56" s="290" t="s">
        <v>302</v>
      </c>
      <c r="BE56" s="288">
        <v>665513</v>
      </c>
      <c r="BF56" s="289">
        <v>2289364720</v>
      </c>
      <c r="BG56" s="290" t="s">
        <v>302</v>
      </c>
      <c r="BH56" s="288">
        <v>682104</v>
      </c>
      <c r="BI56" s="289">
        <v>2346437760</v>
      </c>
      <c r="BJ56" s="290" t="s">
        <v>302</v>
      </c>
      <c r="BK56" s="288">
        <v>640000</v>
      </c>
      <c r="BL56" s="289">
        <v>2201600000</v>
      </c>
      <c r="BM56" s="290" t="s">
        <v>302</v>
      </c>
      <c r="BN56" s="288">
        <v>682100</v>
      </c>
      <c r="BO56" s="289">
        <v>2346424000</v>
      </c>
      <c r="BP56" s="290" t="s">
        <v>302</v>
      </c>
      <c r="BQ56" s="288">
        <v>682104</v>
      </c>
      <c r="BR56" s="289">
        <v>2346437760</v>
      </c>
      <c r="BS56" s="290" t="s">
        <v>302</v>
      </c>
      <c r="BT56" s="288">
        <v>682103</v>
      </c>
      <c r="BU56" s="289">
        <v>2346434320</v>
      </c>
      <c r="BV56" s="290" t="s">
        <v>302</v>
      </c>
      <c r="BW56" s="288">
        <v>661641</v>
      </c>
      <c r="BX56" s="289">
        <v>2276045040</v>
      </c>
      <c r="BY56" s="290" t="s">
        <v>302</v>
      </c>
      <c r="BZ56" s="288">
        <v>652100</v>
      </c>
      <c r="CA56" s="289">
        <v>2243224000</v>
      </c>
      <c r="CB56" s="290" t="s">
        <v>302</v>
      </c>
      <c r="CC56" s="288">
        <v>655297</v>
      </c>
      <c r="CD56" s="289">
        <v>2254221680</v>
      </c>
      <c r="CE56" s="290" t="s">
        <v>302</v>
      </c>
      <c r="CF56" s="288">
        <v>662104</v>
      </c>
      <c r="CG56" s="289">
        <v>2277637760</v>
      </c>
      <c r="CH56" s="290" t="s">
        <v>302</v>
      </c>
      <c r="CI56" s="288">
        <v>652091</v>
      </c>
      <c r="CJ56" s="289">
        <v>2243193040</v>
      </c>
      <c r="CK56" s="290" t="s">
        <v>302</v>
      </c>
      <c r="CL56" s="288">
        <v>650000</v>
      </c>
      <c r="CM56" s="289">
        <v>2236000000</v>
      </c>
      <c r="CN56" s="290" t="s">
        <v>302</v>
      </c>
      <c r="CO56" s="288">
        <v>654000</v>
      </c>
      <c r="CP56" s="289">
        <v>2249760000</v>
      </c>
      <c r="CQ56" s="290" t="s">
        <v>302</v>
      </c>
      <c r="CR56" s="288">
        <v>675000</v>
      </c>
      <c r="CS56" s="289">
        <v>2322000000</v>
      </c>
      <c r="CT56" s="291" t="s">
        <v>302</v>
      </c>
    </row>
    <row r="57" spans="1:98" ht="50.45" customHeight="1">
      <c r="A57" s="252"/>
      <c r="B57" s="282">
        <v>37</v>
      </c>
      <c r="C57" s="283" t="s">
        <v>159</v>
      </c>
      <c r="D57" s="284" t="s">
        <v>160</v>
      </c>
      <c r="E57" s="283" t="s">
        <v>89</v>
      </c>
      <c r="F57" s="285">
        <v>700</v>
      </c>
      <c r="G57" s="286">
        <v>450901</v>
      </c>
      <c r="H57" s="287">
        <v>315630700</v>
      </c>
      <c r="I57" s="288">
        <v>432640</v>
      </c>
      <c r="J57" s="289">
        <v>302848000</v>
      </c>
      <c r="K57" s="290" t="s">
        <v>302</v>
      </c>
      <c r="L57" s="288">
        <v>450901</v>
      </c>
      <c r="M57" s="289">
        <v>315630700</v>
      </c>
      <c r="N57" s="290" t="s">
        <v>302</v>
      </c>
      <c r="O57" s="288">
        <v>450901</v>
      </c>
      <c r="P57" s="289">
        <v>315630700</v>
      </c>
      <c r="Q57" s="290" t="s">
        <v>302</v>
      </c>
      <c r="R57" s="288">
        <v>450000</v>
      </c>
      <c r="S57" s="289">
        <v>315000000</v>
      </c>
      <c r="T57" s="290" t="s">
        <v>302</v>
      </c>
      <c r="U57" s="288">
        <v>450901</v>
      </c>
      <c r="V57" s="289">
        <v>315630700</v>
      </c>
      <c r="W57" s="290" t="s">
        <v>302</v>
      </c>
      <c r="X57" s="288"/>
      <c r="Y57" s="289">
        <v>0</v>
      </c>
      <c r="Z57" s="290" t="s">
        <v>303</v>
      </c>
      <c r="AA57" s="288">
        <v>435525</v>
      </c>
      <c r="AB57" s="289">
        <v>304867500</v>
      </c>
      <c r="AC57" s="290" t="s">
        <v>302</v>
      </c>
      <c r="AD57" s="288">
        <v>449548</v>
      </c>
      <c r="AE57" s="289">
        <v>314683600</v>
      </c>
      <c r="AF57" s="290" t="s">
        <v>302</v>
      </c>
      <c r="AG57" s="288">
        <v>428008</v>
      </c>
      <c r="AH57" s="289">
        <v>299605600</v>
      </c>
      <c r="AI57" s="290" t="s">
        <v>302</v>
      </c>
      <c r="AJ57" s="288">
        <v>435400</v>
      </c>
      <c r="AK57" s="289">
        <v>304780000</v>
      </c>
      <c r="AL57" s="290" t="s">
        <v>302</v>
      </c>
      <c r="AM57" s="288">
        <v>446660</v>
      </c>
      <c r="AN57" s="289">
        <v>312662000</v>
      </c>
      <c r="AO57" s="290" t="s">
        <v>302</v>
      </c>
      <c r="AP57" s="288">
        <v>450901</v>
      </c>
      <c r="AQ57" s="289">
        <v>315630700</v>
      </c>
      <c r="AR57" s="290" t="s">
        <v>302</v>
      </c>
      <c r="AS57" s="288"/>
      <c r="AT57" s="289">
        <v>0</v>
      </c>
      <c r="AU57" s="290" t="s">
        <v>303</v>
      </c>
      <c r="AV57" s="288">
        <v>450901</v>
      </c>
      <c r="AW57" s="289">
        <v>315630700</v>
      </c>
      <c r="AX57" s="290" t="s">
        <v>302</v>
      </c>
      <c r="AY57" s="288">
        <v>450901</v>
      </c>
      <c r="AZ57" s="289">
        <v>315630700</v>
      </c>
      <c r="BA57" s="290" t="s">
        <v>302</v>
      </c>
      <c r="BB57" s="288">
        <v>439538</v>
      </c>
      <c r="BC57" s="289">
        <v>307676600</v>
      </c>
      <c r="BD57" s="290" t="s">
        <v>302</v>
      </c>
      <c r="BE57" s="288">
        <v>439934</v>
      </c>
      <c r="BF57" s="289">
        <v>307953800</v>
      </c>
      <c r="BG57" s="290" t="s">
        <v>302</v>
      </c>
      <c r="BH57" s="288">
        <v>450901</v>
      </c>
      <c r="BI57" s="289">
        <v>315630700</v>
      </c>
      <c r="BJ57" s="290" t="s">
        <v>302</v>
      </c>
      <c r="BK57" s="288">
        <v>410000</v>
      </c>
      <c r="BL57" s="289">
        <v>287000000</v>
      </c>
      <c r="BM57" s="290" t="s">
        <v>302</v>
      </c>
      <c r="BN57" s="288">
        <v>450900</v>
      </c>
      <c r="BO57" s="289">
        <v>315630000</v>
      </c>
      <c r="BP57" s="290" t="s">
        <v>302</v>
      </c>
      <c r="BQ57" s="288">
        <v>450901</v>
      </c>
      <c r="BR57" s="289">
        <v>315630700</v>
      </c>
      <c r="BS57" s="290" t="s">
        <v>302</v>
      </c>
      <c r="BT57" s="288">
        <v>450900</v>
      </c>
      <c r="BU57" s="289">
        <v>315630000</v>
      </c>
      <c r="BV57" s="290" t="s">
        <v>302</v>
      </c>
      <c r="BW57" s="288">
        <v>437374</v>
      </c>
      <c r="BX57" s="289">
        <v>306161800</v>
      </c>
      <c r="BY57" s="290" t="s">
        <v>302</v>
      </c>
      <c r="BZ57" s="288">
        <v>450900</v>
      </c>
      <c r="CA57" s="289">
        <v>315630000</v>
      </c>
      <c r="CB57" s="290" t="s">
        <v>302</v>
      </c>
      <c r="CC57" s="288">
        <v>433181</v>
      </c>
      <c r="CD57" s="289">
        <v>303226700</v>
      </c>
      <c r="CE57" s="290" t="s">
        <v>302</v>
      </c>
      <c r="CF57" s="288">
        <v>450901</v>
      </c>
      <c r="CG57" s="289">
        <v>315630700</v>
      </c>
      <c r="CH57" s="290" t="s">
        <v>302</v>
      </c>
      <c r="CI57" s="288">
        <v>431061</v>
      </c>
      <c r="CJ57" s="289">
        <v>301742700</v>
      </c>
      <c r="CK57" s="290" t="s">
        <v>302</v>
      </c>
      <c r="CL57" s="288">
        <v>440000</v>
      </c>
      <c r="CM57" s="289">
        <v>308000000</v>
      </c>
      <c r="CN57" s="290" t="s">
        <v>302</v>
      </c>
      <c r="CO57" s="288">
        <v>432000</v>
      </c>
      <c r="CP57" s="289">
        <v>302400000</v>
      </c>
      <c r="CQ57" s="290" t="s">
        <v>302</v>
      </c>
      <c r="CR57" s="288">
        <v>450900</v>
      </c>
      <c r="CS57" s="289">
        <v>315630000</v>
      </c>
      <c r="CT57" s="291" t="s">
        <v>302</v>
      </c>
    </row>
    <row r="58" spans="1:98" ht="50.45" customHeight="1">
      <c r="A58" s="252"/>
      <c r="B58" s="282">
        <v>38</v>
      </c>
      <c r="C58" s="283" t="s">
        <v>161</v>
      </c>
      <c r="D58" s="284" t="s">
        <v>162</v>
      </c>
      <c r="E58" s="283" t="s">
        <v>163</v>
      </c>
      <c r="F58" s="285">
        <v>375200</v>
      </c>
      <c r="G58" s="286">
        <v>4891</v>
      </c>
      <c r="H58" s="287">
        <v>1835103200</v>
      </c>
      <c r="I58" s="288">
        <v>4693</v>
      </c>
      <c r="J58" s="289">
        <v>1760813600</v>
      </c>
      <c r="K58" s="290" t="s">
        <v>302</v>
      </c>
      <c r="L58" s="288">
        <v>4891</v>
      </c>
      <c r="M58" s="289">
        <v>1835103200</v>
      </c>
      <c r="N58" s="290" t="s">
        <v>302</v>
      </c>
      <c r="O58" s="288">
        <v>4891</v>
      </c>
      <c r="P58" s="289">
        <v>1835103200</v>
      </c>
      <c r="Q58" s="290" t="s">
        <v>302</v>
      </c>
      <c r="R58" s="288">
        <v>4891</v>
      </c>
      <c r="S58" s="289">
        <v>1835103200</v>
      </c>
      <c r="T58" s="290" t="s">
        <v>302</v>
      </c>
      <c r="U58" s="288">
        <v>4891</v>
      </c>
      <c r="V58" s="289">
        <v>1835103200</v>
      </c>
      <c r="W58" s="290" t="s">
        <v>302</v>
      </c>
      <c r="X58" s="288"/>
      <c r="Y58" s="289">
        <v>0</v>
      </c>
      <c r="Z58" s="290" t="s">
        <v>303</v>
      </c>
      <c r="AA58" s="288">
        <v>4724</v>
      </c>
      <c r="AB58" s="289">
        <v>1772444800</v>
      </c>
      <c r="AC58" s="290" t="s">
        <v>302</v>
      </c>
      <c r="AD58" s="288">
        <v>4889</v>
      </c>
      <c r="AE58" s="289">
        <v>1834352800</v>
      </c>
      <c r="AF58" s="290" t="s">
        <v>302</v>
      </c>
      <c r="AG58" s="288">
        <v>4643</v>
      </c>
      <c r="AH58" s="289">
        <v>1742053600</v>
      </c>
      <c r="AI58" s="290" t="s">
        <v>302</v>
      </c>
      <c r="AJ58" s="288">
        <v>4700</v>
      </c>
      <c r="AK58" s="289">
        <v>1763440000</v>
      </c>
      <c r="AL58" s="290" t="s">
        <v>302</v>
      </c>
      <c r="AM58" s="288">
        <v>4890</v>
      </c>
      <c r="AN58" s="289">
        <v>1834728000</v>
      </c>
      <c r="AO58" s="290" t="s">
        <v>302</v>
      </c>
      <c r="AP58" s="288">
        <v>4891</v>
      </c>
      <c r="AQ58" s="289">
        <v>1835103200</v>
      </c>
      <c r="AR58" s="290" t="s">
        <v>302</v>
      </c>
      <c r="AS58" s="288"/>
      <c r="AT58" s="289">
        <v>0</v>
      </c>
      <c r="AU58" s="290" t="s">
        <v>303</v>
      </c>
      <c r="AV58" s="288">
        <v>4891</v>
      </c>
      <c r="AW58" s="289">
        <v>1835103200</v>
      </c>
      <c r="AX58" s="290" t="s">
        <v>302</v>
      </c>
      <c r="AY58" s="288">
        <v>4891</v>
      </c>
      <c r="AZ58" s="289">
        <v>1835103200</v>
      </c>
      <c r="BA58" s="290" t="s">
        <v>302</v>
      </c>
      <c r="BB58" s="288">
        <v>4760</v>
      </c>
      <c r="BC58" s="289">
        <v>1785952000</v>
      </c>
      <c r="BD58" s="290" t="s">
        <v>302</v>
      </c>
      <c r="BE58" s="288">
        <v>4772</v>
      </c>
      <c r="BF58" s="289">
        <v>1790454400</v>
      </c>
      <c r="BG58" s="290" t="s">
        <v>302</v>
      </c>
      <c r="BH58" s="288">
        <v>4891</v>
      </c>
      <c r="BI58" s="289">
        <v>1835103200</v>
      </c>
      <c r="BJ58" s="290" t="s">
        <v>302</v>
      </c>
      <c r="BK58" s="288">
        <v>4200</v>
      </c>
      <c r="BL58" s="289">
        <v>1575840000</v>
      </c>
      <c r="BM58" s="290" t="s">
        <v>302</v>
      </c>
      <c r="BN58" s="288">
        <v>4890</v>
      </c>
      <c r="BO58" s="289">
        <v>1834728000</v>
      </c>
      <c r="BP58" s="290" t="s">
        <v>302</v>
      </c>
      <c r="BQ58" s="288">
        <v>4891</v>
      </c>
      <c r="BR58" s="289">
        <v>1835103200</v>
      </c>
      <c r="BS58" s="290" t="s">
        <v>302</v>
      </c>
      <c r="BT58" s="288">
        <v>4890</v>
      </c>
      <c r="BU58" s="289">
        <v>1834728000</v>
      </c>
      <c r="BV58" s="290" t="s">
        <v>302</v>
      </c>
      <c r="BW58" s="288">
        <v>4885</v>
      </c>
      <c r="BX58" s="289">
        <v>1832852000</v>
      </c>
      <c r="BY58" s="290" t="s">
        <v>302</v>
      </c>
      <c r="BZ58" s="288">
        <v>4890</v>
      </c>
      <c r="CA58" s="289">
        <v>1834728000</v>
      </c>
      <c r="CB58" s="290" t="s">
        <v>302</v>
      </c>
      <c r="CC58" s="288">
        <v>4699</v>
      </c>
      <c r="CD58" s="289">
        <v>1763064800</v>
      </c>
      <c r="CE58" s="290" t="s">
        <v>302</v>
      </c>
      <c r="CF58" s="288">
        <v>4691</v>
      </c>
      <c r="CG58" s="289">
        <v>1760063200</v>
      </c>
      <c r="CH58" s="290" t="s">
        <v>302</v>
      </c>
      <c r="CI58" s="288">
        <v>4676</v>
      </c>
      <c r="CJ58" s="289">
        <v>1754435200</v>
      </c>
      <c r="CK58" s="290" t="s">
        <v>302</v>
      </c>
      <c r="CL58" s="288">
        <v>4700</v>
      </c>
      <c r="CM58" s="289">
        <v>1763440000</v>
      </c>
      <c r="CN58" s="290" t="s">
        <v>302</v>
      </c>
      <c r="CO58" s="288">
        <v>4750</v>
      </c>
      <c r="CP58" s="289">
        <v>1782200000</v>
      </c>
      <c r="CQ58" s="290" t="s">
        <v>302</v>
      </c>
      <c r="CR58" s="288">
        <v>4800</v>
      </c>
      <c r="CS58" s="289">
        <v>1800960000</v>
      </c>
      <c r="CT58" s="291" t="s">
        <v>302</v>
      </c>
    </row>
    <row r="59" spans="1:98" ht="50.45" customHeight="1">
      <c r="A59" s="252"/>
      <c r="B59" s="282">
        <v>39</v>
      </c>
      <c r="C59" s="283" t="s">
        <v>164</v>
      </c>
      <c r="D59" s="284" t="s">
        <v>165</v>
      </c>
      <c r="E59" s="283" t="s">
        <v>92</v>
      </c>
      <c r="F59" s="285">
        <v>1200</v>
      </c>
      <c r="G59" s="286">
        <v>678435</v>
      </c>
      <c r="H59" s="287">
        <v>814122000</v>
      </c>
      <c r="I59" s="288">
        <v>650958</v>
      </c>
      <c r="J59" s="289">
        <v>781149600</v>
      </c>
      <c r="K59" s="290" t="s">
        <v>302</v>
      </c>
      <c r="L59" s="288">
        <v>678435</v>
      </c>
      <c r="M59" s="289">
        <v>814122000</v>
      </c>
      <c r="N59" s="290" t="s">
        <v>302</v>
      </c>
      <c r="O59" s="288">
        <v>678435</v>
      </c>
      <c r="P59" s="289">
        <v>814122000</v>
      </c>
      <c r="Q59" s="290" t="s">
        <v>302</v>
      </c>
      <c r="R59" s="288">
        <v>678435</v>
      </c>
      <c r="S59" s="289">
        <v>814122000</v>
      </c>
      <c r="T59" s="290" t="s">
        <v>302</v>
      </c>
      <c r="U59" s="288">
        <v>678435</v>
      </c>
      <c r="V59" s="289">
        <v>814122000</v>
      </c>
      <c r="W59" s="290" t="s">
        <v>302</v>
      </c>
      <c r="X59" s="288"/>
      <c r="Y59" s="289">
        <v>0</v>
      </c>
      <c r="Z59" s="290" t="s">
        <v>303</v>
      </c>
      <c r="AA59" s="288">
        <v>655300</v>
      </c>
      <c r="AB59" s="289">
        <v>786360000</v>
      </c>
      <c r="AC59" s="290" t="s">
        <v>302</v>
      </c>
      <c r="AD59" s="288">
        <v>675043</v>
      </c>
      <c r="AE59" s="289">
        <v>810051600</v>
      </c>
      <c r="AF59" s="290" t="s">
        <v>302</v>
      </c>
      <c r="AG59" s="288">
        <v>643990</v>
      </c>
      <c r="AH59" s="289">
        <v>772788000</v>
      </c>
      <c r="AI59" s="290" t="s">
        <v>302</v>
      </c>
      <c r="AJ59" s="288">
        <v>655200</v>
      </c>
      <c r="AK59" s="289">
        <v>786240000</v>
      </c>
      <c r="AL59" s="290" t="s">
        <v>302</v>
      </c>
      <c r="AM59" s="288">
        <v>678434</v>
      </c>
      <c r="AN59" s="289">
        <v>814120800</v>
      </c>
      <c r="AO59" s="290" t="s">
        <v>302</v>
      </c>
      <c r="AP59" s="288">
        <v>678435</v>
      </c>
      <c r="AQ59" s="289">
        <v>814122000</v>
      </c>
      <c r="AR59" s="290" t="s">
        <v>302</v>
      </c>
      <c r="AS59" s="288"/>
      <c r="AT59" s="289">
        <v>0</v>
      </c>
      <c r="AU59" s="290" t="s">
        <v>303</v>
      </c>
      <c r="AV59" s="288">
        <v>678435</v>
      </c>
      <c r="AW59" s="289">
        <v>814122000</v>
      </c>
      <c r="AX59" s="290" t="s">
        <v>302</v>
      </c>
      <c r="AY59" s="288">
        <v>678435</v>
      </c>
      <c r="AZ59" s="289">
        <v>814122000</v>
      </c>
      <c r="BA59" s="290" t="s">
        <v>302</v>
      </c>
      <c r="BB59" s="288">
        <v>661338</v>
      </c>
      <c r="BC59" s="289">
        <v>793605600</v>
      </c>
      <c r="BD59" s="290" t="s">
        <v>302</v>
      </c>
      <c r="BE59" s="288">
        <v>661933</v>
      </c>
      <c r="BF59" s="289">
        <v>794319600</v>
      </c>
      <c r="BG59" s="290" t="s">
        <v>302</v>
      </c>
      <c r="BH59" s="288">
        <v>678435</v>
      </c>
      <c r="BI59" s="289">
        <v>814122000</v>
      </c>
      <c r="BJ59" s="290" t="s">
        <v>302</v>
      </c>
      <c r="BK59" s="288">
        <v>625000</v>
      </c>
      <c r="BL59" s="289">
        <v>750000000</v>
      </c>
      <c r="BM59" s="290" t="s">
        <v>302</v>
      </c>
      <c r="BN59" s="288">
        <v>678430</v>
      </c>
      <c r="BO59" s="289">
        <v>814116000</v>
      </c>
      <c r="BP59" s="290" t="s">
        <v>302</v>
      </c>
      <c r="BQ59" s="288">
        <v>678435</v>
      </c>
      <c r="BR59" s="289">
        <v>814122000</v>
      </c>
      <c r="BS59" s="290" t="s">
        <v>302</v>
      </c>
      <c r="BT59" s="288">
        <v>678434</v>
      </c>
      <c r="BU59" s="289">
        <v>814120800</v>
      </c>
      <c r="BV59" s="290" t="s">
        <v>302</v>
      </c>
      <c r="BW59" s="288">
        <v>658082</v>
      </c>
      <c r="BX59" s="289">
        <v>789698400</v>
      </c>
      <c r="BY59" s="290" t="s">
        <v>302</v>
      </c>
      <c r="BZ59" s="288">
        <v>678430</v>
      </c>
      <c r="CA59" s="289">
        <v>814116000</v>
      </c>
      <c r="CB59" s="290" t="s">
        <v>302</v>
      </c>
      <c r="CC59" s="288">
        <v>651773</v>
      </c>
      <c r="CD59" s="289">
        <v>782127600</v>
      </c>
      <c r="CE59" s="290" t="s">
        <v>302</v>
      </c>
      <c r="CF59" s="288">
        <v>678435</v>
      </c>
      <c r="CG59" s="289">
        <v>814122000</v>
      </c>
      <c r="CH59" s="290" t="s">
        <v>302</v>
      </c>
      <c r="CI59" s="288">
        <v>648584</v>
      </c>
      <c r="CJ59" s="289">
        <v>778300800</v>
      </c>
      <c r="CK59" s="290" t="s">
        <v>302</v>
      </c>
      <c r="CL59" s="288">
        <v>650000</v>
      </c>
      <c r="CM59" s="289">
        <v>780000000</v>
      </c>
      <c r="CN59" s="290" t="s">
        <v>302</v>
      </c>
      <c r="CO59" s="288">
        <v>651000</v>
      </c>
      <c r="CP59" s="289">
        <v>781200000</v>
      </c>
      <c r="CQ59" s="290" t="s">
        <v>302</v>
      </c>
      <c r="CR59" s="288">
        <v>678430</v>
      </c>
      <c r="CS59" s="289">
        <v>814116000</v>
      </c>
      <c r="CT59" s="291" t="s">
        <v>302</v>
      </c>
    </row>
    <row r="60" spans="1:98" ht="50.45" customHeight="1">
      <c r="A60" s="252"/>
      <c r="B60" s="282">
        <v>40</v>
      </c>
      <c r="C60" s="283" t="s">
        <v>166</v>
      </c>
      <c r="D60" s="284" t="s">
        <v>167</v>
      </c>
      <c r="E60" s="283" t="s">
        <v>89</v>
      </c>
      <c r="F60" s="285">
        <v>4400</v>
      </c>
      <c r="G60" s="286">
        <v>535802</v>
      </c>
      <c r="H60" s="287">
        <v>2357528800</v>
      </c>
      <c r="I60" s="288">
        <v>514102</v>
      </c>
      <c r="J60" s="289">
        <v>2262048800</v>
      </c>
      <c r="K60" s="290" t="s">
        <v>302</v>
      </c>
      <c r="L60" s="288">
        <v>535802</v>
      </c>
      <c r="M60" s="289">
        <v>2357528800</v>
      </c>
      <c r="N60" s="290" t="s">
        <v>302</v>
      </c>
      <c r="O60" s="288">
        <v>525000</v>
      </c>
      <c r="P60" s="289">
        <v>2310000000</v>
      </c>
      <c r="Q60" s="290" t="s">
        <v>302</v>
      </c>
      <c r="R60" s="288">
        <v>535802</v>
      </c>
      <c r="S60" s="289">
        <v>2357528800</v>
      </c>
      <c r="T60" s="290" t="s">
        <v>302</v>
      </c>
      <c r="U60" s="288">
        <v>535802</v>
      </c>
      <c r="V60" s="289">
        <v>2357528800</v>
      </c>
      <c r="W60" s="290" t="s">
        <v>302</v>
      </c>
      <c r="X60" s="288"/>
      <c r="Y60" s="289">
        <v>0</v>
      </c>
      <c r="Z60" s="290" t="s">
        <v>303</v>
      </c>
      <c r="AA60" s="288">
        <v>517531</v>
      </c>
      <c r="AB60" s="289">
        <v>2277136400</v>
      </c>
      <c r="AC60" s="290" t="s">
        <v>302</v>
      </c>
      <c r="AD60" s="288">
        <v>534730</v>
      </c>
      <c r="AE60" s="289">
        <v>2352812000</v>
      </c>
      <c r="AF60" s="290" t="s">
        <v>302</v>
      </c>
      <c r="AG60" s="288">
        <v>517049</v>
      </c>
      <c r="AH60" s="289">
        <v>2275015600</v>
      </c>
      <c r="AI60" s="290" t="s">
        <v>302</v>
      </c>
      <c r="AJ60" s="288">
        <v>517400</v>
      </c>
      <c r="AK60" s="289">
        <v>2276560000</v>
      </c>
      <c r="AL60" s="290" t="s">
        <v>302</v>
      </c>
      <c r="AM60" s="288">
        <v>503653</v>
      </c>
      <c r="AN60" s="289">
        <v>2216073200</v>
      </c>
      <c r="AO60" s="290" t="s">
        <v>302</v>
      </c>
      <c r="AP60" s="288">
        <v>535802</v>
      </c>
      <c r="AQ60" s="289">
        <v>2357528800</v>
      </c>
      <c r="AR60" s="290" t="s">
        <v>302</v>
      </c>
      <c r="AS60" s="288"/>
      <c r="AT60" s="289">
        <v>0</v>
      </c>
      <c r="AU60" s="290" t="s">
        <v>303</v>
      </c>
      <c r="AV60" s="288">
        <v>535802</v>
      </c>
      <c r="AW60" s="289">
        <v>2357528800</v>
      </c>
      <c r="AX60" s="290" t="s">
        <v>302</v>
      </c>
      <c r="AY60" s="288">
        <v>535802</v>
      </c>
      <c r="AZ60" s="289">
        <v>2357528800</v>
      </c>
      <c r="BA60" s="290" t="s">
        <v>302</v>
      </c>
      <c r="BB60" s="288">
        <v>522300</v>
      </c>
      <c r="BC60" s="289">
        <v>2298120000</v>
      </c>
      <c r="BD60" s="290" t="s">
        <v>302</v>
      </c>
      <c r="BE60" s="288">
        <v>522770</v>
      </c>
      <c r="BF60" s="289">
        <v>2300188000</v>
      </c>
      <c r="BG60" s="290" t="s">
        <v>302</v>
      </c>
      <c r="BH60" s="288">
        <v>535802</v>
      </c>
      <c r="BI60" s="289">
        <v>2357528800</v>
      </c>
      <c r="BJ60" s="290" t="s">
        <v>302</v>
      </c>
      <c r="BK60" s="288">
        <v>510000</v>
      </c>
      <c r="BL60" s="289">
        <v>2244000000</v>
      </c>
      <c r="BM60" s="290" t="s">
        <v>302</v>
      </c>
      <c r="BN60" s="288">
        <v>535800</v>
      </c>
      <c r="BO60" s="289">
        <v>2357520000</v>
      </c>
      <c r="BP60" s="290" t="s">
        <v>302</v>
      </c>
      <c r="BQ60" s="288">
        <v>530000</v>
      </c>
      <c r="BR60" s="289">
        <v>2332000000</v>
      </c>
      <c r="BS60" s="290" t="s">
        <v>302</v>
      </c>
      <c r="BT60" s="288">
        <v>535801</v>
      </c>
      <c r="BU60" s="289">
        <v>2357524400</v>
      </c>
      <c r="BV60" s="290" t="s">
        <v>302</v>
      </c>
      <c r="BW60" s="288">
        <v>530000</v>
      </c>
      <c r="BX60" s="289">
        <v>2332000000</v>
      </c>
      <c r="BY60" s="290" t="s">
        <v>302</v>
      </c>
      <c r="BZ60" s="288">
        <v>525800</v>
      </c>
      <c r="CA60" s="289">
        <v>2313520000</v>
      </c>
      <c r="CB60" s="290" t="s">
        <v>302</v>
      </c>
      <c r="CC60" s="288">
        <v>514745</v>
      </c>
      <c r="CD60" s="289">
        <v>2264878000</v>
      </c>
      <c r="CE60" s="290" t="s">
        <v>302</v>
      </c>
      <c r="CF60" s="288">
        <v>535802</v>
      </c>
      <c r="CG60" s="289">
        <v>2357528800</v>
      </c>
      <c r="CH60" s="290" t="s">
        <v>302</v>
      </c>
      <c r="CI60" s="288">
        <v>512227</v>
      </c>
      <c r="CJ60" s="289">
        <v>2253798800</v>
      </c>
      <c r="CK60" s="290" t="s">
        <v>302</v>
      </c>
      <c r="CL60" s="288">
        <v>520000</v>
      </c>
      <c r="CM60" s="289">
        <v>2288000000</v>
      </c>
      <c r="CN60" s="290" t="s">
        <v>302</v>
      </c>
      <c r="CO60" s="288">
        <v>513000</v>
      </c>
      <c r="CP60" s="289">
        <v>2257200000</v>
      </c>
      <c r="CQ60" s="290" t="s">
        <v>302</v>
      </c>
      <c r="CR60" s="288">
        <v>535000</v>
      </c>
      <c r="CS60" s="289">
        <v>2354000000</v>
      </c>
      <c r="CT60" s="291" t="s">
        <v>302</v>
      </c>
    </row>
    <row r="61" spans="1:98" ht="50.45" customHeight="1">
      <c r="A61" s="252"/>
      <c r="B61" s="282">
        <v>41</v>
      </c>
      <c r="C61" s="283" t="s">
        <v>168</v>
      </c>
      <c r="D61" s="284" t="s">
        <v>169</v>
      </c>
      <c r="E61" s="283" t="s">
        <v>109</v>
      </c>
      <c r="F61" s="285">
        <v>25000</v>
      </c>
      <c r="G61" s="286">
        <v>8833</v>
      </c>
      <c r="H61" s="287">
        <v>220825000</v>
      </c>
      <c r="I61" s="288">
        <v>8475</v>
      </c>
      <c r="J61" s="289">
        <v>211875000</v>
      </c>
      <c r="K61" s="290" t="s">
        <v>302</v>
      </c>
      <c r="L61" s="288">
        <v>8833</v>
      </c>
      <c r="M61" s="289">
        <v>220825000</v>
      </c>
      <c r="N61" s="290" t="s">
        <v>302</v>
      </c>
      <c r="O61" s="288">
        <v>8833</v>
      </c>
      <c r="P61" s="289">
        <v>220825000</v>
      </c>
      <c r="Q61" s="290" t="s">
        <v>302</v>
      </c>
      <c r="R61" s="288">
        <v>8833</v>
      </c>
      <c r="S61" s="289">
        <v>220825000</v>
      </c>
      <c r="T61" s="290" t="s">
        <v>302</v>
      </c>
      <c r="U61" s="288">
        <v>8833</v>
      </c>
      <c r="V61" s="289">
        <v>220825000</v>
      </c>
      <c r="W61" s="290" t="s">
        <v>302</v>
      </c>
      <c r="X61" s="288"/>
      <c r="Y61" s="289">
        <v>0</v>
      </c>
      <c r="Z61" s="290" t="s">
        <v>303</v>
      </c>
      <c r="AA61" s="288">
        <v>8532</v>
      </c>
      <c r="AB61" s="289">
        <v>213300000</v>
      </c>
      <c r="AC61" s="290" t="s">
        <v>302</v>
      </c>
      <c r="AD61" s="288">
        <v>8480</v>
      </c>
      <c r="AE61" s="289">
        <v>212000000</v>
      </c>
      <c r="AF61" s="290" t="s">
        <v>302</v>
      </c>
      <c r="AG61" s="288">
        <v>8385</v>
      </c>
      <c r="AH61" s="289">
        <v>209625000</v>
      </c>
      <c r="AI61" s="290" t="s">
        <v>302</v>
      </c>
      <c r="AJ61" s="288">
        <v>8500</v>
      </c>
      <c r="AK61" s="289">
        <v>212500000</v>
      </c>
      <c r="AL61" s="290" t="s">
        <v>302</v>
      </c>
      <c r="AM61" s="288">
        <v>8832</v>
      </c>
      <c r="AN61" s="289">
        <v>220800000</v>
      </c>
      <c r="AO61" s="290" t="s">
        <v>302</v>
      </c>
      <c r="AP61" s="288">
        <v>8833</v>
      </c>
      <c r="AQ61" s="289">
        <v>220825000</v>
      </c>
      <c r="AR61" s="290" t="s">
        <v>302</v>
      </c>
      <c r="AS61" s="288"/>
      <c r="AT61" s="289">
        <v>0</v>
      </c>
      <c r="AU61" s="290" t="s">
        <v>303</v>
      </c>
      <c r="AV61" s="288">
        <v>8833</v>
      </c>
      <c r="AW61" s="289">
        <v>220825000</v>
      </c>
      <c r="AX61" s="290" t="s">
        <v>302</v>
      </c>
      <c r="AY61" s="288">
        <v>8833</v>
      </c>
      <c r="AZ61" s="289">
        <v>220825000</v>
      </c>
      <c r="BA61" s="290" t="s">
        <v>302</v>
      </c>
      <c r="BB61" s="288">
        <v>8610</v>
      </c>
      <c r="BC61" s="289">
        <v>215250000</v>
      </c>
      <c r="BD61" s="290" t="s">
        <v>302</v>
      </c>
      <c r="BE61" s="288">
        <v>8618</v>
      </c>
      <c r="BF61" s="289">
        <v>215450000</v>
      </c>
      <c r="BG61" s="290" t="s">
        <v>302</v>
      </c>
      <c r="BH61" s="288">
        <v>8833</v>
      </c>
      <c r="BI61" s="289">
        <v>220825000</v>
      </c>
      <c r="BJ61" s="290" t="s">
        <v>302</v>
      </c>
      <c r="BK61" s="288">
        <v>7100</v>
      </c>
      <c r="BL61" s="289">
        <v>177500000</v>
      </c>
      <c r="BM61" s="290" t="s">
        <v>302</v>
      </c>
      <c r="BN61" s="288">
        <v>8830</v>
      </c>
      <c r="BO61" s="289">
        <v>220750000</v>
      </c>
      <c r="BP61" s="290" t="s">
        <v>302</v>
      </c>
      <c r="BQ61" s="288">
        <v>8833</v>
      </c>
      <c r="BR61" s="289">
        <v>220825000</v>
      </c>
      <c r="BS61" s="290" t="s">
        <v>302</v>
      </c>
      <c r="BT61" s="288">
        <v>8832</v>
      </c>
      <c r="BU61" s="289">
        <v>220800000</v>
      </c>
      <c r="BV61" s="290" t="s">
        <v>302</v>
      </c>
      <c r="BW61" s="288">
        <v>8000</v>
      </c>
      <c r="BX61" s="289">
        <v>200000000</v>
      </c>
      <c r="BY61" s="290" t="s">
        <v>302</v>
      </c>
      <c r="BZ61" s="288">
        <v>8830</v>
      </c>
      <c r="CA61" s="289">
        <v>220750000</v>
      </c>
      <c r="CB61" s="290" t="s">
        <v>302</v>
      </c>
      <c r="CC61" s="288">
        <v>8486</v>
      </c>
      <c r="CD61" s="289">
        <v>212150000</v>
      </c>
      <c r="CE61" s="290" t="s">
        <v>302</v>
      </c>
      <c r="CF61" s="288">
        <v>8833</v>
      </c>
      <c r="CG61" s="289">
        <v>220825000</v>
      </c>
      <c r="CH61" s="290" t="s">
        <v>302</v>
      </c>
      <c r="CI61" s="288">
        <v>8444</v>
      </c>
      <c r="CJ61" s="289">
        <v>211100000</v>
      </c>
      <c r="CK61" s="290" t="s">
        <v>302</v>
      </c>
      <c r="CL61" s="288">
        <v>8400</v>
      </c>
      <c r="CM61" s="289">
        <v>210000000</v>
      </c>
      <c r="CN61" s="290" t="s">
        <v>302</v>
      </c>
      <c r="CO61" s="288">
        <v>8450</v>
      </c>
      <c r="CP61" s="289">
        <v>211250000</v>
      </c>
      <c r="CQ61" s="290" t="s">
        <v>302</v>
      </c>
      <c r="CR61" s="288">
        <v>8800</v>
      </c>
      <c r="CS61" s="289">
        <v>220000000</v>
      </c>
      <c r="CT61" s="291" t="s">
        <v>302</v>
      </c>
    </row>
    <row r="62" spans="1:98" ht="50.45" customHeight="1">
      <c r="A62" s="252"/>
      <c r="B62" s="282">
        <v>42</v>
      </c>
      <c r="C62" s="283" t="s">
        <v>170</v>
      </c>
      <c r="D62" s="284" t="s">
        <v>171</v>
      </c>
      <c r="E62" s="283" t="s">
        <v>89</v>
      </c>
      <c r="F62" s="285">
        <v>6000</v>
      </c>
      <c r="G62" s="286">
        <v>100210</v>
      </c>
      <c r="H62" s="287">
        <v>601260000</v>
      </c>
      <c r="I62" s="288">
        <v>96151</v>
      </c>
      <c r="J62" s="289">
        <v>576906000</v>
      </c>
      <c r="K62" s="290" t="s">
        <v>302</v>
      </c>
      <c r="L62" s="288">
        <v>100210</v>
      </c>
      <c r="M62" s="289">
        <v>601260000</v>
      </c>
      <c r="N62" s="290" t="s">
        <v>302</v>
      </c>
      <c r="O62" s="288">
        <v>100210</v>
      </c>
      <c r="P62" s="289">
        <v>601260000</v>
      </c>
      <c r="Q62" s="290" t="s">
        <v>302</v>
      </c>
      <c r="R62" s="288">
        <v>100210</v>
      </c>
      <c r="S62" s="289">
        <v>601260000</v>
      </c>
      <c r="T62" s="290" t="s">
        <v>302</v>
      </c>
      <c r="U62" s="288">
        <v>100210</v>
      </c>
      <c r="V62" s="289">
        <v>601260000</v>
      </c>
      <c r="W62" s="290" t="s">
        <v>302</v>
      </c>
      <c r="X62" s="288"/>
      <c r="Y62" s="289">
        <v>0</v>
      </c>
      <c r="Z62" s="290" t="s">
        <v>303</v>
      </c>
      <c r="AA62" s="288">
        <v>96793</v>
      </c>
      <c r="AB62" s="289">
        <v>580758000</v>
      </c>
      <c r="AC62" s="290" t="s">
        <v>302</v>
      </c>
      <c r="AD62" s="288">
        <v>98206</v>
      </c>
      <c r="AE62" s="289">
        <v>589236000</v>
      </c>
      <c r="AF62" s="290" t="s">
        <v>302</v>
      </c>
      <c r="AG62" s="288">
        <v>95122</v>
      </c>
      <c r="AH62" s="289">
        <v>570732000</v>
      </c>
      <c r="AI62" s="290" t="s">
        <v>302</v>
      </c>
      <c r="AJ62" s="288">
        <v>96800</v>
      </c>
      <c r="AK62" s="289">
        <v>580800000</v>
      </c>
      <c r="AL62" s="290" t="s">
        <v>302</v>
      </c>
      <c r="AM62" s="288">
        <v>100209</v>
      </c>
      <c r="AN62" s="289">
        <v>601254000</v>
      </c>
      <c r="AO62" s="290" t="s">
        <v>302</v>
      </c>
      <c r="AP62" s="288">
        <v>100210</v>
      </c>
      <c r="AQ62" s="289">
        <v>601260000</v>
      </c>
      <c r="AR62" s="290" t="s">
        <v>302</v>
      </c>
      <c r="AS62" s="288"/>
      <c r="AT62" s="289">
        <v>0</v>
      </c>
      <c r="AU62" s="290" t="s">
        <v>303</v>
      </c>
      <c r="AV62" s="288">
        <v>100210</v>
      </c>
      <c r="AW62" s="289">
        <v>601260000</v>
      </c>
      <c r="AX62" s="290" t="s">
        <v>302</v>
      </c>
      <c r="AY62" s="288">
        <v>100210</v>
      </c>
      <c r="AZ62" s="289">
        <v>601260000</v>
      </c>
      <c r="BA62" s="290" t="s">
        <v>302</v>
      </c>
      <c r="BB62" s="288">
        <v>97685</v>
      </c>
      <c r="BC62" s="289">
        <v>586110000</v>
      </c>
      <c r="BD62" s="290" t="s">
        <v>302</v>
      </c>
      <c r="BE62" s="288">
        <v>97773</v>
      </c>
      <c r="BF62" s="289">
        <v>586638000</v>
      </c>
      <c r="BG62" s="290" t="s">
        <v>302</v>
      </c>
      <c r="BH62" s="288">
        <v>100210</v>
      </c>
      <c r="BI62" s="289">
        <v>601260000</v>
      </c>
      <c r="BJ62" s="290" t="s">
        <v>302</v>
      </c>
      <c r="BK62" s="288">
        <v>90000</v>
      </c>
      <c r="BL62" s="289">
        <v>540000000</v>
      </c>
      <c r="BM62" s="290" t="s">
        <v>302</v>
      </c>
      <c r="BN62" s="288">
        <v>100210</v>
      </c>
      <c r="BO62" s="289">
        <v>601260000</v>
      </c>
      <c r="BP62" s="290" t="s">
        <v>302</v>
      </c>
      <c r="BQ62" s="288">
        <v>100210</v>
      </c>
      <c r="BR62" s="289">
        <v>601260000</v>
      </c>
      <c r="BS62" s="290" t="s">
        <v>302</v>
      </c>
      <c r="BT62" s="288">
        <v>100209</v>
      </c>
      <c r="BU62" s="289">
        <v>601254000</v>
      </c>
      <c r="BV62" s="290" t="s">
        <v>302</v>
      </c>
      <c r="BW62" s="288">
        <v>95000</v>
      </c>
      <c r="BX62" s="289">
        <v>570000000</v>
      </c>
      <c r="BY62" s="290" t="s">
        <v>302</v>
      </c>
      <c r="BZ62" s="288">
        <v>100200</v>
      </c>
      <c r="CA62" s="289">
        <v>601200000</v>
      </c>
      <c r="CB62" s="290" t="s">
        <v>302</v>
      </c>
      <c r="CC62" s="288">
        <v>96272</v>
      </c>
      <c r="CD62" s="289">
        <v>577632000</v>
      </c>
      <c r="CE62" s="290" t="s">
        <v>302</v>
      </c>
      <c r="CF62" s="288">
        <v>100210</v>
      </c>
      <c r="CG62" s="289">
        <v>601260000</v>
      </c>
      <c r="CH62" s="290" t="s">
        <v>302</v>
      </c>
      <c r="CI62" s="288">
        <v>95801</v>
      </c>
      <c r="CJ62" s="289">
        <v>574806000</v>
      </c>
      <c r="CK62" s="290" t="s">
        <v>302</v>
      </c>
      <c r="CL62" s="288">
        <v>96000</v>
      </c>
      <c r="CM62" s="289">
        <v>576000000</v>
      </c>
      <c r="CN62" s="290" t="s">
        <v>302</v>
      </c>
      <c r="CO62" s="288">
        <v>96000</v>
      </c>
      <c r="CP62" s="289">
        <v>576000000</v>
      </c>
      <c r="CQ62" s="290" t="s">
        <v>302</v>
      </c>
      <c r="CR62" s="288">
        <v>100200</v>
      </c>
      <c r="CS62" s="289">
        <v>601200000</v>
      </c>
      <c r="CT62" s="291" t="s">
        <v>302</v>
      </c>
    </row>
    <row r="63" spans="1:98" ht="50.45" customHeight="1" thickBot="1">
      <c r="A63" s="252"/>
      <c r="B63" s="282">
        <v>43</v>
      </c>
      <c r="C63" s="283" t="s">
        <v>172</v>
      </c>
      <c r="D63" s="284" t="s">
        <v>173</v>
      </c>
      <c r="E63" s="283" t="s">
        <v>89</v>
      </c>
      <c r="F63" s="285">
        <v>300</v>
      </c>
      <c r="G63" s="286">
        <v>241790</v>
      </c>
      <c r="H63" s="287">
        <v>72537000</v>
      </c>
      <c r="I63" s="288">
        <v>231998</v>
      </c>
      <c r="J63" s="289">
        <v>69599400</v>
      </c>
      <c r="K63" s="290" t="s">
        <v>302</v>
      </c>
      <c r="L63" s="288">
        <v>241790</v>
      </c>
      <c r="M63" s="289">
        <v>72537000</v>
      </c>
      <c r="N63" s="290" t="s">
        <v>302</v>
      </c>
      <c r="O63" s="288">
        <v>241790</v>
      </c>
      <c r="P63" s="289">
        <v>72537000</v>
      </c>
      <c r="Q63" s="290" t="s">
        <v>302</v>
      </c>
      <c r="R63" s="288">
        <v>241790</v>
      </c>
      <c r="S63" s="289">
        <v>72537000</v>
      </c>
      <c r="T63" s="290" t="s">
        <v>302</v>
      </c>
      <c r="U63" s="288">
        <v>241790</v>
      </c>
      <c r="V63" s="289">
        <v>72537000</v>
      </c>
      <c r="W63" s="290" t="s">
        <v>302</v>
      </c>
      <c r="X63" s="288"/>
      <c r="Y63" s="289">
        <v>0</v>
      </c>
      <c r="Z63" s="290" t="s">
        <v>303</v>
      </c>
      <c r="AA63" s="288">
        <v>233545</v>
      </c>
      <c r="AB63" s="289">
        <v>70063500</v>
      </c>
      <c r="AC63" s="290" t="s">
        <v>302</v>
      </c>
      <c r="AD63" s="288">
        <v>240581</v>
      </c>
      <c r="AE63" s="289">
        <v>72174300</v>
      </c>
      <c r="AF63" s="290" t="s">
        <v>302</v>
      </c>
      <c r="AG63" s="288">
        <v>229514</v>
      </c>
      <c r="AH63" s="289">
        <v>68854200</v>
      </c>
      <c r="AI63" s="290" t="s">
        <v>302</v>
      </c>
      <c r="AJ63" s="288">
        <v>233500</v>
      </c>
      <c r="AK63" s="289">
        <v>70050000</v>
      </c>
      <c r="AL63" s="290" t="s">
        <v>302</v>
      </c>
      <c r="AM63" s="288">
        <v>227282</v>
      </c>
      <c r="AN63" s="289">
        <v>68184600</v>
      </c>
      <c r="AO63" s="290" t="s">
        <v>302</v>
      </c>
      <c r="AP63" s="288">
        <v>241790</v>
      </c>
      <c r="AQ63" s="289">
        <v>72537000</v>
      </c>
      <c r="AR63" s="290" t="s">
        <v>302</v>
      </c>
      <c r="AS63" s="288"/>
      <c r="AT63" s="289">
        <v>0</v>
      </c>
      <c r="AU63" s="290" t="s">
        <v>303</v>
      </c>
      <c r="AV63" s="288">
        <v>241790</v>
      </c>
      <c r="AW63" s="289">
        <v>72537000</v>
      </c>
      <c r="AX63" s="290" t="s">
        <v>302</v>
      </c>
      <c r="AY63" s="288">
        <v>241790</v>
      </c>
      <c r="AZ63" s="289">
        <v>72537000</v>
      </c>
      <c r="BA63" s="290" t="s">
        <v>302</v>
      </c>
      <c r="BB63" s="288">
        <v>235697</v>
      </c>
      <c r="BC63" s="289">
        <v>70709100</v>
      </c>
      <c r="BD63" s="290" t="s">
        <v>302</v>
      </c>
      <c r="BE63" s="288">
        <v>235909</v>
      </c>
      <c r="BF63" s="289">
        <v>70772700</v>
      </c>
      <c r="BG63" s="290" t="s">
        <v>302</v>
      </c>
      <c r="BH63" s="288">
        <v>241790</v>
      </c>
      <c r="BI63" s="289">
        <v>72537000</v>
      </c>
      <c r="BJ63" s="290" t="s">
        <v>302</v>
      </c>
      <c r="BK63" s="288">
        <v>220000</v>
      </c>
      <c r="BL63" s="289">
        <v>66000000</v>
      </c>
      <c r="BM63" s="290" t="s">
        <v>302</v>
      </c>
      <c r="BN63" s="288">
        <v>241790</v>
      </c>
      <c r="BO63" s="289">
        <v>72537000</v>
      </c>
      <c r="BP63" s="290" t="s">
        <v>302</v>
      </c>
      <c r="BQ63" s="288">
        <v>241790</v>
      </c>
      <c r="BR63" s="289">
        <v>72537000</v>
      </c>
      <c r="BS63" s="290" t="s">
        <v>302</v>
      </c>
      <c r="BT63" s="288">
        <v>241789</v>
      </c>
      <c r="BU63" s="289">
        <v>72536700</v>
      </c>
      <c r="BV63" s="290" t="s">
        <v>302</v>
      </c>
      <c r="BW63" s="288">
        <v>230000</v>
      </c>
      <c r="BX63" s="289">
        <v>69000000</v>
      </c>
      <c r="BY63" s="290" t="s">
        <v>302</v>
      </c>
      <c r="BZ63" s="288">
        <v>241780</v>
      </c>
      <c r="CA63" s="289">
        <v>72534000</v>
      </c>
      <c r="CB63" s="290" t="s">
        <v>302</v>
      </c>
      <c r="CC63" s="288">
        <v>232288</v>
      </c>
      <c r="CD63" s="289">
        <v>69686400</v>
      </c>
      <c r="CE63" s="290" t="s">
        <v>302</v>
      </c>
      <c r="CF63" s="288">
        <v>241790</v>
      </c>
      <c r="CG63" s="289">
        <v>72537000</v>
      </c>
      <c r="CH63" s="290" t="s">
        <v>302</v>
      </c>
      <c r="CI63" s="288">
        <v>231151</v>
      </c>
      <c r="CJ63" s="289">
        <v>69345300</v>
      </c>
      <c r="CK63" s="290" t="s">
        <v>302</v>
      </c>
      <c r="CL63" s="288">
        <v>230000</v>
      </c>
      <c r="CM63" s="289">
        <v>69000000</v>
      </c>
      <c r="CN63" s="290" t="s">
        <v>302</v>
      </c>
      <c r="CO63" s="288">
        <v>232200</v>
      </c>
      <c r="CP63" s="289">
        <v>69660000</v>
      </c>
      <c r="CQ63" s="290" t="s">
        <v>302</v>
      </c>
      <c r="CR63" s="288">
        <v>241700</v>
      </c>
      <c r="CS63" s="289">
        <v>72510000</v>
      </c>
      <c r="CT63" s="291" t="s">
        <v>302</v>
      </c>
    </row>
    <row r="64" spans="1:98" ht="22.5" customHeight="1">
      <c r="A64" s="252"/>
      <c r="B64" s="274" t="s">
        <v>174</v>
      </c>
      <c r="C64" s="275"/>
      <c r="D64" s="275"/>
      <c r="E64" s="275"/>
      <c r="F64" s="276"/>
      <c r="G64" s="275"/>
      <c r="H64" s="277">
        <v>959549577</v>
      </c>
      <c r="I64" s="278"/>
      <c r="J64" s="279">
        <v>920702927</v>
      </c>
      <c r="K64" s="280"/>
      <c r="L64" s="278"/>
      <c r="M64" s="279">
        <v>959549577</v>
      </c>
      <c r="N64" s="280"/>
      <c r="O64" s="278"/>
      <c r="P64" s="279">
        <v>873521577</v>
      </c>
      <c r="Q64" s="280"/>
      <c r="R64" s="278"/>
      <c r="S64" s="279">
        <v>959549577</v>
      </c>
      <c r="T64" s="280"/>
      <c r="U64" s="278"/>
      <c r="V64" s="279">
        <v>959549577</v>
      </c>
      <c r="W64" s="280"/>
      <c r="X64" s="278"/>
      <c r="Y64" s="279">
        <v>0</v>
      </c>
      <c r="Z64" s="280"/>
      <c r="AA64" s="278"/>
      <c r="AB64" s="279">
        <v>926838100</v>
      </c>
      <c r="AC64" s="280"/>
      <c r="AD64" s="278"/>
      <c r="AE64" s="279">
        <v>922508201</v>
      </c>
      <c r="AF64" s="280"/>
      <c r="AG64" s="278"/>
      <c r="AH64" s="279">
        <v>910817324</v>
      </c>
      <c r="AI64" s="280"/>
      <c r="AJ64" s="278"/>
      <c r="AK64" s="279">
        <v>925465200</v>
      </c>
      <c r="AL64" s="280"/>
      <c r="AM64" s="278"/>
      <c r="AN64" s="279">
        <v>913733089</v>
      </c>
      <c r="AO64" s="280"/>
      <c r="AP64" s="278"/>
      <c r="AQ64" s="279">
        <v>959512277</v>
      </c>
      <c r="AR64" s="280"/>
      <c r="AS64" s="278"/>
      <c r="AT64" s="279">
        <v>0</v>
      </c>
      <c r="AU64" s="280"/>
      <c r="AV64" s="278"/>
      <c r="AW64" s="279">
        <v>959549577</v>
      </c>
      <c r="AX64" s="280"/>
      <c r="AY64" s="278"/>
      <c r="AZ64" s="279">
        <v>959549577</v>
      </c>
      <c r="BA64" s="280"/>
      <c r="BB64" s="278"/>
      <c r="BC64" s="279">
        <v>935386053</v>
      </c>
      <c r="BD64" s="280"/>
      <c r="BE64" s="278"/>
      <c r="BF64" s="279">
        <v>936200541</v>
      </c>
      <c r="BG64" s="280"/>
      <c r="BH64" s="278"/>
      <c r="BI64" s="279">
        <v>959549577</v>
      </c>
      <c r="BJ64" s="280"/>
      <c r="BK64" s="278"/>
      <c r="BL64" s="279">
        <v>869620000</v>
      </c>
      <c r="BM64" s="280"/>
      <c r="BN64" s="278"/>
      <c r="BO64" s="279">
        <v>959310870</v>
      </c>
      <c r="BP64" s="280"/>
      <c r="BQ64" s="278"/>
      <c r="BR64" s="279">
        <v>959549577</v>
      </c>
      <c r="BS64" s="280"/>
      <c r="BT64" s="278"/>
      <c r="BU64" s="279">
        <v>959498589</v>
      </c>
      <c r="BV64" s="280"/>
      <c r="BW64" s="278"/>
      <c r="BX64" s="279">
        <v>930743701</v>
      </c>
      <c r="BY64" s="280"/>
      <c r="BZ64" s="278"/>
      <c r="CA64" s="279">
        <v>959310670</v>
      </c>
      <c r="CB64" s="280"/>
      <c r="CC64" s="278"/>
      <c r="CD64" s="279">
        <v>921843165</v>
      </c>
      <c r="CE64" s="280"/>
      <c r="CF64" s="278"/>
      <c r="CG64" s="279">
        <v>959549577</v>
      </c>
      <c r="CH64" s="280"/>
      <c r="CI64" s="278"/>
      <c r="CJ64" s="279">
        <v>917327691</v>
      </c>
      <c r="CK64" s="280"/>
      <c r="CL64" s="278"/>
      <c r="CM64" s="279">
        <v>955725600</v>
      </c>
      <c r="CN64" s="280"/>
      <c r="CO64" s="278"/>
      <c r="CP64" s="279">
        <v>921113125</v>
      </c>
      <c r="CQ64" s="280"/>
      <c r="CR64" s="278"/>
      <c r="CS64" s="279">
        <v>957725600</v>
      </c>
      <c r="CT64" s="281"/>
    </row>
    <row r="65" spans="1:98" ht="30.6" customHeight="1">
      <c r="A65" s="252"/>
      <c r="B65" s="282">
        <v>44</v>
      </c>
      <c r="C65" s="283" t="s">
        <v>175</v>
      </c>
      <c r="D65" s="284" t="s">
        <v>176</v>
      </c>
      <c r="E65" s="283" t="s">
        <v>92</v>
      </c>
      <c r="F65" s="285">
        <v>40000</v>
      </c>
      <c r="G65" s="286">
        <v>1884</v>
      </c>
      <c r="H65" s="287">
        <v>75360000</v>
      </c>
      <c r="I65" s="288">
        <v>1808</v>
      </c>
      <c r="J65" s="289">
        <v>72320000</v>
      </c>
      <c r="K65" s="290" t="s">
        <v>302</v>
      </c>
      <c r="L65" s="288">
        <v>1884</v>
      </c>
      <c r="M65" s="289">
        <v>75360000</v>
      </c>
      <c r="N65" s="290" t="s">
        <v>302</v>
      </c>
      <c r="O65" s="288">
        <v>1884</v>
      </c>
      <c r="P65" s="289">
        <v>75360000</v>
      </c>
      <c r="Q65" s="290" t="s">
        <v>302</v>
      </c>
      <c r="R65" s="288">
        <v>1884</v>
      </c>
      <c r="S65" s="289">
        <v>75360000</v>
      </c>
      <c r="T65" s="290" t="s">
        <v>302</v>
      </c>
      <c r="U65" s="288">
        <v>1884</v>
      </c>
      <c r="V65" s="289">
        <v>75360000</v>
      </c>
      <c r="W65" s="290" t="s">
        <v>302</v>
      </c>
      <c r="X65" s="288"/>
      <c r="Y65" s="289">
        <v>0</v>
      </c>
      <c r="Z65" s="290" t="s">
        <v>303</v>
      </c>
      <c r="AA65" s="288">
        <v>1820</v>
      </c>
      <c r="AB65" s="289">
        <v>72800000</v>
      </c>
      <c r="AC65" s="290" t="s">
        <v>302</v>
      </c>
      <c r="AD65" s="288">
        <v>1865</v>
      </c>
      <c r="AE65" s="289">
        <v>74600000</v>
      </c>
      <c r="AF65" s="290" t="s">
        <v>302</v>
      </c>
      <c r="AG65" s="288">
        <v>1788</v>
      </c>
      <c r="AH65" s="289">
        <v>71520000</v>
      </c>
      <c r="AI65" s="290" t="s">
        <v>302</v>
      </c>
      <c r="AJ65" s="288">
        <v>1800</v>
      </c>
      <c r="AK65" s="289">
        <v>72000000</v>
      </c>
      <c r="AL65" s="290" t="s">
        <v>302</v>
      </c>
      <c r="AM65" s="288">
        <v>1770</v>
      </c>
      <c r="AN65" s="289">
        <v>70800000</v>
      </c>
      <c r="AO65" s="290" t="s">
        <v>302</v>
      </c>
      <c r="AP65" s="288">
        <v>1884</v>
      </c>
      <c r="AQ65" s="289">
        <v>75360000</v>
      </c>
      <c r="AR65" s="290" t="s">
        <v>302</v>
      </c>
      <c r="AS65" s="288"/>
      <c r="AT65" s="289">
        <v>0</v>
      </c>
      <c r="AU65" s="290" t="s">
        <v>303</v>
      </c>
      <c r="AV65" s="288">
        <v>1884</v>
      </c>
      <c r="AW65" s="289">
        <v>75360000</v>
      </c>
      <c r="AX65" s="290" t="s">
        <v>302</v>
      </c>
      <c r="AY65" s="288">
        <v>1884</v>
      </c>
      <c r="AZ65" s="289">
        <v>75360000</v>
      </c>
      <c r="BA65" s="290" t="s">
        <v>302</v>
      </c>
      <c r="BB65" s="288">
        <v>1837</v>
      </c>
      <c r="BC65" s="289">
        <v>73480000</v>
      </c>
      <c r="BD65" s="290" t="s">
        <v>302</v>
      </c>
      <c r="BE65" s="288">
        <v>1838</v>
      </c>
      <c r="BF65" s="289">
        <v>73520000</v>
      </c>
      <c r="BG65" s="290" t="s">
        <v>302</v>
      </c>
      <c r="BH65" s="288">
        <v>1884</v>
      </c>
      <c r="BI65" s="289">
        <v>75360000</v>
      </c>
      <c r="BJ65" s="290" t="s">
        <v>302</v>
      </c>
      <c r="BK65" s="288">
        <v>1550</v>
      </c>
      <c r="BL65" s="289">
        <v>62000000</v>
      </c>
      <c r="BM65" s="290" t="s">
        <v>302</v>
      </c>
      <c r="BN65" s="288">
        <v>1880</v>
      </c>
      <c r="BO65" s="289">
        <v>75200000</v>
      </c>
      <c r="BP65" s="290" t="s">
        <v>302</v>
      </c>
      <c r="BQ65" s="288">
        <v>1884</v>
      </c>
      <c r="BR65" s="289">
        <v>75360000</v>
      </c>
      <c r="BS65" s="290" t="s">
        <v>302</v>
      </c>
      <c r="BT65" s="288">
        <v>1883</v>
      </c>
      <c r="BU65" s="289">
        <v>75320000</v>
      </c>
      <c r="BV65" s="290" t="s">
        <v>302</v>
      </c>
      <c r="BW65" s="288">
        <v>1827</v>
      </c>
      <c r="BX65" s="289">
        <v>73080000</v>
      </c>
      <c r="BY65" s="290" t="s">
        <v>302</v>
      </c>
      <c r="BZ65" s="288">
        <v>1880</v>
      </c>
      <c r="CA65" s="289">
        <v>75200000</v>
      </c>
      <c r="CB65" s="290" t="s">
        <v>302</v>
      </c>
      <c r="CC65" s="288">
        <v>1810</v>
      </c>
      <c r="CD65" s="289">
        <v>72400000</v>
      </c>
      <c r="CE65" s="290" t="s">
        <v>302</v>
      </c>
      <c r="CF65" s="288">
        <v>1884</v>
      </c>
      <c r="CG65" s="289">
        <v>75360000</v>
      </c>
      <c r="CH65" s="290" t="s">
        <v>302</v>
      </c>
      <c r="CI65" s="288">
        <v>1801</v>
      </c>
      <c r="CJ65" s="289">
        <v>72040000</v>
      </c>
      <c r="CK65" s="290" t="s">
        <v>302</v>
      </c>
      <c r="CL65" s="288">
        <v>1800</v>
      </c>
      <c r="CM65" s="289">
        <v>72000000</v>
      </c>
      <c r="CN65" s="290" t="s">
        <v>302</v>
      </c>
      <c r="CO65" s="288">
        <v>1810</v>
      </c>
      <c r="CP65" s="289">
        <v>72400000</v>
      </c>
      <c r="CQ65" s="290" t="s">
        <v>302</v>
      </c>
      <c r="CR65" s="288">
        <v>1850</v>
      </c>
      <c r="CS65" s="289">
        <v>74000000</v>
      </c>
      <c r="CT65" s="291" t="s">
        <v>302</v>
      </c>
    </row>
    <row r="66" spans="1:98" ht="30.6" customHeight="1">
      <c r="A66" s="252"/>
      <c r="B66" s="282">
        <v>45</v>
      </c>
      <c r="C66" s="283" t="s">
        <v>177</v>
      </c>
      <c r="D66" s="284" t="s">
        <v>178</v>
      </c>
      <c r="E66" s="283" t="s">
        <v>109</v>
      </c>
      <c r="F66" s="285">
        <v>300</v>
      </c>
      <c r="G66" s="286">
        <v>21844</v>
      </c>
      <c r="H66" s="287">
        <v>6553200</v>
      </c>
      <c r="I66" s="288">
        <v>20959</v>
      </c>
      <c r="J66" s="289">
        <v>6287700</v>
      </c>
      <c r="K66" s="290" t="s">
        <v>302</v>
      </c>
      <c r="L66" s="288">
        <v>21844</v>
      </c>
      <c r="M66" s="289">
        <v>6553200</v>
      </c>
      <c r="N66" s="290" t="s">
        <v>302</v>
      </c>
      <c r="O66" s="288">
        <v>21844</v>
      </c>
      <c r="P66" s="289">
        <v>6553200</v>
      </c>
      <c r="Q66" s="290" t="s">
        <v>302</v>
      </c>
      <c r="R66" s="288">
        <v>21844</v>
      </c>
      <c r="S66" s="289">
        <v>6553200</v>
      </c>
      <c r="T66" s="290" t="s">
        <v>302</v>
      </c>
      <c r="U66" s="288">
        <v>21844</v>
      </c>
      <c r="V66" s="289">
        <v>6553200</v>
      </c>
      <c r="W66" s="290" t="s">
        <v>302</v>
      </c>
      <c r="X66" s="288"/>
      <c r="Y66" s="289">
        <v>0</v>
      </c>
      <c r="Z66" s="290" t="s">
        <v>303</v>
      </c>
      <c r="AA66" s="288">
        <v>21099</v>
      </c>
      <c r="AB66" s="289">
        <v>6329700</v>
      </c>
      <c r="AC66" s="290" t="s">
        <v>302</v>
      </c>
      <c r="AD66" s="288">
        <v>21626</v>
      </c>
      <c r="AE66" s="289">
        <v>6487800</v>
      </c>
      <c r="AF66" s="290" t="s">
        <v>302</v>
      </c>
      <c r="AG66" s="288">
        <v>20735</v>
      </c>
      <c r="AH66" s="289">
        <v>6220500</v>
      </c>
      <c r="AI66" s="290" t="s">
        <v>302</v>
      </c>
      <c r="AJ66" s="288">
        <v>21100</v>
      </c>
      <c r="AK66" s="289">
        <v>6330000</v>
      </c>
      <c r="AL66" s="290" t="s">
        <v>302</v>
      </c>
      <c r="AM66" s="288">
        <v>21843</v>
      </c>
      <c r="AN66" s="289">
        <v>6552900</v>
      </c>
      <c r="AO66" s="290" t="s">
        <v>302</v>
      </c>
      <c r="AP66" s="288">
        <v>21844</v>
      </c>
      <c r="AQ66" s="289">
        <v>6553200</v>
      </c>
      <c r="AR66" s="290" t="s">
        <v>302</v>
      </c>
      <c r="AS66" s="288"/>
      <c r="AT66" s="289">
        <v>0</v>
      </c>
      <c r="AU66" s="290" t="s">
        <v>303</v>
      </c>
      <c r="AV66" s="288">
        <v>21844</v>
      </c>
      <c r="AW66" s="289">
        <v>6553200</v>
      </c>
      <c r="AX66" s="290" t="s">
        <v>302</v>
      </c>
      <c r="AY66" s="288">
        <v>21844</v>
      </c>
      <c r="AZ66" s="289">
        <v>6553200</v>
      </c>
      <c r="BA66" s="290" t="s">
        <v>302</v>
      </c>
      <c r="BB66" s="288">
        <v>21294</v>
      </c>
      <c r="BC66" s="289">
        <v>6388200</v>
      </c>
      <c r="BD66" s="290" t="s">
        <v>302</v>
      </c>
      <c r="BE66" s="288">
        <v>21313</v>
      </c>
      <c r="BF66" s="289">
        <v>6393900</v>
      </c>
      <c r="BG66" s="290" t="s">
        <v>302</v>
      </c>
      <c r="BH66" s="288">
        <v>21844</v>
      </c>
      <c r="BI66" s="289">
        <v>6553200</v>
      </c>
      <c r="BJ66" s="290" t="s">
        <v>302</v>
      </c>
      <c r="BK66" s="288">
        <v>19000</v>
      </c>
      <c r="BL66" s="289">
        <v>5700000</v>
      </c>
      <c r="BM66" s="290" t="s">
        <v>302</v>
      </c>
      <c r="BN66" s="288">
        <v>21840</v>
      </c>
      <c r="BO66" s="289">
        <v>6552000</v>
      </c>
      <c r="BP66" s="290" t="s">
        <v>302</v>
      </c>
      <c r="BQ66" s="288">
        <v>21844</v>
      </c>
      <c r="BR66" s="289">
        <v>6553200</v>
      </c>
      <c r="BS66" s="290" t="s">
        <v>302</v>
      </c>
      <c r="BT66" s="288">
        <v>21843</v>
      </c>
      <c r="BU66" s="289">
        <v>6552900</v>
      </c>
      <c r="BV66" s="290" t="s">
        <v>302</v>
      </c>
      <c r="BW66" s="288">
        <v>21189</v>
      </c>
      <c r="BX66" s="289">
        <v>6356700</v>
      </c>
      <c r="BY66" s="290" t="s">
        <v>302</v>
      </c>
      <c r="BZ66" s="288">
        <v>21840</v>
      </c>
      <c r="CA66" s="289">
        <v>6552000</v>
      </c>
      <c r="CB66" s="290" t="s">
        <v>302</v>
      </c>
      <c r="CC66" s="288">
        <v>20986</v>
      </c>
      <c r="CD66" s="289">
        <v>6295800</v>
      </c>
      <c r="CE66" s="290" t="s">
        <v>302</v>
      </c>
      <c r="CF66" s="288">
        <v>21844</v>
      </c>
      <c r="CG66" s="289">
        <v>6553200</v>
      </c>
      <c r="CH66" s="290" t="s">
        <v>302</v>
      </c>
      <c r="CI66" s="288">
        <v>20883</v>
      </c>
      <c r="CJ66" s="289">
        <v>6264900</v>
      </c>
      <c r="CK66" s="290" t="s">
        <v>302</v>
      </c>
      <c r="CL66" s="288">
        <v>21800</v>
      </c>
      <c r="CM66" s="289">
        <v>6540000</v>
      </c>
      <c r="CN66" s="290" t="s">
        <v>302</v>
      </c>
      <c r="CO66" s="288">
        <v>20970</v>
      </c>
      <c r="CP66" s="289">
        <v>6291000</v>
      </c>
      <c r="CQ66" s="290" t="s">
        <v>302</v>
      </c>
      <c r="CR66" s="288">
        <v>21800</v>
      </c>
      <c r="CS66" s="289">
        <v>6540000</v>
      </c>
      <c r="CT66" s="291" t="s">
        <v>302</v>
      </c>
    </row>
    <row r="67" spans="1:98" ht="30.6" customHeight="1">
      <c r="A67" s="252"/>
      <c r="B67" s="282">
        <v>46</v>
      </c>
      <c r="C67" s="283" t="s">
        <v>179</v>
      </c>
      <c r="D67" s="284" t="s">
        <v>180</v>
      </c>
      <c r="E67" s="283" t="s">
        <v>181</v>
      </c>
      <c r="F67" s="285">
        <v>7200</v>
      </c>
      <c r="G67" s="286">
        <v>8328</v>
      </c>
      <c r="H67" s="287">
        <v>59961600</v>
      </c>
      <c r="I67" s="288">
        <v>7991</v>
      </c>
      <c r="J67" s="289">
        <v>57535200</v>
      </c>
      <c r="K67" s="290" t="s">
        <v>302</v>
      </c>
      <c r="L67" s="288">
        <v>8328</v>
      </c>
      <c r="M67" s="289">
        <v>59961600</v>
      </c>
      <c r="N67" s="290" t="s">
        <v>302</v>
      </c>
      <c r="O67" s="288">
        <v>8328</v>
      </c>
      <c r="P67" s="289">
        <v>59961600</v>
      </c>
      <c r="Q67" s="290" t="s">
        <v>302</v>
      </c>
      <c r="R67" s="288">
        <v>8328</v>
      </c>
      <c r="S67" s="289">
        <v>59961600</v>
      </c>
      <c r="T67" s="290" t="s">
        <v>302</v>
      </c>
      <c r="U67" s="288">
        <v>8328</v>
      </c>
      <c r="V67" s="289">
        <v>59961600</v>
      </c>
      <c r="W67" s="290" t="s">
        <v>302</v>
      </c>
      <c r="X67" s="288"/>
      <c r="Y67" s="289">
        <v>0</v>
      </c>
      <c r="Z67" s="290" t="s">
        <v>303</v>
      </c>
      <c r="AA67" s="288">
        <v>8044</v>
      </c>
      <c r="AB67" s="289">
        <v>57916800</v>
      </c>
      <c r="AC67" s="290" t="s">
        <v>302</v>
      </c>
      <c r="AD67" s="288">
        <v>8245</v>
      </c>
      <c r="AE67" s="289">
        <v>59364000</v>
      </c>
      <c r="AF67" s="290" t="s">
        <v>302</v>
      </c>
      <c r="AG67" s="288">
        <v>7905</v>
      </c>
      <c r="AH67" s="289">
        <v>56916000</v>
      </c>
      <c r="AI67" s="290" t="s">
        <v>302</v>
      </c>
      <c r="AJ67" s="288">
        <v>8000</v>
      </c>
      <c r="AK67" s="289">
        <v>57600000</v>
      </c>
      <c r="AL67" s="290" t="s">
        <v>302</v>
      </c>
      <c r="AM67" s="288">
        <v>8327</v>
      </c>
      <c r="AN67" s="289">
        <v>59954400</v>
      </c>
      <c r="AO67" s="290" t="s">
        <v>302</v>
      </c>
      <c r="AP67" s="288">
        <v>8328</v>
      </c>
      <c r="AQ67" s="289">
        <v>59961600</v>
      </c>
      <c r="AR67" s="290" t="s">
        <v>302</v>
      </c>
      <c r="AS67" s="288"/>
      <c r="AT67" s="289">
        <v>0</v>
      </c>
      <c r="AU67" s="290" t="s">
        <v>303</v>
      </c>
      <c r="AV67" s="288">
        <v>8328</v>
      </c>
      <c r="AW67" s="289">
        <v>59961600</v>
      </c>
      <c r="AX67" s="290" t="s">
        <v>302</v>
      </c>
      <c r="AY67" s="288">
        <v>8328</v>
      </c>
      <c r="AZ67" s="289">
        <v>59961600</v>
      </c>
      <c r="BA67" s="290" t="s">
        <v>302</v>
      </c>
      <c r="BB67" s="288">
        <v>8118</v>
      </c>
      <c r="BC67" s="289">
        <v>58449600</v>
      </c>
      <c r="BD67" s="290" t="s">
        <v>302</v>
      </c>
      <c r="BE67" s="288">
        <v>8125</v>
      </c>
      <c r="BF67" s="289">
        <v>58500000</v>
      </c>
      <c r="BG67" s="290" t="s">
        <v>302</v>
      </c>
      <c r="BH67" s="288">
        <v>8328</v>
      </c>
      <c r="BI67" s="289">
        <v>59961600</v>
      </c>
      <c r="BJ67" s="290" t="s">
        <v>302</v>
      </c>
      <c r="BK67" s="288">
        <v>7500</v>
      </c>
      <c r="BL67" s="289">
        <v>54000000</v>
      </c>
      <c r="BM67" s="290" t="s">
        <v>302</v>
      </c>
      <c r="BN67" s="288">
        <v>8320</v>
      </c>
      <c r="BO67" s="289">
        <v>59904000</v>
      </c>
      <c r="BP67" s="290" t="s">
        <v>302</v>
      </c>
      <c r="BQ67" s="288">
        <v>8328</v>
      </c>
      <c r="BR67" s="289">
        <v>59961600</v>
      </c>
      <c r="BS67" s="290" t="s">
        <v>302</v>
      </c>
      <c r="BT67" s="288">
        <v>8327</v>
      </c>
      <c r="BU67" s="289">
        <v>59954400</v>
      </c>
      <c r="BV67" s="290" t="s">
        <v>302</v>
      </c>
      <c r="BW67" s="288">
        <v>8078</v>
      </c>
      <c r="BX67" s="289">
        <v>58161600</v>
      </c>
      <c r="BY67" s="290" t="s">
        <v>302</v>
      </c>
      <c r="BZ67" s="288">
        <v>8320</v>
      </c>
      <c r="CA67" s="289">
        <v>59904000</v>
      </c>
      <c r="CB67" s="290" t="s">
        <v>302</v>
      </c>
      <c r="CC67" s="288">
        <v>8001</v>
      </c>
      <c r="CD67" s="289">
        <v>57607200</v>
      </c>
      <c r="CE67" s="290" t="s">
        <v>302</v>
      </c>
      <c r="CF67" s="288">
        <v>8328</v>
      </c>
      <c r="CG67" s="289">
        <v>59961600</v>
      </c>
      <c r="CH67" s="290" t="s">
        <v>302</v>
      </c>
      <c r="CI67" s="288">
        <v>7962</v>
      </c>
      <c r="CJ67" s="289">
        <v>57326400</v>
      </c>
      <c r="CK67" s="290" t="s">
        <v>302</v>
      </c>
      <c r="CL67" s="288">
        <v>8300</v>
      </c>
      <c r="CM67" s="289">
        <v>59760000</v>
      </c>
      <c r="CN67" s="290" t="s">
        <v>302</v>
      </c>
      <c r="CO67" s="288">
        <v>7995</v>
      </c>
      <c r="CP67" s="289">
        <v>57564000</v>
      </c>
      <c r="CQ67" s="290" t="s">
        <v>302</v>
      </c>
      <c r="CR67" s="288">
        <v>8300</v>
      </c>
      <c r="CS67" s="289">
        <v>59760000</v>
      </c>
      <c r="CT67" s="291" t="s">
        <v>302</v>
      </c>
    </row>
    <row r="68" spans="1:98" ht="30.6" customHeight="1">
      <c r="A68" s="252"/>
      <c r="B68" s="282">
        <v>47</v>
      </c>
      <c r="C68" s="283" t="s">
        <v>182</v>
      </c>
      <c r="D68" s="284" t="s">
        <v>183</v>
      </c>
      <c r="E68" s="283" t="s">
        <v>181</v>
      </c>
      <c r="F68" s="285">
        <v>137</v>
      </c>
      <c r="G68" s="286">
        <v>392422</v>
      </c>
      <c r="H68" s="287">
        <v>53761814</v>
      </c>
      <c r="I68" s="288">
        <v>376529</v>
      </c>
      <c r="J68" s="289">
        <v>51584473</v>
      </c>
      <c r="K68" s="290" t="s">
        <v>302</v>
      </c>
      <c r="L68" s="288">
        <v>392422</v>
      </c>
      <c r="M68" s="289">
        <v>53761814</v>
      </c>
      <c r="N68" s="290" t="s">
        <v>302</v>
      </c>
      <c r="O68" s="288">
        <v>392422</v>
      </c>
      <c r="P68" s="289">
        <v>53761814</v>
      </c>
      <c r="Q68" s="290" t="s">
        <v>302</v>
      </c>
      <c r="R68" s="288">
        <v>392422</v>
      </c>
      <c r="S68" s="289">
        <v>53761814</v>
      </c>
      <c r="T68" s="290" t="s">
        <v>302</v>
      </c>
      <c r="U68" s="288">
        <v>392422</v>
      </c>
      <c r="V68" s="289">
        <v>53761814</v>
      </c>
      <c r="W68" s="290" t="s">
        <v>302</v>
      </c>
      <c r="X68" s="288"/>
      <c r="Y68" s="289">
        <v>0</v>
      </c>
      <c r="Z68" s="290" t="s">
        <v>303</v>
      </c>
      <c r="AA68" s="288">
        <v>379040</v>
      </c>
      <c r="AB68" s="289">
        <v>51928480</v>
      </c>
      <c r="AC68" s="290" t="s">
        <v>302</v>
      </c>
      <c r="AD68" s="288">
        <v>388498</v>
      </c>
      <c r="AE68" s="289">
        <v>53224226</v>
      </c>
      <c r="AF68" s="290" t="s">
        <v>302</v>
      </c>
      <c r="AG68" s="288">
        <v>372498</v>
      </c>
      <c r="AH68" s="289">
        <v>51032226</v>
      </c>
      <c r="AI68" s="290" t="s">
        <v>302</v>
      </c>
      <c r="AJ68" s="288">
        <v>379000</v>
      </c>
      <c r="AK68" s="289">
        <v>51923000</v>
      </c>
      <c r="AL68" s="290" t="s">
        <v>302</v>
      </c>
      <c r="AM68" s="288">
        <v>392421</v>
      </c>
      <c r="AN68" s="289">
        <v>53761677</v>
      </c>
      <c r="AO68" s="290" t="s">
        <v>302</v>
      </c>
      <c r="AP68" s="288">
        <v>392422</v>
      </c>
      <c r="AQ68" s="289">
        <v>53761814</v>
      </c>
      <c r="AR68" s="290" t="s">
        <v>302</v>
      </c>
      <c r="AS68" s="288"/>
      <c r="AT68" s="289">
        <v>0</v>
      </c>
      <c r="AU68" s="290" t="s">
        <v>303</v>
      </c>
      <c r="AV68" s="288">
        <v>392422</v>
      </c>
      <c r="AW68" s="289">
        <v>53761814</v>
      </c>
      <c r="AX68" s="290" t="s">
        <v>302</v>
      </c>
      <c r="AY68" s="288">
        <v>392422</v>
      </c>
      <c r="AZ68" s="289">
        <v>53761814</v>
      </c>
      <c r="BA68" s="290" t="s">
        <v>302</v>
      </c>
      <c r="BB68" s="288">
        <v>382533</v>
      </c>
      <c r="BC68" s="289">
        <v>52407021</v>
      </c>
      <c r="BD68" s="290" t="s">
        <v>302</v>
      </c>
      <c r="BE68" s="288">
        <v>382877</v>
      </c>
      <c r="BF68" s="289">
        <v>52454149</v>
      </c>
      <c r="BG68" s="290" t="s">
        <v>302</v>
      </c>
      <c r="BH68" s="288">
        <v>392422</v>
      </c>
      <c r="BI68" s="289">
        <v>53761814</v>
      </c>
      <c r="BJ68" s="290" t="s">
        <v>302</v>
      </c>
      <c r="BK68" s="288">
        <v>350000</v>
      </c>
      <c r="BL68" s="289">
        <v>47950000</v>
      </c>
      <c r="BM68" s="290" t="s">
        <v>302</v>
      </c>
      <c r="BN68" s="288">
        <v>392420</v>
      </c>
      <c r="BO68" s="289">
        <v>53761540</v>
      </c>
      <c r="BP68" s="290" t="s">
        <v>302</v>
      </c>
      <c r="BQ68" s="288">
        <v>392422</v>
      </c>
      <c r="BR68" s="289">
        <v>53761814</v>
      </c>
      <c r="BS68" s="290" t="s">
        <v>302</v>
      </c>
      <c r="BT68" s="288">
        <v>392421</v>
      </c>
      <c r="BU68" s="289">
        <v>53761677</v>
      </c>
      <c r="BV68" s="290" t="s">
        <v>302</v>
      </c>
      <c r="BW68" s="288">
        <v>380649</v>
      </c>
      <c r="BX68" s="289">
        <v>52148913</v>
      </c>
      <c r="BY68" s="290" t="s">
        <v>302</v>
      </c>
      <c r="BZ68" s="288">
        <v>392420</v>
      </c>
      <c r="CA68" s="289">
        <v>53761540</v>
      </c>
      <c r="CB68" s="290" t="s">
        <v>302</v>
      </c>
      <c r="CC68" s="288">
        <v>377000</v>
      </c>
      <c r="CD68" s="289">
        <v>51649000</v>
      </c>
      <c r="CE68" s="290" t="s">
        <v>302</v>
      </c>
      <c r="CF68" s="288">
        <v>392422</v>
      </c>
      <c r="CG68" s="289">
        <v>53761814</v>
      </c>
      <c r="CH68" s="290" t="s">
        <v>302</v>
      </c>
      <c r="CI68" s="288">
        <v>375155</v>
      </c>
      <c r="CJ68" s="289">
        <v>51396235</v>
      </c>
      <c r="CK68" s="290" t="s">
        <v>302</v>
      </c>
      <c r="CL68" s="288">
        <v>392400</v>
      </c>
      <c r="CM68" s="289">
        <v>53758800</v>
      </c>
      <c r="CN68" s="290" t="s">
        <v>302</v>
      </c>
      <c r="CO68" s="288">
        <v>376725</v>
      </c>
      <c r="CP68" s="289">
        <v>51611325</v>
      </c>
      <c r="CQ68" s="290" t="s">
        <v>302</v>
      </c>
      <c r="CR68" s="288">
        <v>392400</v>
      </c>
      <c r="CS68" s="289">
        <v>53758800</v>
      </c>
      <c r="CT68" s="291" t="s">
        <v>302</v>
      </c>
    </row>
    <row r="69" spans="1:98" ht="30.6" customHeight="1">
      <c r="A69" s="252"/>
      <c r="B69" s="282">
        <v>48</v>
      </c>
      <c r="C69" s="283" t="s">
        <v>184</v>
      </c>
      <c r="D69" s="284" t="s">
        <v>185</v>
      </c>
      <c r="E69" s="283" t="s">
        <v>181</v>
      </c>
      <c r="F69" s="285">
        <v>220</v>
      </c>
      <c r="G69" s="286">
        <v>322145</v>
      </c>
      <c r="H69" s="287">
        <v>70871900</v>
      </c>
      <c r="I69" s="288">
        <v>309098</v>
      </c>
      <c r="J69" s="289">
        <v>68001560</v>
      </c>
      <c r="K69" s="290" t="s">
        <v>302</v>
      </c>
      <c r="L69" s="288">
        <v>322145</v>
      </c>
      <c r="M69" s="289">
        <v>70871900</v>
      </c>
      <c r="N69" s="290" t="s">
        <v>302</v>
      </c>
      <c r="O69" s="288">
        <v>322145</v>
      </c>
      <c r="P69" s="289">
        <v>70871900</v>
      </c>
      <c r="Q69" s="290" t="s">
        <v>302</v>
      </c>
      <c r="R69" s="288">
        <v>322145</v>
      </c>
      <c r="S69" s="289">
        <v>70871900</v>
      </c>
      <c r="T69" s="290" t="s">
        <v>302</v>
      </c>
      <c r="U69" s="288">
        <v>322145</v>
      </c>
      <c r="V69" s="289">
        <v>70871900</v>
      </c>
      <c r="W69" s="290" t="s">
        <v>302</v>
      </c>
      <c r="X69" s="288"/>
      <c r="Y69" s="289">
        <v>0</v>
      </c>
      <c r="Z69" s="290" t="s">
        <v>303</v>
      </c>
      <c r="AA69" s="288">
        <v>311160</v>
      </c>
      <c r="AB69" s="289">
        <v>68455200</v>
      </c>
      <c r="AC69" s="290" t="s">
        <v>302</v>
      </c>
      <c r="AD69" s="288">
        <v>318924</v>
      </c>
      <c r="AE69" s="289">
        <v>70163280</v>
      </c>
      <c r="AF69" s="290" t="s">
        <v>302</v>
      </c>
      <c r="AG69" s="288">
        <v>305789</v>
      </c>
      <c r="AH69" s="289">
        <v>67273580</v>
      </c>
      <c r="AI69" s="290" t="s">
        <v>302</v>
      </c>
      <c r="AJ69" s="288">
        <v>311100</v>
      </c>
      <c r="AK69" s="289">
        <v>68442000</v>
      </c>
      <c r="AL69" s="290" t="s">
        <v>302</v>
      </c>
      <c r="AM69" s="288">
        <v>322144</v>
      </c>
      <c r="AN69" s="289">
        <v>70871680</v>
      </c>
      <c r="AO69" s="290" t="s">
        <v>302</v>
      </c>
      <c r="AP69" s="288">
        <v>322145</v>
      </c>
      <c r="AQ69" s="289">
        <v>70871900</v>
      </c>
      <c r="AR69" s="290" t="s">
        <v>302</v>
      </c>
      <c r="AS69" s="288"/>
      <c r="AT69" s="289">
        <v>0</v>
      </c>
      <c r="AU69" s="290" t="s">
        <v>303</v>
      </c>
      <c r="AV69" s="288">
        <v>322145</v>
      </c>
      <c r="AW69" s="289">
        <v>70871900</v>
      </c>
      <c r="AX69" s="290" t="s">
        <v>302</v>
      </c>
      <c r="AY69" s="288">
        <v>322145</v>
      </c>
      <c r="AZ69" s="289">
        <v>70871900</v>
      </c>
      <c r="BA69" s="290" t="s">
        <v>302</v>
      </c>
      <c r="BB69" s="288">
        <v>314027</v>
      </c>
      <c r="BC69" s="289">
        <v>69085940</v>
      </c>
      <c r="BD69" s="290" t="s">
        <v>302</v>
      </c>
      <c r="BE69" s="288">
        <v>314309</v>
      </c>
      <c r="BF69" s="289">
        <v>69147980</v>
      </c>
      <c r="BG69" s="290" t="s">
        <v>302</v>
      </c>
      <c r="BH69" s="288">
        <v>322145</v>
      </c>
      <c r="BI69" s="289">
        <v>70871900</v>
      </c>
      <c r="BJ69" s="290" t="s">
        <v>302</v>
      </c>
      <c r="BK69" s="288">
        <v>290000</v>
      </c>
      <c r="BL69" s="289">
        <v>63800000</v>
      </c>
      <c r="BM69" s="290" t="s">
        <v>302</v>
      </c>
      <c r="BN69" s="288">
        <v>322140</v>
      </c>
      <c r="BO69" s="289">
        <v>70870800</v>
      </c>
      <c r="BP69" s="290" t="s">
        <v>302</v>
      </c>
      <c r="BQ69" s="288">
        <v>322145</v>
      </c>
      <c r="BR69" s="289">
        <v>70871900</v>
      </c>
      <c r="BS69" s="290" t="s">
        <v>302</v>
      </c>
      <c r="BT69" s="288">
        <v>322144</v>
      </c>
      <c r="BU69" s="289">
        <v>70871680</v>
      </c>
      <c r="BV69" s="290" t="s">
        <v>302</v>
      </c>
      <c r="BW69" s="288">
        <v>312481</v>
      </c>
      <c r="BX69" s="289">
        <v>68745820</v>
      </c>
      <c r="BY69" s="290" t="s">
        <v>302</v>
      </c>
      <c r="BZ69" s="288">
        <v>322140</v>
      </c>
      <c r="CA69" s="289">
        <v>70870800</v>
      </c>
      <c r="CB69" s="290" t="s">
        <v>302</v>
      </c>
      <c r="CC69" s="288">
        <v>309485</v>
      </c>
      <c r="CD69" s="289">
        <v>68086700</v>
      </c>
      <c r="CE69" s="290" t="s">
        <v>302</v>
      </c>
      <c r="CF69" s="288">
        <v>322145</v>
      </c>
      <c r="CG69" s="289">
        <v>70871900</v>
      </c>
      <c r="CH69" s="290" t="s">
        <v>302</v>
      </c>
      <c r="CI69" s="288">
        <v>307971</v>
      </c>
      <c r="CJ69" s="289">
        <v>67753620</v>
      </c>
      <c r="CK69" s="290" t="s">
        <v>302</v>
      </c>
      <c r="CL69" s="288">
        <v>322100</v>
      </c>
      <c r="CM69" s="289">
        <v>70862000</v>
      </c>
      <c r="CN69" s="290" t="s">
        <v>302</v>
      </c>
      <c r="CO69" s="288">
        <v>309200</v>
      </c>
      <c r="CP69" s="289">
        <v>68024000</v>
      </c>
      <c r="CQ69" s="290" t="s">
        <v>302</v>
      </c>
      <c r="CR69" s="288">
        <v>322100</v>
      </c>
      <c r="CS69" s="289">
        <v>70862000</v>
      </c>
      <c r="CT69" s="291" t="s">
        <v>302</v>
      </c>
    </row>
    <row r="70" spans="1:98" ht="30.6" customHeight="1">
      <c r="A70" s="252"/>
      <c r="B70" s="282">
        <v>49</v>
      </c>
      <c r="C70" s="283" t="s">
        <v>186</v>
      </c>
      <c r="D70" s="284" t="s">
        <v>187</v>
      </c>
      <c r="E70" s="283" t="s">
        <v>181</v>
      </c>
      <c r="F70" s="285">
        <v>11</v>
      </c>
      <c r="G70" s="286">
        <v>250833</v>
      </c>
      <c r="H70" s="287">
        <v>2759163</v>
      </c>
      <c r="I70" s="288">
        <v>240674</v>
      </c>
      <c r="J70" s="289">
        <v>2647414</v>
      </c>
      <c r="K70" s="290" t="s">
        <v>302</v>
      </c>
      <c r="L70" s="288">
        <v>250833</v>
      </c>
      <c r="M70" s="289">
        <v>2759163</v>
      </c>
      <c r="N70" s="290" t="s">
        <v>302</v>
      </c>
      <c r="O70" s="288">
        <v>250833</v>
      </c>
      <c r="P70" s="289">
        <v>2759163</v>
      </c>
      <c r="Q70" s="290" t="s">
        <v>302</v>
      </c>
      <c r="R70" s="288">
        <v>250833</v>
      </c>
      <c r="S70" s="289">
        <v>2759163</v>
      </c>
      <c r="T70" s="290" t="s">
        <v>302</v>
      </c>
      <c r="U70" s="288">
        <v>250833</v>
      </c>
      <c r="V70" s="289">
        <v>2759163</v>
      </c>
      <c r="W70" s="290" t="s">
        <v>302</v>
      </c>
      <c r="X70" s="288"/>
      <c r="Y70" s="289">
        <v>0</v>
      </c>
      <c r="Z70" s="290" t="s">
        <v>303</v>
      </c>
      <c r="AA70" s="288">
        <v>242280</v>
      </c>
      <c r="AB70" s="289">
        <v>2665080</v>
      </c>
      <c r="AC70" s="290" t="s">
        <v>302</v>
      </c>
      <c r="AD70" s="288">
        <v>248325</v>
      </c>
      <c r="AE70" s="289">
        <v>2731575</v>
      </c>
      <c r="AF70" s="290" t="s">
        <v>302</v>
      </c>
      <c r="AG70" s="288">
        <v>238098</v>
      </c>
      <c r="AH70" s="289">
        <v>2619078</v>
      </c>
      <c r="AI70" s="290" t="s">
        <v>302</v>
      </c>
      <c r="AJ70" s="288">
        <v>242200</v>
      </c>
      <c r="AK70" s="289">
        <v>2664200</v>
      </c>
      <c r="AL70" s="290" t="s">
        <v>302</v>
      </c>
      <c r="AM70" s="288">
        <v>250832</v>
      </c>
      <c r="AN70" s="289">
        <v>2759152</v>
      </c>
      <c r="AO70" s="290" t="s">
        <v>302</v>
      </c>
      <c r="AP70" s="288">
        <v>250833</v>
      </c>
      <c r="AQ70" s="289">
        <v>2759163</v>
      </c>
      <c r="AR70" s="290" t="s">
        <v>302</v>
      </c>
      <c r="AS70" s="288"/>
      <c r="AT70" s="289">
        <v>0</v>
      </c>
      <c r="AU70" s="290" t="s">
        <v>303</v>
      </c>
      <c r="AV70" s="288">
        <v>250833</v>
      </c>
      <c r="AW70" s="289">
        <v>2759163</v>
      </c>
      <c r="AX70" s="290" t="s">
        <v>302</v>
      </c>
      <c r="AY70" s="288">
        <v>250833</v>
      </c>
      <c r="AZ70" s="289">
        <v>2759163</v>
      </c>
      <c r="BA70" s="290" t="s">
        <v>302</v>
      </c>
      <c r="BB70" s="288">
        <v>244512</v>
      </c>
      <c r="BC70" s="289">
        <v>2689632</v>
      </c>
      <c r="BD70" s="290" t="s">
        <v>302</v>
      </c>
      <c r="BE70" s="288">
        <v>244732</v>
      </c>
      <c r="BF70" s="289">
        <v>2692052</v>
      </c>
      <c r="BG70" s="290" t="s">
        <v>302</v>
      </c>
      <c r="BH70" s="288">
        <v>250833</v>
      </c>
      <c r="BI70" s="289">
        <v>2759163</v>
      </c>
      <c r="BJ70" s="290" t="s">
        <v>302</v>
      </c>
      <c r="BK70" s="288">
        <v>200000</v>
      </c>
      <c r="BL70" s="289">
        <v>2200000</v>
      </c>
      <c r="BM70" s="290" t="s">
        <v>302</v>
      </c>
      <c r="BN70" s="288">
        <v>250830</v>
      </c>
      <c r="BO70" s="289">
        <v>2759130</v>
      </c>
      <c r="BP70" s="290" t="s">
        <v>302</v>
      </c>
      <c r="BQ70" s="288">
        <v>250833</v>
      </c>
      <c r="BR70" s="289">
        <v>2759163</v>
      </c>
      <c r="BS70" s="290" t="s">
        <v>302</v>
      </c>
      <c r="BT70" s="288">
        <v>250832</v>
      </c>
      <c r="BU70" s="289">
        <v>2759152</v>
      </c>
      <c r="BV70" s="290" t="s">
        <v>302</v>
      </c>
      <c r="BW70" s="288">
        <v>243308</v>
      </c>
      <c r="BX70" s="289">
        <v>2676388</v>
      </c>
      <c r="BY70" s="290" t="s">
        <v>302</v>
      </c>
      <c r="BZ70" s="288">
        <v>250830</v>
      </c>
      <c r="CA70" s="289">
        <v>2759130</v>
      </c>
      <c r="CB70" s="290" t="s">
        <v>302</v>
      </c>
      <c r="CC70" s="288">
        <v>240975</v>
      </c>
      <c r="CD70" s="289">
        <v>2650725</v>
      </c>
      <c r="CE70" s="290" t="s">
        <v>302</v>
      </c>
      <c r="CF70" s="288">
        <v>250833</v>
      </c>
      <c r="CG70" s="289">
        <v>2759163</v>
      </c>
      <c r="CH70" s="290" t="s">
        <v>302</v>
      </c>
      <c r="CI70" s="288">
        <v>239796</v>
      </c>
      <c r="CJ70" s="289">
        <v>2637756</v>
      </c>
      <c r="CK70" s="290" t="s">
        <v>302</v>
      </c>
      <c r="CL70" s="288">
        <v>250800</v>
      </c>
      <c r="CM70" s="289">
        <v>2758800</v>
      </c>
      <c r="CN70" s="290" t="s">
        <v>302</v>
      </c>
      <c r="CO70" s="288">
        <v>240800</v>
      </c>
      <c r="CP70" s="289">
        <v>2648800</v>
      </c>
      <c r="CQ70" s="290" t="s">
        <v>302</v>
      </c>
      <c r="CR70" s="288">
        <v>250800</v>
      </c>
      <c r="CS70" s="289">
        <v>2758800</v>
      </c>
      <c r="CT70" s="291" t="s">
        <v>302</v>
      </c>
    </row>
    <row r="71" spans="1:98" ht="30.6" customHeight="1">
      <c r="A71" s="252"/>
      <c r="B71" s="282">
        <v>50</v>
      </c>
      <c r="C71" s="283" t="s">
        <v>188</v>
      </c>
      <c r="D71" s="284" t="s">
        <v>189</v>
      </c>
      <c r="E71" s="283" t="s">
        <v>92</v>
      </c>
      <c r="F71" s="285">
        <v>3000</v>
      </c>
      <c r="G71" s="286">
        <v>228676</v>
      </c>
      <c r="H71" s="287">
        <v>686028000</v>
      </c>
      <c r="I71" s="288">
        <v>219415</v>
      </c>
      <c r="J71" s="289">
        <v>658245000</v>
      </c>
      <c r="K71" s="290" t="s">
        <v>302</v>
      </c>
      <c r="L71" s="288">
        <v>228676</v>
      </c>
      <c r="M71" s="289">
        <v>686028000</v>
      </c>
      <c r="N71" s="290" t="s">
        <v>302</v>
      </c>
      <c r="O71" s="288">
        <v>200000</v>
      </c>
      <c r="P71" s="289">
        <v>600000000</v>
      </c>
      <c r="Q71" s="290" t="s">
        <v>302</v>
      </c>
      <c r="R71" s="288">
        <v>228676</v>
      </c>
      <c r="S71" s="289">
        <v>686028000</v>
      </c>
      <c r="T71" s="290" t="s">
        <v>302</v>
      </c>
      <c r="U71" s="288">
        <v>228676</v>
      </c>
      <c r="V71" s="289">
        <v>686028000</v>
      </c>
      <c r="W71" s="290" t="s">
        <v>302</v>
      </c>
      <c r="X71" s="288"/>
      <c r="Y71" s="289">
        <v>0</v>
      </c>
      <c r="Z71" s="290" t="s">
        <v>303</v>
      </c>
      <c r="AA71" s="288">
        <v>220878</v>
      </c>
      <c r="AB71" s="289">
        <v>662634000</v>
      </c>
      <c r="AC71" s="290" t="s">
        <v>302</v>
      </c>
      <c r="AD71" s="288">
        <v>217242</v>
      </c>
      <c r="AE71" s="289">
        <v>651726000</v>
      </c>
      <c r="AF71" s="290" t="s">
        <v>302</v>
      </c>
      <c r="AG71" s="288">
        <v>217066</v>
      </c>
      <c r="AH71" s="289">
        <v>651198000</v>
      </c>
      <c r="AI71" s="290" t="s">
        <v>302</v>
      </c>
      <c r="AJ71" s="288">
        <v>220800</v>
      </c>
      <c r="AK71" s="289">
        <v>662400000</v>
      </c>
      <c r="AL71" s="290" t="s">
        <v>302</v>
      </c>
      <c r="AM71" s="288">
        <v>214955</v>
      </c>
      <c r="AN71" s="289">
        <v>644865000</v>
      </c>
      <c r="AO71" s="290" t="s">
        <v>302</v>
      </c>
      <c r="AP71" s="288">
        <v>228676</v>
      </c>
      <c r="AQ71" s="289">
        <v>686028000</v>
      </c>
      <c r="AR71" s="290" t="s">
        <v>302</v>
      </c>
      <c r="AS71" s="288"/>
      <c r="AT71" s="289">
        <v>0</v>
      </c>
      <c r="AU71" s="290" t="s">
        <v>303</v>
      </c>
      <c r="AV71" s="288">
        <v>228676</v>
      </c>
      <c r="AW71" s="289">
        <v>686028000</v>
      </c>
      <c r="AX71" s="290" t="s">
        <v>302</v>
      </c>
      <c r="AY71" s="288">
        <v>228676</v>
      </c>
      <c r="AZ71" s="289">
        <v>686028000</v>
      </c>
      <c r="BA71" s="290" t="s">
        <v>302</v>
      </c>
      <c r="BB71" s="288">
        <v>222913</v>
      </c>
      <c r="BC71" s="289">
        <v>668739000</v>
      </c>
      <c r="BD71" s="290" t="s">
        <v>302</v>
      </c>
      <c r="BE71" s="288">
        <v>223114</v>
      </c>
      <c r="BF71" s="289">
        <v>669342000</v>
      </c>
      <c r="BG71" s="290" t="s">
        <v>302</v>
      </c>
      <c r="BH71" s="288">
        <v>228676</v>
      </c>
      <c r="BI71" s="289">
        <v>686028000</v>
      </c>
      <c r="BJ71" s="290" t="s">
        <v>302</v>
      </c>
      <c r="BK71" s="288">
        <v>210000</v>
      </c>
      <c r="BL71" s="289">
        <v>630000000</v>
      </c>
      <c r="BM71" s="290" t="s">
        <v>302</v>
      </c>
      <c r="BN71" s="288">
        <v>228670</v>
      </c>
      <c r="BO71" s="289">
        <v>686010000</v>
      </c>
      <c r="BP71" s="290" t="s">
        <v>302</v>
      </c>
      <c r="BQ71" s="288">
        <v>228676</v>
      </c>
      <c r="BR71" s="289">
        <v>686028000</v>
      </c>
      <c r="BS71" s="290" t="s">
        <v>302</v>
      </c>
      <c r="BT71" s="288">
        <v>228675</v>
      </c>
      <c r="BU71" s="289">
        <v>686025000</v>
      </c>
      <c r="BV71" s="290" t="s">
        <v>302</v>
      </c>
      <c r="BW71" s="288">
        <v>221816</v>
      </c>
      <c r="BX71" s="289">
        <v>665448000</v>
      </c>
      <c r="BY71" s="290" t="s">
        <v>302</v>
      </c>
      <c r="BZ71" s="288">
        <v>228670</v>
      </c>
      <c r="CA71" s="289">
        <v>686010000</v>
      </c>
      <c r="CB71" s="290" t="s">
        <v>302</v>
      </c>
      <c r="CC71" s="288">
        <v>219689</v>
      </c>
      <c r="CD71" s="289">
        <v>659067000</v>
      </c>
      <c r="CE71" s="290" t="s">
        <v>302</v>
      </c>
      <c r="CF71" s="288">
        <v>228676</v>
      </c>
      <c r="CG71" s="289">
        <v>686028000</v>
      </c>
      <c r="CH71" s="290" t="s">
        <v>302</v>
      </c>
      <c r="CI71" s="288">
        <v>218614</v>
      </c>
      <c r="CJ71" s="289">
        <v>655842000</v>
      </c>
      <c r="CK71" s="290" t="s">
        <v>302</v>
      </c>
      <c r="CL71" s="288">
        <v>228600</v>
      </c>
      <c r="CM71" s="289">
        <v>685800000</v>
      </c>
      <c r="CN71" s="290" t="s">
        <v>302</v>
      </c>
      <c r="CO71" s="288">
        <v>219500</v>
      </c>
      <c r="CP71" s="289">
        <v>658500000</v>
      </c>
      <c r="CQ71" s="290" t="s">
        <v>302</v>
      </c>
      <c r="CR71" s="288">
        <v>228600</v>
      </c>
      <c r="CS71" s="289">
        <v>685800000</v>
      </c>
      <c r="CT71" s="291" t="s">
        <v>302</v>
      </c>
    </row>
    <row r="72" spans="1:98" ht="30.6" customHeight="1">
      <c r="A72" s="252"/>
      <c r="B72" s="282">
        <v>51</v>
      </c>
      <c r="C72" s="283" t="s">
        <v>190</v>
      </c>
      <c r="D72" s="284" t="s">
        <v>191</v>
      </c>
      <c r="E72" s="283" t="s">
        <v>181</v>
      </c>
      <c r="F72" s="285">
        <v>20</v>
      </c>
      <c r="G72" s="286">
        <v>102870</v>
      </c>
      <c r="H72" s="287">
        <v>2057400</v>
      </c>
      <c r="I72" s="288">
        <v>98704</v>
      </c>
      <c r="J72" s="289">
        <v>1974080</v>
      </c>
      <c r="K72" s="290" t="s">
        <v>302</v>
      </c>
      <c r="L72" s="288">
        <v>102870</v>
      </c>
      <c r="M72" s="289">
        <v>2057400</v>
      </c>
      <c r="N72" s="290" t="s">
        <v>302</v>
      </c>
      <c r="O72" s="288">
        <v>102870</v>
      </c>
      <c r="P72" s="289">
        <v>2057400</v>
      </c>
      <c r="Q72" s="290" t="s">
        <v>302</v>
      </c>
      <c r="R72" s="288">
        <v>102870</v>
      </c>
      <c r="S72" s="289">
        <v>2057400</v>
      </c>
      <c r="T72" s="290" t="s">
        <v>302</v>
      </c>
      <c r="U72" s="288">
        <v>102870</v>
      </c>
      <c r="V72" s="289">
        <v>2057400</v>
      </c>
      <c r="W72" s="290" t="s">
        <v>302</v>
      </c>
      <c r="X72" s="288"/>
      <c r="Y72" s="289">
        <v>0</v>
      </c>
      <c r="Z72" s="290" t="s">
        <v>303</v>
      </c>
      <c r="AA72" s="288">
        <v>99362</v>
      </c>
      <c r="AB72" s="289">
        <v>1987240</v>
      </c>
      <c r="AC72" s="290" t="s">
        <v>302</v>
      </c>
      <c r="AD72" s="288">
        <v>101841</v>
      </c>
      <c r="AE72" s="289">
        <v>2036820</v>
      </c>
      <c r="AF72" s="290" t="s">
        <v>302</v>
      </c>
      <c r="AG72" s="288">
        <v>97647</v>
      </c>
      <c r="AH72" s="289">
        <v>1952940</v>
      </c>
      <c r="AI72" s="290" t="s">
        <v>302</v>
      </c>
      <c r="AJ72" s="288">
        <v>99300</v>
      </c>
      <c r="AK72" s="289">
        <v>1986000</v>
      </c>
      <c r="AL72" s="290" t="s">
        <v>302</v>
      </c>
      <c r="AM72" s="288">
        <v>102869</v>
      </c>
      <c r="AN72" s="289">
        <v>2057380</v>
      </c>
      <c r="AO72" s="290" t="s">
        <v>302</v>
      </c>
      <c r="AP72" s="288">
        <v>102870</v>
      </c>
      <c r="AQ72" s="289">
        <v>2057400</v>
      </c>
      <c r="AR72" s="290" t="s">
        <v>302</v>
      </c>
      <c r="AS72" s="288"/>
      <c r="AT72" s="289">
        <v>0</v>
      </c>
      <c r="AU72" s="290" t="s">
        <v>303</v>
      </c>
      <c r="AV72" s="288">
        <v>102870</v>
      </c>
      <c r="AW72" s="289">
        <v>2057400</v>
      </c>
      <c r="AX72" s="290" t="s">
        <v>302</v>
      </c>
      <c r="AY72" s="288">
        <v>102870</v>
      </c>
      <c r="AZ72" s="289">
        <v>2057400</v>
      </c>
      <c r="BA72" s="290" t="s">
        <v>302</v>
      </c>
      <c r="BB72" s="288">
        <v>100278</v>
      </c>
      <c r="BC72" s="289">
        <v>2005560</v>
      </c>
      <c r="BD72" s="290" t="s">
        <v>302</v>
      </c>
      <c r="BE72" s="288">
        <v>100368</v>
      </c>
      <c r="BF72" s="289">
        <v>2007360</v>
      </c>
      <c r="BG72" s="290" t="s">
        <v>302</v>
      </c>
      <c r="BH72" s="288">
        <v>102870</v>
      </c>
      <c r="BI72" s="289">
        <v>2057400</v>
      </c>
      <c r="BJ72" s="290" t="s">
        <v>302</v>
      </c>
      <c r="BK72" s="288">
        <v>96000</v>
      </c>
      <c r="BL72" s="289">
        <v>1920000</v>
      </c>
      <c r="BM72" s="290" t="s">
        <v>302</v>
      </c>
      <c r="BN72" s="288">
        <v>102870</v>
      </c>
      <c r="BO72" s="289">
        <v>2057400</v>
      </c>
      <c r="BP72" s="290" t="s">
        <v>302</v>
      </c>
      <c r="BQ72" s="288">
        <v>102870</v>
      </c>
      <c r="BR72" s="289">
        <v>2057400</v>
      </c>
      <c r="BS72" s="290" t="s">
        <v>302</v>
      </c>
      <c r="BT72" s="288">
        <v>102869</v>
      </c>
      <c r="BU72" s="289">
        <v>2057380</v>
      </c>
      <c r="BV72" s="290" t="s">
        <v>302</v>
      </c>
      <c r="BW72" s="288">
        <v>99784</v>
      </c>
      <c r="BX72" s="289">
        <v>1995680</v>
      </c>
      <c r="BY72" s="290" t="s">
        <v>302</v>
      </c>
      <c r="BZ72" s="288">
        <v>102860</v>
      </c>
      <c r="CA72" s="289">
        <v>2057200</v>
      </c>
      <c r="CB72" s="290" t="s">
        <v>302</v>
      </c>
      <c r="CC72" s="288">
        <v>98827</v>
      </c>
      <c r="CD72" s="289">
        <v>1976540</v>
      </c>
      <c r="CE72" s="290" t="s">
        <v>302</v>
      </c>
      <c r="CF72" s="288">
        <v>102870</v>
      </c>
      <c r="CG72" s="289">
        <v>2057400</v>
      </c>
      <c r="CH72" s="290" t="s">
        <v>302</v>
      </c>
      <c r="CI72" s="288">
        <v>98344</v>
      </c>
      <c r="CJ72" s="289">
        <v>1966880</v>
      </c>
      <c r="CK72" s="290" t="s">
        <v>302</v>
      </c>
      <c r="CL72" s="288">
        <v>102800</v>
      </c>
      <c r="CM72" s="289">
        <v>2056000</v>
      </c>
      <c r="CN72" s="290" t="s">
        <v>302</v>
      </c>
      <c r="CO72" s="288">
        <v>98700</v>
      </c>
      <c r="CP72" s="289">
        <v>1974000</v>
      </c>
      <c r="CQ72" s="290" t="s">
        <v>302</v>
      </c>
      <c r="CR72" s="288">
        <v>102800</v>
      </c>
      <c r="CS72" s="289">
        <v>2056000</v>
      </c>
      <c r="CT72" s="291" t="s">
        <v>302</v>
      </c>
    </row>
    <row r="73" spans="1:98" ht="30.6" customHeight="1" thickBot="1">
      <c r="A73" s="252"/>
      <c r="B73" s="282">
        <v>52</v>
      </c>
      <c r="C73" s="283" t="s">
        <v>192</v>
      </c>
      <c r="D73" s="284" t="s">
        <v>193</v>
      </c>
      <c r="E73" s="283" t="s">
        <v>181</v>
      </c>
      <c r="F73" s="285">
        <v>100</v>
      </c>
      <c r="G73" s="286">
        <v>21965</v>
      </c>
      <c r="H73" s="287">
        <v>2196500</v>
      </c>
      <c r="I73" s="288">
        <v>21075</v>
      </c>
      <c r="J73" s="289">
        <v>2107500</v>
      </c>
      <c r="K73" s="290" t="s">
        <v>302</v>
      </c>
      <c r="L73" s="288">
        <v>21965</v>
      </c>
      <c r="M73" s="289">
        <v>2196500</v>
      </c>
      <c r="N73" s="290" t="s">
        <v>302</v>
      </c>
      <c r="O73" s="288">
        <v>21965</v>
      </c>
      <c r="P73" s="289">
        <v>2196500</v>
      </c>
      <c r="Q73" s="290" t="s">
        <v>302</v>
      </c>
      <c r="R73" s="288">
        <v>21965</v>
      </c>
      <c r="S73" s="289">
        <v>2196500</v>
      </c>
      <c r="T73" s="290" t="s">
        <v>302</v>
      </c>
      <c r="U73" s="288">
        <v>21965</v>
      </c>
      <c r="V73" s="289">
        <v>2196500</v>
      </c>
      <c r="W73" s="290" t="s">
        <v>302</v>
      </c>
      <c r="X73" s="288"/>
      <c r="Y73" s="289">
        <v>0</v>
      </c>
      <c r="Z73" s="290" t="s">
        <v>303</v>
      </c>
      <c r="AA73" s="288">
        <v>21216</v>
      </c>
      <c r="AB73" s="289">
        <v>2121600</v>
      </c>
      <c r="AC73" s="290" t="s">
        <v>302</v>
      </c>
      <c r="AD73" s="288">
        <v>21745</v>
      </c>
      <c r="AE73" s="289">
        <v>2174500</v>
      </c>
      <c r="AF73" s="290" t="s">
        <v>302</v>
      </c>
      <c r="AG73" s="288">
        <v>20850</v>
      </c>
      <c r="AH73" s="289">
        <v>2085000</v>
      </c>
      <c r="AI73" s="290" t="s">
        <v>302</v>
      </c>
      <c r="AJ73" s="288">
        <v>21200</v>
      </c>
      <c r="AK73" s="289">
        <v>2120000</v>
      </c>
      <c r="AL73" s="290" t="s">
        <v>302</v>
      </c>
      <c r="AM73" s="288">
        <v>21109</v>
      </c>
      <c r="AN73" s="289">
        <v>2110900</v>
      </c>
      <c r="AO73" s="290" t="s">
        <v>302</v>
      </c>
      <c r="AP73" s="288">
        <v>21592</v>
      </c>
      <c r="AQ73" s="289">
        <v>2159200</v>
      </c>
      <c r="AR73" s="290" t="s">
        <v>302</v>
      </c>
      <c r="AS73" s="288"/>
      <c r="AT73" s="289">
        <v>0</v>
      </c>
      <c r="AU73" s="290" t="s">
        <v>303</v>
      </c>
      <c r="AV73" s="288">
        <v>21965</v>
      </c>
      <c r="AW73" s="289">
        <v>2196500</v>
      </c>
      <c r="AX73" s="290" t="s">
        <v>302</v>
      </c>
      <c r="AY73" s="288">
        <v>21965</v>
      </c>
      <c r="AZ73" s="289">
        <v>2196500</v>
      </c>
      <c r="BA73" s="290" t="s">
        <v>302</v>
      </c>
      <c r="BB73" s="288">
        <v>21411</v>
      </c>
      <c r="BC73" s="289">
        <v>2141100</v>
      </c>
      <c r="BD73" s="290" t="s">
        <v>302</v>
      </c>
      <c r="BE73" s="288">
        <v>21431</v>
      </c>
      <c r="BF73" s="289">
        <v>2143100</v>
      </c>
      <c r="BG73" s="290" t="s">
        <v>302</v>
      </c>
      <c r="BH73" s="288">
        <v>21965</v>
      </c>
      <c r="BI73" s="289">
        <v>2196500</v>
      </c>
      <c r="BJ73" s="290" t="s">
        <v>302</v>
      </c>
      <c r="BK73" s="288">
        <v>20500</v>
      </c>
      <c r="BL73" s="289">
        <v>2050000</v>
      </c>
      <c r="BM73" s="290" t="s">
        <v>302</v>
      </c>
      <c r="BN73" s="288">
        <v>21960</v>
      </c>
      <c r="BO73" s="289">
        <v>2196000</v>
      </c>
      <c r="BP73" s="290" t="s">
        <v>302</v>
      </c>
      <c r="BQ73" s="288">
        <v>21965</v>
      </c>
      <c r="BR73" s="289">
        <v>2196500</v>
      </c>
      <c r="BS73" s="290" t="s">
        <v>302</v>
      </c>
      <c r="BT73" s="288">
        <v>21964</v>
      </c>
      <c r="BU73" s="289">
        <v>2196400</v>
      </c>
      <c r="BV73" s="290" t="s">
        <v>302</v>
      </c>
      <c r="BW73" s="288">
        <v>21306</v>
      </c>
      <c r="BX73" s="289">
        <v>2130600</v>
      </c>
      <c r="BY73" s="290" t="s">
        <v>302</v>
      </c>
      <c r="BZ73" s="288">
        <v>21960</v>
      </c>
      <c r="CA73" s="289">
        <v>2196000</v>
      </c>
      <c r="CB73" s="290" t="s">
        <v>302</v>
      </c>
      <c r="CC73" s="288">
        <v>21102</v>
      </c>
      <c r="CD73" s="289">
        <v>2110200</v>
      </c>
      <c r="CE73" s="290" t="s">
        <v>302</v>
      </c>
      <c r="CF73" s="288">
        <v>21965</v>
      </c>
      <c r="CG73" s="289">
        <v>2196500</v>
      </c>
      <c r="CH73" s="290" t="s">
        <v>302</v>
      </c>
      <c r="CI73" s="288">
        <v>20999</v>
      </c>
      <c r="CJ73" s="289">
        <v>2099900</v>
      </c>
      <c r="CK73" s="290" t="s">
        <v>302</v>
      </c>
      <c r="CL73" s="288">
        <v>21900</v>
      </c>
      <c r="CM73" s="289">
        <v>2190000</v>
      </c>
      <c r="CN73" s="290" t="s">
        <v>302</v>
      </c>
      <c r="CO73" s="288">
        <v>21000</v>
      </c>
      <c r="CP73" s="289">
        <v>2100000</v>
      </c>
      <c r="CQ73" s="290" t="s">
        <v>302</v>
      </c>
      <c r="CR73" s="288">
        <v>21900</v>
      </c>
      <c r="CS73" s="289">
        <v>2190000</v>
      </c>
      <c r="CT73" s="291" t="s">
        <v>302</v>
      </c>
    </row>
    <row r="74" spans="1:98" ht="22.5" customHeight="1">
      <c r="A74" s="252"/>
      <c r="B74" s="274" t="s">
        <v>194</v>
      </c>
      <c r="C74" s="275"/>
      <c r="D74" s="275"/>
      <c r="E74" s="275"/>
      <c r="F74" s="276"/>
      <c r="G74" s="275"/>
      <c r="H74" s="277">
        <v>1136508000</v>
      </c>
      <c r="I74" s="278"/>
      <c r="J74" s="279">
        <v>1090488000</v>
      </c>
      <c r="K74" s="280"/>
      <c r="L74" s="278"/>
      <c r="M74" s="279">
        <v>1136508000</v>
      </c>
      <c r="N74" s="280"/>
      <c r="O74" s="278"/>
      <c r="P74" s="279">
        <v>1000000000</v>
      </c>
      <c r="Q74" s="280"/>
      <c r="R74" s="278"/>
      <c r="S74" s="279">
        <v>1136508000</v>
      </c>
      <c r="T74" s="280"/>
      <c r="U74" s="278"/>
      <c r="V74" s="279">
        <v>1136508000</v>
      </c>
      <c r="W74" s="280"/>
      <c r="X74" s="278"/>
      <c r="Y74" s="279">
        <v>0</v>
      </c>
      <c r="Z74" s="280"/>
      <c r="AA74" s="278"/>
      <c r="AB74" s="279">
        <v>1097776000</v>
      </c>
      <c r="AC74" s="280"/>
      <c r="AD74" s="278"/>
      <c r="AE74" s="279">
        <v>1079672000</v>
      </c>
      <c r="AF74" s="280"/>
      <c r="AG74" s="278"/>
      <c r="AH74" s="279">
        <v>1078800000</v>
      </c>
      <c r="AI74" s="280"/>
      <c r="AJ74" s="278"/>
      <c r="AK74" s="279">
        <v>1095600000</v>
      </c>
      <c r="AL74" s="280"/>
      <c r="AM74" s="278">
        <v>3</v>
      </c>
      <c r="AN74" s="279">
        <v>1075832000</v>
      </c>
      <c r="AO74" s="280"/>
      <c r="AP74" s="278"/>
      <c r="AQ74" s="279">
        <v>1136508000</v>
      </c>
      <c r="AR74" s="280"/>
      <c r="AS74" s="278"/>
      <c r="AT74" s="279">
        <v>0</v>
      </c>
      <c r="AU74" s="280"/>
      <c r="AV74" s="278"/>
      <c r="AW74" s="279">
        <v>1136508000</v>
      </c>
      <c r="AX74" s="280"/>
      <c r="AY74" s="278"/>
      <c r="AZ74" s="279">
        <v>1136508000</v>
      </c>
      <c r="BA74" s="280"/>
      <c r="BB74" s="278"/>
      <c r="BC74" s="279">
        <v>1107512000</v>
      </c>
      <c r="BD74" s="280"/>
      <c r="BE74" s="278"/>
      <c r="BF74" s="279">
        <v>1108860000</v>
      </c>
      <c r="BG74" s="280"/>
      <c r="BH74" s="278"/>
      <c r="BI74" s="279">
        <v>822068000</v>
      </c>
      <c r="BJ74" s="280"/>
      <c r="BK74" s="278"/>
      <c r="BL74" s="279">
        <v>936000000</v>
      </c>
      <c r="BM74" s="280"/>
      <c r="BN74" s="278"/>
      <c r="BO74" s="279">
        <v>921520000</v>
      </c>
      <c r="BP74" s="280"/>
      <c r="BQ74" s="278"/>
      <c r="BR74" s="279">
        <v>1094880000</v>
      </c>
      <c r="BS74" s="280"/>
      <c r="BT74" s="278"/>
      <c r="BU74" s="279">
        <v>1136456000</v>
      </c>
      <c r="BV74" s="280"/>
      <c r="BW74" s="278"/>
      <c r="BX74" s="279">
        <v>960000000</v>
      </c>
      <c r="BY74" s="280"/>
      <c r="BZ74" s="278"/>
      <c r="CA74" s="279">
        <v>1136320000</v>
      </c>
      <c r="CB74" s="280"/>
      <c r="CC74" s="278"/>
      <c r="CD74" s="279">
        <v>1091848000</v>
      </c>
      <c r="CE74" s="280"/>
      <c r="CF74" s="278"/>
      <c r="CG74" s="279">
        <v>913628000</v>
      </c>
      <c r="CH74" s="280"/>
      <c r="CI74" s="278"/>
      <c r="CJ74" s="279">
        <v>1086512000</v>
      </c>
      <c r="CK74" s="280"/>
      <c r="CL74" s="278"/>
      <c r="CM74" s="279">
        <v>1084000000</v>
      </c>
      <c r="CN74" s="280"/>
      <c r="CO74" s="278"/>
      <c r="CP74" s="279">
        <v>1091040000</v>
      </c>
      <c r="CQ74" s="280"/>
      <c r="CR74" s="278"/>
      <c r="CS74" s="279">
        <v>1132800000</v>
      </c>
      <c r="CT74" s="281"/>
    </row>
    <row r="75" spans="1:98" ht="30.6" customHeight="1">
      <c r="A75" s="252"/>
      <c r="B75" s="282">
        <v>53</v>
      </c>
      <c r="C75" s="283" t="s">
        <v>195</v>
      </c>
      <c r="D75" s="284" t="s">
        <v>196</v>
      </c>
      <c r="E75" s="283" t="s">
        <v>92</v>
      </c>
      <c r="F75" s="285">
        <v>12000</v>
      </c>
      <c r="G75" s="286">
        <v>33469</v>
      </c>
      <c r="H75" s="287">
        <v>401628000</v>
      </c>
      <c r="I75" s="288">
        <v>32114</v>
      </c>
      <c r="J75" s="289">
        <v>385368000</v>
      </c>
      <c r="K75" s="290" t="s">
        <v>302</v>
      </c>
      <c r="L75" s="288">
        <v>33469</v>
      </c>
      <c r="M75" s="289">
        <v>401628000</v>
      </c>
      <c r="N75" s="290" t="s">
        <v>302</v>
      </c>
      <c r="O75" s="288">
        <v>30000</v>
      </c>
      <c r="P75" s="289">
        <v>360000000</v>
      </c>
      <c r="Q75" s="290" t="s">
        <v>302</v>
      </c>
      <c r="R75" s="288">
        <v>33469</v>
      </c>
      <c r="S75" s="289">
        <v>401628000</v>
      </c>
      <c r="T75" s="290" t="s">
        <v>302</v>
      </c>
      <c r="U75" s="288">
        <v>33469</v>
      </c>
      <c r="V75" s="289">
        <v>401628000</v>
      </c>
      <c r="W75" s="290" t="s">
        <v>302</v>
      </c>
      <c r="X75" s="288"/>
      <c r="Y75" s="289">
        <v>0</v>
      </c>
      <c r="Z75" s="290" t="s">
        <v>303</v>
      </c>
      <c r="AA75" s="288">
        <v>32328</v>
      </c>
      <c r="AB75" s="289">
        <v>387936000</v>
      </c>
      <c r="AC75" s="290" t="s">
        <v>302</v>
      </c>
      <c r="AD75" s="288">
        <v>31796</v>
      </c>
      <c r="AE75" s="289">
        <v>381552000</v>
      </c>
      <c r="AF75" s="290" t="s">
        <v>302</v>
      </c>
      <c r="AG75" s="288">
        <v>31770</v>
      </c>
      <c r="AH75" s="289">
        <v>381240000</v>
      </c>
      <c r="AI75" s="290" t="s">
        <v>302</v>
      </c>
      <c r="AJ75" s="288">
        <v>32300</v>
      </c>
      <c r="AK75" s="289">
        <v>387600000</v>
      </c>
      <c r="AL75" s="290" t="s">
        <v>302</v>
      </c>
      <c r="AM75" s="288">
        <v>31516</v>
      </c>
      <c r="AN75" s="289">
        <v>378192000</v>
      </c>
      <c r="AO75" s="290" t="s">
        <v>302</v>
      </c>
      <c r="AP75" s="288">
        <v>33469</v>
      </c>
      <c r="AQ75" s="289">
        <v>401628000</v>
      </c>
      <c r="AR75" s="290" t="s">
        <v>302</v>
      </c>
      <c r="AS75" s="288"/>
      <c r="AT75" s="289">
        <v>0</v>
      </c>
      <c r="AU75" s="290" t="s">
        <v>303</v>
      </c>
      <c r="AV75" s="288">
        <v>33469</v>
      </c>
      <c r="AW75" s="289">
        <v>401628000</v>
      </c>
      <c r="AX75" s="290" t="s">
        <v>302</v>
      </c>
      <c r="AY75" s="288">
        <v>33469</v>
      </c>
      <c r="AZ75" s="289">
        <v>401628000</v>
      </c>
      <c r="BA75" s="290" t="s">
        <v>302</v>
      </c>
      <c r="BB75" s="288">
        <v>32626</v>
      </c>
      <c r="BC75" s="289">
        <v>391512000</v>
      </c>
      <c r="BD75" s="290" t="s">
        <v>302</v>
      </c>
      <c r="BE75" s="288">
        <v>32655</v>
      </c>
      <c r="BF75" s="289">
        <v>391860000</v>
      </c>
      <c r="BG75" s="290" t="s">
        <v>302</v>
      </c>
      <c r="BH75" s="288">
        <v>33469</v>
      </c>
      <c r="BI75" s="289">
        <v>401628000</v>
      </c>
      <c r="BJ75" s="290" t="s">
        <v>302</v>
      </c>
      <c r="BK75" s="288">
        <v>28000</v>
      </c>
      <c r="BL75" s="289">
        <v>336000000</v>
      </c>
      <c r="BM75" s="290" t="s">
        <v>302</v>
      </c>
      <c r="BN75" s="288">
        <v>33460</v>
      </c>
      <c r="BO75" s="289">
        <v>401520000</v>
      </c>
      <c r="BP75" s="290" t="s">
        <v>302</v>
      </c>
      <c r="BQ75" s="288">
        <v>30000</v>
      </c>
      <c r="BR75" s="289">
        <v>360000000</v>
      </c>
      <c r="BS75" s="290" t="s">
        <v>302</v>
      </c>
      <c r="BT75" s="288">
        <v>33468</v>
      </c>
      <c r="BU75" s="289">
        <v>401616000</v>
      </c>
      <c r="BV75" s="290" t="s">
        <v>302</v>
      </c>
      <c r="BW75" s="288">
        <v>30000</v>
      </c>
      <c r="BX75" s="289">
        <v>360000000</v>
      </c>
      <c r="BY75" s="290" t="s">
        <v>302</v>
      </c>
      <c r="BZ75" s="288">
        <v>33460</v>
      </c>
      <c r="CA75" s="289">
        <v>401520000</v>
      </c>
      <c r="CB75" s="290" t="s">
        <v>302</v>
      </c>
      <c r="CC75" s="288">
        <v>32154</v>
      </c>
      <c r="CD75" s="289">
        <v>385848000</v>
      </c>
      <c r="CE75" s="290" t="s">
        <v>302</v>
      </c>
      <c r="CF75" s="288">
        <v>33469</v>
      </c>
      <c r="CG75" s="289">
        <v>401628000</v>
      </c>
      <c r="CH75" s="290" t="s">
        <v>302</v>
      </c>
      <c r="CI75" s="288">
        <v>31996</v>
      </c>
      <c r="CJ75" s="289">
        <v>383952000</v>
      </c>
      <c r="CK75" s="290" t="s">
        <v>302</v>
      </c>
      <c r="CL75" s="288">
        <v>32000</v>
      </c>
      <c r="CM75" s="289">
        <v>384000000</v>
      </c>
      <c r="CN75" s="290" t="s">
        <v>302</v>
      </c>
      <c r="CO75" s="288">
        <v>32130</v>
      </c>
      <c r="CP75" s="289">
        <v>385560000</v>
      </c>
      <c r="CQ75" s="290" t="s">
        <v>302</v>
      </c>
      <c r="CR75" s="288">
        <v>33400</v>
      </c>
      <c r="CS75" s="289">
        <v>400800000</v>
      </c>
      <c r="CT75" s="291" t="s">
        <v>302</v>
      </c>
    </row>
    <row r="76" spans="1:98" ht="30.6" customHeight="1">
      <c r="A76" s="252"/>
      <c r="B76" s="292">
        <v>54</v>
      </c>
      <c r="C76" s="293" t="s">
        <v>197</v>
      </c>
      <c r="D76" s="294" t="s">
        <v>198</v>
      </c>
      <c r="E76" s="293" t="s">
        <v>109</v>
      </c>
      <c r="F76" s="295">
        <v>40000</v>
      </c>
      <c r="G76" s="296">
        <v>18372</v>
      </c>
      <c r="H76" s="297">
        <v>734880000</v>
      </c>
      <c r="I76" s="298">
        <v>17628</v>
      </c>
      <c r="J76" s="299">
        <v>705120000</v>
      </c>
      <c r="K76" s="300" t="s">
        <v>302</v>
      </c>
      <c r="L76" s="298">
        <v>18372</v>
      </c>
      <c r="M76" s="299">
        <v>734880000</v>
      </c>
      <c r="N76" s="300" t="s">
        <v>302</v>
      </c>
      <c r="O76" s="298">
        <v>16000</v>
      </c>
      <c r="P76" s="299">
        <v>640000000</v>
      </c>
      <c r="Q76" s="300" t="s">
        <v>302</v>
      </c>
      <c r="R76" s="298">
        <v>18372</v>
      </c>
      <c r="S76" s="299">
        <v>734880000</v>
      </c>
      <c r="T76" s="300" t="s">
        <v>302</v>
      </c>
      <c r="U76" s="298">
        <v>18372</v>
      </c>
      <c r="V76" s="299">
        <v>734880000</v>
      </c>
      <c r="W76" s="300" t="s">
        <v>302</v>
      </c>
      <c r="X76" s="298"/>
      <c r="Y76" s="299">
        <v>0</v>
      </c>
      <c r="Z76" s="300" t="s">
        <v>303</v>
      </c>
      <c r="AA76" s="298">
        <v>17746</v>
      </c>
      <c r="AB76" s="299">
        <v>709840000</v>
      </c>
      <c r="AC76" s="300" t="s">
        <v>302</v>
      </c>
      <c r="AD76" s="298">
        <v>17453</v>
      </c>
      <c r="AE76" s="299">
        <v>698120000</v>
      </c>
      <c r="AF76" s="300" t="s">
        <v>302</v>
      </c>
      <c r="AG76" s="298">
        <v>17439</v>
      </c>
      <c r="AH76" s="299">
        <v>697560000</v>
      </c>
      <c r="AI76" s="300" t="s">
        <v>302</v>
      </c>
      <c r="AJ76" s="298">
        <v>17700</v>
      </c>
      <c r="AK76" s="299">
        <v>708000000</v>
      </c>
      <c r="AL76" s="300" t="s">
        <v>302</v>
      </c>
      <c r="AM76" s="298">
        <v>17441</v>
      </c>
      <c r="AN76" s="299">
        <v>697640000</v>
      </c>
      <c r="AO76" s="300" t="s">
        <v>302</v>
      </c>
      <c r="AP76" s="298">
        <v>18372</v>
      </c>
      <c r="AQ76" s="299">
        <v>734880000</v>
      </c>
      <c r="AR76" s="300" t="s">
        <v>302</v>
      </c>
      <c r="AS76" s="298"/>
      <c r="AT76" s="299">
        <v>0</v>
      </c>
      <c r="AU76" s="300" t="s">
        <v>303</v>
      </c>
      <c r="AV76" s="298">
        <v>18372</v>
      </c>
      <c r="AW76" s="299">
        <v>734880000</v>
      </c>
      <c r="AX76" s="300" t="s">
        <v>302</v>
      </c>
      <c r="AY76" s="298">
        <v>18372</v>
      </c>
      <c r="AZ76" s="299">
        <v>734880000</v>
      </c>
      <c r="BA76" s="300" t="s">
        <v>302</v>
      </c>
      <c r="BB76" s="298">
        <v>17900</v>
      </c>
      <c r="BC76" s="299">
        <v>716000000</v>
      </c>
      <c r="BD76" s="300" t="s">
        <v>302</v>
      </c>
      <c r="BE76" s="298">
        <v>17925</v>
      </c>
      <c r="BF76" s="299">
        <v>717000000</v>
      </c>
      <c r="BG76" s="300" t="s">
        <v>302</v>
      </c>
      <c r="BH76" s="298">
        <v>10511</v>
      </c>
      <c r="BI76" s="299">
        <v>420440000</v>
      </c>
      <c r="BJ76" s="300" t="s">
        <v>302</v>
      </c>
      <c r="BK76" s="298">
        <v>15000</v>
      </c>
      <c r="BL76" s="299">
        <v>600000000</v>
      </c>
      <c r="BM76" s="300" t="s">
        <v>302</v>
      </c>
      <c r="BN76" s="298">
        <v>13000</v>
      </c>
      <c r="BO76" s="299">
        <v>520000000</v>
      </c>
      <c r="BP76" s="300" t="s">
        <v>302</v>
      </c>
      <c r="BQ76" s="298">
        <v>18372</v>
      </c>
      <c r="BR76" s="299">
        <v>734880000</v>
      </c>
      <c r="BS76" s="300" t="s">
        <v>302</v>
      </c>
      <c r="BT76" s="298">
        <v>18371</v>
      </c>
      <c r="BU76" s="299">
        <v>734840000</v>
      </c>
      <c r="BV76" s="300" t="s">
        <v>302</v>
      </c>
      <c r="BW76" s="298">
        <v>15000</v>
      </c>
      <c r="BX76" s="299">
        <v>600000000</v>
      </c>
      <c r="BY76" s="300" t="s">
        <v>302</v>
      </c>
      <c r="BZ76" s="298">
        <v>18370</v>
      </c>
      <c r="CA76" s="299">
        <v>734800000</v>
      </c>
      <c r="CB76" s="300" t="s">
        <v>302</v>
      </c>
      <c r="CC76" s="298">
        <v>17650</v>
      </c>
      <c r="CD76" s="299">
        <v>706000000</v>
      </c>
      <c r="CE76" s="300" t="s">
        <v>302</v>
      </c>
      <c r="CF76" s="298">
        <v>12800</v>
      </c>
      <c r="CG76" s="299">
        <v>512000000</v>
      </c>
      <c r="CH76" s="300" t="s">
        <v>302</v>
      </c>
      <c r="CI76" s="298">
        <v>17564</v>
      </c>
      <c r="CJ76" s="299">
        <v>702560000</v>
      </c>
      <c r="CK76" s="300" t="s">
        <v>302</v>
      </c>
      <c r="CL76" s="298">
        <v>17500</v>
      </c>
      <c r="CM76" s="299">
        <v>700000000</v>
      </c>
      <c r="CN76" s="300" t="s">
        <v>302</v>
      </c>
      <c r="CO76" s="298">
        <v>17637</v>
      </c>
      <c r="CP76" s="299">
        <v>705480000</v>
      </c>
      <c r="CQ76" s="300" t="s">
        <v>302</v>
      </c>
      <c r="CR76" s="298">
        <v>18300</v>
      </c>
      <c r="CS76" s="299">
        <v>732000000</v>
      </c>
      <c r="CT76" s="301" t="s">
        <v>302</v>
      </c>
    </row>
    <row r="77" spans="1:98" ht="22.5" customHeight="1">
      <c r="A77" s="252"/>
      <c r="B77" s="302" t="s">
        <v>199</v>
      </c>
      <c r="C77" s="303"/>
      <c r="D77" s="303"/>
      <c r="E77" s="303"/>
      <c r="F77" s="304"/>
      <c r="G77" s="303"/>
      <c r="H77" s="305">
        <v>8967600000</v>
      </c>
      <c r="I77" s="306"/>
      <c r="J77" s="307">
        <v>8601264000</v>
      </c>
      <c r="K77" s="308"/>
      <c r="L77" s="306"/>
      <c r="M77" s="307">
        <v>6945120000</v>
      </c>
      <c r="N77" s="308"/>
      <c r="O77" s="306"/>
      <c r="P77" s="307">
        <v>8967600000</v>
      </c>
      <c r="Q77" s="308"/>
      <c r="R77" s="306"/>
      <c r="S77" s="307">
        <v>8395200000</v>
      </c>
      <c r="T77" s="308"/>
      <c r="U77" s="306"/>
      <c r="V77" s="307">
        <v>6487200000</v>
      </c>
      <c r="W77" s="308"/>
      <c r="X77" s="306"/>
      <c r="Y77" s="307">
        <v>0</v>
      </c>
      <c r="Z77" s="308"/>
      <c r="AA77" s="306"/>
      <c r="AB77" s="307">
        <v>8662320000</v>
      </c>
      <c r="AC77" s="308"/>
      <c r="AD77" s="306"/>
      <c r="AE77" s="307">
        <v>8914176000</v>
      </c>
      <c r="AF77" s="308"/>
      <c r="AG77" s="306"/>
      <c r="AH77" s="307">
        <v>8654688000</v>
      </c>
      <c r="AI77" s="308"/>
      <c r="AJ77" s="306"/>
      <c r="AK77" s="307">
        <v>8700480000</v>
      </c>
      <c r="AL77" s="308"/>
      <c r="AM77" s="306"/>
      <c r="AN77" s="307">
        <v>8662320000</v>
      </c>
      <c r="AO77" s="308"/>
      <c r="AP77" s="306"/>
      <c r="AQ77" s="307">
        <v>8967600000</v>
      </c>
      <c r="AR77" s="308"/>
      <c r="AS77" s="306"/>
      <c r="AT77" s="307">
        <v>0</v>
      </c>
      <c r="AU77" s="308"/>
      <c r="AV77" s="306"/>
      <c r="AW77" s="307">
        <v>7632000000</v>
      </c>
      <c r="AX77" s="308"/>
      <c r="AY77" s="306"/>
      <c r="AZ77" s="307">
        <v>8166240000</v>
      </c>
      <c r="BA77" s="308"/>
      <c r="BB77" s="306"/>
      <c r="BC77" s="307">
        <v>8731008000</v>
      </c>
      <c r="BD77" s="308"/>
      <c r="BE77" s="306"/>
      <c r="BF77" s="307">
        <v>8746272000</v>
      </c>
      <c r="BG77" s="308"/>
      <c r="BH77" s="306"/>
      <c r="BI77" s="307">
        <v>8967600000</v>
      </c>
      <c r="BJ77" s="308"/>
      <c r="BK77" s="306"/>
      <c r="BL77" s="307">
        <v>8776800000</v>
      </c>
      <c r="BM77" s="308"/>
      <c r="BN77" s="306"/>
      <c r="BO77" s="307">
        <v>7632000000</v>
      </c>
      <c r="BP77" s="308"/>
      <c r="BQ77" s="306"/>
      <c r="BR77" s="307">
        <v>8738640000</v>
      </c>
      <c r="BS77" s="308"/>
      <c r="BT77" s="306"/>
      <c r="BU77" s="307">
        <v>7876224000</v>
      </c>
      <c r="BV77" s="308"/>
      <c r="BW77" s="306"/>
      <c r="BX77" s="307">
        <v>8776800000</v>
      </c>
      <c r="BY77" s="308"/>
      <c r="BZ77" s="306"/>
      <c r="CA77" s="307">
        <v>8547840000</v>
      </c>
      <c r="CB77" s="308"/>
      <c r="CC77" s="306"/>
      <c r="CD77" s="307">
        <v>8700480000</v>
      </c>
      <c r="CE77" s="308"/>
      <c r="CF77" s="306"/>
      <c r="CG77" s="307">
        <v>7708320000</v>
      </c>
      <c r="CH77" s="308"/>
      <c r="CI77" s="306"/>
      <c r="CJ77" s="307">
        <v>8570736000</v>
      </c>
      <c r="CK77" s="308"/>
      <c r="CL77" s="306"/>
      <c r="CM77" s="307">
        <v>8624160000</v>
      </c>
      <c r="CN77" s="308"/>
      <c r="CO77" s="306"/>
      <c r="CP77" s="307">
        <v>8547840000</v>
      </c>
      <c r="CQ77" s="308"/>
      <c r="CR77" s="306"/>
      <c r="CS77" s="307">
        <v>8700480000</v>
      </c>
      <c r="CT77" s="309"/>
    </row>
    <row r="78" spans="1:98" ht="30.6" customHeight="1" thickBot="1">
      <c r="A78" s="252"/>
      <c r="B78" s="282">
        <v>55</v>
      </c>
      <c r="C78" s="283" t="s">
        <v>200</v>
      </c>
      <c r="D78" s="284" t="s">
        <v>201</v>
      </c>
      <c r="E78" s="283" t="s">
        <v>202</v>
      </c>
      <c r="F78" s="285">
        <v>7632000</v>
      </c>
      <c r="G78" s="286">
        <v>1175</v>
      </c>
      <c r="H78" s="287">
        <v>8967600000</v>
      </c>
      <c r="I78" s="288">
        <v>1127</v>
      </c>
      <c r="J78" s="289">
        <v>8601264000</v>
      </c>
      <c r="K78" s="290" t="s">
        <v>302</v>
      </c>
      <c r="L78" s="288">
        <v>910</v>
      </c>
      <c r="M78" s="289">
        <v>6945120000</v>
      </c>
      <c r="N78" s="290" t="s">
        <v>302</v>
      </c>
      <c r="O78" s="288">
        <v>1175</v>
      </c>
      <c r="P78" s="289">
        <v>8967600000</v>
      </c>
      <c r="Q78" s="290" t="s">
        <v>302</v>
      </c>
      <c r="R78" s="288">
        <v>1100</v>
      </c>
      <c r="S78" s="289">
        <v>8395200000</v>
      </c>
      <c r="T78" s="290" t="s">
        <v>302</v>
      </c>
      <c r="U78" s="288">
        <v>850</v>
      </c>
      <c r="V78" s="289">
        <v>6487200000</v>
      </c>
      <c r="W78" s="290" t="s">
        <v>302</v>
      </c>
      <c r="X78" s="288"/>
      <c r="Y78" s="289">
        <v>0</v>
      </c>
      <c r="Z78" s="290" t="s">
        <v>303</v>
      </c>
      <c r="AA78" s="288">
        <v>1135</v>
      </c>
      <c r="AB78" s="289">
        <v>8662320000</v>
      </c>
      <c r="AC78" s="290" t="s">
        <v>302</v>
      </c>
      <c r="AD78" s="288">
        <v>1168</v>
      </c>
      <c r="AE78" s="289">
        <v>8914176000</v>
      </c>
      <c r="AF78" s="290" t="s">
        <v>302</v>
      </c>
      <c r="AG78" s="288">
        <v>1134</v>
      </c>
      <c r="AH78" s="289">
        <v>8654688000</v>
      </c>
      <c r="AI78" s="290" t="s">
        <v>302</v>
      </c>
      <c r="AJ78" s="288">
        <v>1140</v>
      </c>
      <c r="AK78" s="289">
        <v>8700480000</v>
      </c>
      <c r="AL78" s="290" t="s">
        <v>302</v>
      </c>
      <c r="AM78" s="288">
        <v>1135</v>
      </c>
      <c r="AN78" s="289">
        <v>8662320000</v>
      </c>
      <c r="AO78" s="290" t="s">
        <v>302</v>
      </c>
      <c r="AP78" s="288">
        <v>1175</v>
      </c>
      <c r="AQ78" s="289">
        <v>8967600000</v>
      </c>
      <c r="AR78" s="290" t="s">
        <v>302</v>
      </c>
      <c r="AS78" s="288"/>
      <c r="AT78" s="289">
        <v>0</v>
      </c>
      <c r="AU78" s="290" t="s">
        <v>303</v>
      </c>
      <c r="AV78" s="288">
        <v>1000</v>
      </c>
      <c r="AW78" s="289">
        <v>7632000000</v>
      </c>
      <c r="AX78" s="290" t="s">
        <v>302</v>
      </c>
      <c r="AY78" s="288">
        <v>1070</v>
      </c>
      <c r="AZ78" s="289">
        <v>8166240000</v>
      </c>
      <c r="BA78" s="290" t="s">
        <v>302</v>
      </c>
      <c r="BB78" s="288">
        <v>1144</v>
      </c>
      <c r="BC78" s="289">
        <v>8731008000</v>
      </c>
      <c r="BD78" s="290" t="s">
        <v>302</v>
      </c>
      <c r="BE78" s="288">
        <v>1146</v>
      </c>
      <c r="BF78" s="289">
        <v>8746272000</v>
      </c>
      <c r="BG78" s="290" t="s">
        <v>302</v>
      </c>
      <c r="BH78" s="288">
        <v>1175</v>
      </c>
      <c r="BI78" s="289">
        <v>8967600000</v>
      </c>
      <c r="BJ78" s="290" t="s">
        <v>302</v>
      </c>
      <c r="BK78" s="288">
        <v>1150</v>
      </c>
      <c r="BL78" s="289">
        <v>8776800000</v>
      </c>
      <c r="BM78" s="290" t="s">
        <v>302</v>
      </c>
      <c r="BN78" s="288">
        <v>1000</v>
      </c>
      <c r="BO78" s="289">
        <v>7632000000</v>
      </c>
      <c r="BP78" s="290" t="s">
        <v>302</v>
      </c>
      <c r="BQ78" s="288">
        <v>1145</v>
      </c>
      <c r="BR78" s="289">
        <v>8738640000</v>
      </c>
      <c r="BS78" s="290" t="s">
        <v>302</v>
      </c>
      <c r="BT78" s="288">
        <v>1032</v>
      </c>
      <c r="BU78" s="289">
        <v>7876224000</v>
      </c>
      <c r="BV78" s="290" t="s">
        <v>302</v>
      </c>
      <c r="BW78" s="288">
        <v>1150</v>
      </c>
      <c r="BX78" s="289">
        <v>8776800000</v>
      </c>
      <c r="BY78" s="290" t="s">
        <v>302</v>
      </c>
      <c r="BZ78" s="288">
        <v>1120</v>
      </c>
      <c r="CA78" s="289">
        <v>8547840000</v>
      </c>
      <c r="CB78" s="290" t="s">
        <v>302</v>
      </c>
      <c r="CC78" s="288">
        <v>1140</v>
      </c>
      <c r="CD78" s="289">
        <v>8700480000</v>
      </c>
      <c r="CE78" s="290" t="s">
        <v>302</v>
      </c>
      <c r="CF78" s="288">
        <v>1010</v>
      </c>
      <c r="CG78" s="289">
        <v>7708320000</v>
      </c>
      <c r="CH78" s="290" t="s">
        <v>302</v>
      </c>
      <c r="CI78" s="288">
        <v>1123</v>
      </c>
      <c r="CJ78" s="289">
        <v>8570736000</v>
      </c>
      <c r="CK78" s="290" t="s">
        <v>302</v>
      </c>
      <c r="CL78" s="288">
        <v>1130</v>
      </c>
      <c r="CM78" s="289">
        <v>8624160000</v>
      </c>
      <c r="CN78" s="290" t="s">
        <v>302</v>
      </c>
      <c r="CO78" s="288">
        <v>1120</v>
      </c>
      <c r="CP78" s="289">
        <v>8547840000</v>
      </c>
      <c r="CQ78" s="290" t="s">
        <v>302</v>
      </c>
      <c r="CR78" s="288">
        <v>1140</v>
      </c>
      <c r="CS78" s="289">
        <v>8700480000</v>
      </c>
      <c r="CT78" s="291" t="s">
        <v>302</v>
      </c>
    </row>
    <row r="79" spans="1:98" ht="30.6" customHeight="1">
      <c r="A79" s="252"/>
      <c r="B79" s="310"/>
      <c r="C79" s="311"/>
      <c r="D79" s="312"/>
      <c r="E79" s="311"/>
      <c r="F79" s="313"/>
      <c r="G79" s="314" t="s">
        <v>203</v>
      </c>
      <c r="H79" s="315">
        <v>98458826386</v>
      </c>
      <c r="I79" s="316"/>
      <c r="J79" s="317">
        <v>94468213773</v>
      </c>
      <c r="K79" s="318"/>
      <c r="L79" s="316"/>
      <c r="M79" s="317">
        <v>94255757266</v>
      </c>
      <c r="N79" s="318"/>
      <c r="O79" s="316"/>
      <c r="P79" s="317">
        <v>94820875468</v>
      </c>
      <c r="Q79" s="318"/>
      <c r="R79" s="316"/>
      <c r="S79" s="317">
        <v>94722226756</v>
      </c>
      <c r="T79" s="318"/>
      <c r="U79" s="316"/>
      <c r="V79" s="317">
        <v>90994132811</v>
      </c>
      <c r="W79" s="318"/>
      <c r="X79" s="316"/>
      <c r="Y79" s="317">
        <v>0</v>
      </c>
      <c r="Z79" s="318"/>
      <c r="AA79" s="316"/>
      <c r="AB79" s="317">
        <v>95101959278</v>
      </c>
      <c r="AC79" s="318"/>
      <c r="AD79" s="316"/>
      <c r="AE79" s="317">
        <v>94873538809</v>
      </c>
      <c r="AF79" s="318"/>
      <c r="AG79" s="316"/>
      <c r="AH79" s="317">
        <v>94701592875</v>
      </c>
      <c r="AI79" s="318"/>
      <c r="AJ79" s="316"/>
      <c r="AK79" s="317">
        <v>95101587100</v>
      </c>
      <c r="AL79" s="318"/>
      <c r="AM79" s="316"/>
      <c r="AN79" s="317">
        <v>94462481086</v>
      </c>
      <c r="AO79" s="318"/>
      <c r="AP79" s="316"/>
      <c r="AQ79" s="317">
        <v>97159124211</v>
      </c>
      <c r="AR79" s="318"/>
      <c r="AS79" s="316"/>
      <c r="AT79" s="317">
        <v>0</v>
      </c>
      <c r="AU79" s="318"/>
      <c r="AV79" s="316"/>
      <c r="AW79" s="317">
        <v>91487308791</v>
      </c>
      <c r="AX79" s="318"/>
      <c r="AY79" s="316"/>
      <c r="AZ79" s="317">
        <v>94824608306</v>
      </c>
      <c r="BA79" s="318"/>
      <c r="BB79" s="316"/>
      <c r="BC79" s="317">
        <v>95963422702</v>
      </c>
      <c r="BD79" s="318"/>
      <c r="BE79" s="316"/>
      <c r="BF79" s="317">
        <v>96060841870</v>
      </c>
      <c r="BG79" s="318"/>
      <c r="BH79" s="316"/>
      <c r="BI79" s="317">
        <v>89398675532</v>
      </c>
      <c r="BJ79" s="318"/>
      <c r="BK79" s="316"/>
      <c r="BL79" s="317">
        <v>91522326000</v>
      </c>
      <c r="BM79" s="318"/>
      <c r="BN79" s="316"/>
      <c r="BO79" s="317">
        <v>94264538420</v>
      </c>
      <c r="BP79" s="318"/>
      <c r="BQ79" s="316"/>
      <c r="BR79" s="317">
        <v>95645563531</v>
      </c>
      <c r="BS79" s="318"/>
      <c r="BT79" s="316"/>
      <c r="BU79" s="317">
        <v>94921087063</v>
      </c>
      <c r="BV79" s="318"/>
      <c r="BW79" s="316"/>
      <c r="BX79" s="317">
        <v>95469694192</v>
      </c>
      <c r="BY79" s="318"/>
      <c r="BZ79" s="316"/>
      <c r="CA79" s="317">
        <v>92622168530</v>
      </c>
      <c r="CB79" s="318"/>
      <c r="CC79" s="316"/>
      <c r="CD79" s="317">
        <v>95440008452</v>
      </c>
      <c r="CE79" s="318"/>
      <c r="CF79" s="316"/>
      <c r="CG79" s="317">
        <v>95588101166</v>
      </c>
      <c r="CH79" s="318"/>
      <c r="CI79" s="316"/>
      <c r="CJ79" s="317">
        <v>94124409170</v>
      </c>
      <c r="CK79" s="318"/>
      <c r="CL79" s="316"/>
      <c r="CM79" s="317">
        <v>94266645100</v>
      </c>
      <c r="CN79" s="318"/>
      <c r="CO79" s="316"/>
      <c r="CP79" s="317">
        <v>94851236325</v>
      </c>
      <c r="CQ79" s="318"/>
      <c r="CR79" s="316"/>
      <c r="CS79" s="317">
        <v>94598629600</v>
      </c>
      <c r="CT79" s="319"/>
    </row>
    <row r="80" spans="1:98" ht="30.6" customHeight="1">
      <c r="A80" s="252"/>
      <c r="B80" s="282">
        <v>56</v>
      </c>
      <c r="C80" s="439" t="s">
        <v>204</v>
      </c>
      <c r="D80" s="439"/>
      <c r="E80" s="439"/>
      <c r="F80" s="439"/>
      <c r="G80" s="440"/>
      <c r="H80" s="320">
        <v>4344670613</v>
      </c>
      <c r="I80" s="321" t="s">
        <v>205</v>
      </c>
      <c r="J80" s="322">
        <v>4344670613</v>
      </c>
      <c r="K80" s="323" t="s">
        <v>302</v>
      </c>
      <c r="L80" s="321" t="s">
        <v>205</v>
      </c>
      <c r="M80" s="322">
        <v>4344670613</v>
      </c>
      <c r="N80" s="323" t="s">
        <v>302</v>
      </c>
      <c r="O80" s="321" t="s">
        <v>205</v>
      </c>
      <c r="P80" s="322">
        <v>4344670613</v>
      </c>
      <c r="Q80" s="323" t="s">
        <v>302</v>
      </c>
      <c r="R80" s="321" t="s">
        <v>205</v>
      </c>
      <c r="S80" s="322">
        <v>4344670613</v>
      </c>
      <c r="T80" s="323" t="s">
        <v>302</v>
      </c>
      <c r="U80" s="321" t="s">
        <v>205</v>
      </c>
      <c r="V80" s="322">
        <v>4344670613</v>
      </c>
      <c r="W80" s="323" t="s">
        <v>302</v>
      </c>
      <c r="X80" s="321" t="s">
        <v>205</v>
      </c>
      <c r="Y80" s="322"/>
      <c r="Z80" s="323" t="s">
        <v>303</v>
      </c>
      <c r="AA80" s="321" t="s">
        <v>205</v>
      </c>
      <c r="AB80" s="322">
        <v>4344670613</v>
      </c>
      <c r="AC80" s="323" t="s">
        <v>302</v>
      </c>
      <c r="AD80" s="321" t="s">
        <v>205</v>
      </c>
      <c r="AE80" s="322">
        <v>4344670613</v>
      </c>
      <c r="AF80" s="323" t="s">
        <v>302</v>
      </c>
      <c r="AG80" s="321" t="s">
        <v>205</v>
      </c>
      <c r="AH80" s="322">
        <v>4344670613</v>
      </c>
      <c r="AI80" s="323" t="s">
        <v>302</v>
      </c>
      <c r="AJ80" s="321" t="s">
        <v>205</v>
      </c>
      <c r="AK80" s="322">
        <v>4344670613</v>
      </c>
      <c r="AL80" s="323" t="s">
        <v>302</v>
      </c>
      <c r="AM80" s="321" t="s">
        <v>205</v>
      </c>
      <c r="AN80" s="322">
        <v>4344670613</v>
      </c>
      <c r="AO80" s="323" t="s">
        <v>302</v>
      </c>
      <c r="AP80" s="321" t="s">
        <v>205</v>
      </c>
      <c r="AQ80" s="322">
        <v>4344670613</v>
      </c>
      <c r="AR80" s="323" t="s">
        <v>302</v>
      </c>
      <c r="AS80" s="321" t="s">
        <v>205</v>
      </c>
      <c r="AT80" s="322"/>
      <c r="AU80" s="323" t="s">
        <v>303</v>
      </c>
      <c r="AV80" s="321" t="s">
        <v>205</v>
      </c>
      <c r="AW80" s="322">
        <v>4344670613</v>
      </c>
      <c r="AX80" s="323" t="s">
        <v>302</v>
      </c>
      <c r="AY80" s="321" t="s">
        <v>205</v>
      </c>
      <c r="AZ80" s="322">
        <v>4344670613</v>
      </c>
      <c r="BA80" s="323" t="s">
        <v>302</v>
      </c>
      <c r="BB80" s="321" t="s">
        <v>205</v>
      </c>
      <c r="BC80" s="322">
        <v>4344670613</v>
      </c>
      <c r="BD80" s="323" t="s">
        <v>302</v>
      </c>
      <c r="BE80" s="321" t="s">
        <v>205</v>
      </c>
      <c r="BF80" s="322">
        <v>4344670613</v>
      </c>
      <c r="BG80" s="323" t="s">
        <v>302</v>
      </c>
      <c r="BH80" s="321" t="s">
        <v>205</v>
      </c>
      <c r="BI80" s="322">
        <v>4344670613</v>
      </c>
      <c r="BJ80" s="323" t="s">
        <v>302</v>
      </c>
      <c r="BK80" s="321" t="s">
        <v>205</v>
      </c>
      <c r="BL80" s="322">
        <v>4344670613</v>
      </c>
      <c r="BM80" s="323" t="s">
        <v>302</v>
      </c>
      <c r="BN80" s="321" t="s">
        <v>205</v>
      </c>
      <c r="BO80" s="322">
        <v>4344670613</v>
      </c>
      <c r="BP80" s="323" t="s">
        <v>302</v>
      </c>
      <c r="BQ80" s="321" t="s">
        <v>205</v>
      </c>
      <c r="BR80" s="322">
        <v>4344670613</v>
      </c>
      <c r="BS80" s="323" t="s">
        <v>302</v>
      </c>
      <c r="BT80" s="321" t="s">
        <v>205</v>
      </c>
      <c r="BU80" s="322">
        <v>4344670613</v>
      </c>
      <c r="BV80" s="323" t="s">
        <v>302</v>
      </c>
      <c r="BW80" s="321" t="s">
        <v>205</v>
      </c>
      <c r="BX80" s="322">
        <v>4344670613</v>
      </c>
      <c r="BY80" s="323" t="s">
        <v>302</v>
      </c>
      <c r="BZ80" s="321" t="s">
        <v>205</v>
      </c>
      <c r="CA80" s="322">
        <v>4344670613</v>
      </c>
      <c r="CB80" s="323" t="s">
        <v>302</v>
      </c>
      <c r="CC80" s="321" t="s">
        <v>205</v>
      </c>
      <c r="CD80" s="322">
        <v>4344670613</v>
      </c>
      <c r="CE80" s="323" t="s">
        <v>302</v>
      </c>
      <c r="CF80" s="321" t="s">
        <v>205</v>
      </c>
      <c r="CG80" s="322">
        <v>4344670613</v>
      </c>
      <c r="CH80" s="323" t="s">
        <v>302</v>
      </c>
      <c r="CI80" s="321" t="s">
        <v>205</v>
      </c>
      <c r="CJ80" s="322">
        <v>4344670613</v>
      </c>
      <c r="CK80" s="323" t="s">
        <v>302</v>
      </c>
      <c r="CL80" s="321" t="s">
        <v>205</v>
      </c>
      <c r="CM80" s="322">
        <v>4344670613</v>
      </c>
      <c r="CN80" s="323" t="s">
        <v>302</v>
      </c>
      <c r="CO80" s="321" t="s">
        <v>205</v>
      </c>
      <c r="CP80" s="322">
        <v>4344670613</v>
      </c>
      <c r="CQ80" s="323" t="s">
        <v>302</v>
      </c>
      <c r="CR80" s="321" t="s">
        <v>205</v>
      </c>
      <c r="CS80" s="322">
        <v>4344670613</v>
      </c>
      <c r="CT80" s="324" t="s">
        <v>302</v>
      </c>
    </row>
    <row r="81" spans="1:98" ht="30.6" customHeight="1">
      <c r="A81" s="252"/>
      <c r="B81" s="282">
        <v>57</v>
      </c>
      <c r="C81" s="439" t="s">
        <v>206</v>
      </c>
      <c r="D81" s="439"/>
      <c r="E81" s="439"/>
      <c r="F81" s="439"/>
      <c r="G81" s="440"/>
      <c r="H81" s="320">
        <v>223000000</v>
      </c>
      <c r="I81" s="321" t="s">
        <v>205</v>
      </c>
      <c r="J81" s="322">
        <v>223000000</v>
      </c>
      <c r="K81" s="323" t="s">
        <v>302</v>
      </c>
      <c r="L81" s="321" t="s">
        <v>205</v>
      </c>
      <c r="M81" s="322">
        <v>223000000</v>
      </c>
      <c r="N81" s="323" t="s">
        <v>302</v>
      </c>
      <c r="O81" s="321" t="s">
        <v>205</v>
      </c>
      <c r="P81" s="322">
        <v>223000000</v>
      </c>
      <c r="Q81" s="323" t="s">
        <v>302</v>
      </c>
      <c r="R81" s="321" t="s">
        <v>205</v>
      </c>
      <c r="S81" s="322">
        <v>223000000</v>
      </c>
      <c r="T81" s="323" t="s">
        <v>302</v>
      </c>
      <c r="U81" s="321" t="s">
        <v>205</v>
      </c>
      <c r="V81" s="322">
        <v>223000000</v>
      </c>
      <c r="W81" s="323" t="s">
        <v>302</v>
      </c>
      <c r="X81" s="321" t="s">
        <v>205</v>
      </c>
      <c r="Y81" s="322"/>
      <c r="Z81" s="323" t="s">
        <v>303</v>
      </c>
      <c r="AA81" s="321" t="s">
        <v>205</v>
      </c>
      <c r="AB81" s="322">
        <v>223000000</v>
      </c>
      <c r="AC81" s="323" t="s">
        <v>302</v>
      </c>
      <c r="AD81" s="321" t="s">
        <v>205</v>
      </c>
      <c r="AE81" s="322">
        <v>223000000</v>
      </c>
      <c r="AF81" s="323" t="s">
        <v>302</v>
      </c>
      <c r="AG81" s="321" t="s">
        <v>205</v>
      </c>
      <c r="AH81" s="322">
        <v>223000000</v>
      </c>
      <c r="AI81" s="323" t="s">
        <v>302</v>
      </c>
      <c r="AJ81" s="321" t="s">
        <v>205</v>
      </c>
      <c r="AK81" s="322">
        <v>223000000</v>
      </c>
      <c r="AL81" s="323" t="s">
        <v>302</v>
      </c>
      <c r="AM81" s="321" t="s">
        <v>205</v>
      </c>
      <c r="AN81" s="322">
        <v>223000000</v>
      </c>
      <c r="AO81" s="323" t="s">
        <v>302</v>
      </c>
      <c r="AP81" s="321" t="s">
        <v>205</v>
      </c>
      <c r="AQ81" s="322">
        <v>223000000</v>
      </c>
      <c r="AR81" s="323" t="s">
        <v>302</v>
      </c>
      <c r="AS81" s="321" t="s">
        <v>205</v>
      </c>
      <c r="AT81" s="322"/>
      <c r="AU81" s="323" t="s">
        <v>303</v>
      </c>
      <c r="AV81" s="321" t="s">
        <v>205</v>
      </c>
      <c r="AW81" s="322">
        <v>223000000</v>
      </c>
      <c r="AX81" s="323" t="s">
        <v>302</v>
      </c>
      <c r="AY81" s="321" t="s">
        <v>205</v>
      </c>
      <c r="AZ81" s="322">
        <v>223000000</v>
      </c>
      <c r="BA81" s="323" t="s">
        <v>302</v>
      </c>
      <c r="BB81" s="321" t="s">
        <v>205</v>
      </c>
      <c r="BC81" s="322">
        <v>223000000</v>
      </c>
      <c r="BD81" s="323" t="s">
        <v>302</v>
      </c>
      <c r="BE81" s="321" t="s">
        <v>205</v>
      </c>
      <c r="BF81" s="322">
        <v>223000000</v>
      </c>
      <c r="BG81" s="323" t="s">
        <v>302</v>
      </c>
      <c r="BH81" s="321" t="s">
        <v>205</v>
      </c>
      <c r="BI81" s="322">
        <v>223000000</v>
      </c>
      <c r="BJ81" s="323" t="s">
        <v>302</v>
      </c>
      <c r="BK81" s="321" t="s">
        <v>205</v>
      </c>
      <c r="BL81" s="322">
        <v>223000000</v>
      </c>
      <c r="BM81" s="323" t="s">
        <v>302</v>
      </c>
      <c r="BN81" s="321" t="s">
        <v>205</v>
      </c>
      <c r="BO81" s="322">
        <v>223000000</v>
      </c>
      <c r="BP81" s="323" t="s">
        <v>302</v>
      </c>
      <c r="BQ81" s="321" t="s">
        <v>205</v>
      </c>
      <c r="BR81" s="322">
        <v>223000000</v>
      </c>
      <c r="BS81" s="323" t="s">
        <v>302</v>
      </c>
      <c r="BT81" s="321" t="s">
        <v>205</v>
      </c>
      <c r="BU81" s="322">
        <v>223000000</v>
      </c>
      <c r="BV81" s="323" t="s">
        <v>302</v>
      </c>
      <c r="BW81" s="321" t="s">
        <v>205</v>
      </c>
      <c r="BX81" s="322">
        <v>223000000</v>
      </c>
      <c r="BY81" s="323" t="s">
        <v>302</v>
      </c>
      <c r="BZ81" s="321" t="s">
        <v>205</v>
      </c>
      <c r="CA81" s="322">
        <v>223000000</v>
      </c>
      <c r="CB81" s="323" t="s">
        <v>302</v>
      </c>
      <c r="CC81" s="321" t="s">
        <v>205</v>
      </c>
      <c r="CD81" s="322">
        <v>223000000</v>
      </c>
      <c r="CE81" s="323" t="s">
        <v>302</v>
      </c>
      <c r="CF81" s="321" t="s">
        <v>205</v>
      </c>
      <c r="CG81" s="322">
        <v>223000000</v>
      </c>
      <c r="CH81" s="323" t="s">
        <v>302</v>
      </c>
      <c r="CI81" s="321" t="s">
        <v>205</v>
      </c>
      <c r="CJ81" s="322">
        <v>223000000</v>
      </c>
      <c r="CK81" s="323" t="s">
        <v>302</v>
      </c>
      <c r="CL81" s="321" t="s">
        <v>205</v>
      </c>
      <c r="CM81" s="322">
        <v>223000000</v>
      </c>
      <c r="CN81" s="323" t="s">
        <v>302</v>
      </c>
      <c r="CO81" s="321" t="s">
        <v>205</v>
      </c>
      <c r="CP81" s="322">
        <v>223000000</v>
      </c>
      <c r="CQ81" s="323" t="s">
        <v>302</v>
      </c>
      <c r="CR81" s="321" t="s">
        <v>205</v>
      </c>
      <c r="CS81" s="322">
        <v>223000000</v>
      </c>
      <c r="CT81" s="324" t="s">
        <v>302</v>
      </c>
    </row>
    <row r="82" spans="1:98" ht="30.6" customHeight="1">
      <c r="A82" s="252"/>
      <c r="B82" s="325"/>
      <c r="C82" s="326"/>
      <c r="D82" s="327"/>
      <c r="E82" s="326"/>
      <c r="F82" s="328"/>
      <c r="G82" s="329" t="s">
        <v>207</v>
      </c>
      <c r="H82" s="330">
        <v>103026496999</v>
      </c>
      <c r="I82" s="331"/>
      <c r="J82" s="332">
        <v>99035884386</v>
      </c>
      <c r="K82" s="333"/>
      <c r="L82" s="331"/>
      <c r="M82" s="332">
        <v>98823427879</v>
      </c>
      <c r="N82" s="333"/>
      <c r="O82" s="331"/>
      <c r="P82" s="332">
        <v>99388546081</v>
      </c>
      <c r="Q82" s="333"/>
      <c r="R82" s="331"/>
      <c r="S82" s="332">
        <v>99289897369</v>
      </c>
      <c r="T82" s="333"/>
      <c r="U82" s="331"/>
      <c r="V82" s="332">
        <v>95561803424</v>
      </c>
      <c r="W82" s="333"/>
      <c r="X82" s="331"/>
      <c r="Y82" s="332">
        <v>0</v>
      </c>
      <c r="Z82" s="333"/>
      <c r="AA82" s="331"/>
      <c r="AB82" s="332">
        <v>99669629891</v>
      </c>
      <c r="AC82" s="333"/>
      <c r="AD82" s="331"/>
      <c r="AE82" s="332">
        <v>99441209422</v>
      </c>
      <c r="AF82" s="333"/>
      <c r="AG82" s="331"/>
      <c r="AH82" s="332">
        <v>99269263488</v>
      </c>
      <c r="AI82" s="333"/>
      <c r="AJ82" s="331"/>
      <c r="AK82" s="332">
        <v>99669257713</v>
      </c>
      <c r="AL82" s="333"/>
      <c r="AM82" s="331"/>
      <c r="AN82" s="332">
        <v>99030151699</v>
      </c>
      <c r="AO82" s="333"/>
      <c r="AP82" s="331"/>
      <c r="AQ82" s="332">
        <v>101726794824</v>
      </c>
      <c r="AR82" s="333"/>
      <c r="AS82" s="331"/>
      <c r="AT82" s="332">
        <v>0</v>
      </c>
      <c r="AU82" s="333"/>
      <c r="AV82" s="331"/>
      <c r="AW82" s="332">
        <v>96054979404</v>
      </c>
      <c r="AX82" s="333"/>
      <c r="AY82" s="331"/>
      <c r="AZ82" s="332">
        <v>99392278919</v>
      </c>
      <c r="BA82" s="333"/>
      <c r="BB82" s="331"/>
      <c r="BC82" s="332">
        <v>100531093315</v>
      </c>
      <c r="BD82" s="333"/>
      <c r="BE82" s="331"/>
      <c r="BF82" s="332">
        <v>100628512483</v>
      </c>
      <c r="BG82" s="333"/>
      <c r="BH82" s="331"/>
      <c r="BI82" s="332">
        <v>93966346145</v>
      </c>
      <c r="BJ82" s="333"/>
      <c r="BK82" s="331"/>
      <c r="BL82" s="332">
        <v>96089996613</v>
      </c>
      <c r="BM82" s="333"/>
      <c r="BN82" s="331"/>
      <c r="BO82" s="332">
        <v>98832209033</v>
      </c>
      <c r="BP82" s="333"/>
      <c r="BQ82" s="331"/>
      <c r="BR82" s="332">
        <v>100213234144</v>
      </c>
      <c r="BS82" s="333"/>
      <c r="BT82" s="331"/>
      <c r="BU82" s="332">
        <v>99488757676</v>
      </c>
      <c r="BV82" s="333"/>
      <c r="BW82" s="331"/>
      <c r="BX82" s="332">
        <v>100037364805</v>
      </c>
      <c r="BY82" s="333"/>
      <c r="BZ82" s="331"/>
      <c r="CA82" s="332">
        <v>97189839143</v>
      </c>
      <c r="CB82" s="333"/>
      <c r="CC82" s="331"/>
      <c r="CD82" s="332">
        <v>100007679065</v>
      </c>
      <c r="CE82" s="333"/>
      <c r="CF82" s="331"/>
      <c r="CG82" s="332">
        <v>100155771779</v>
      </c>
      <c r="CH82" s="333"/>
      <c r="CI82" s="331"/>
      <c r="CJ82" s="332">
        <v>98692079783</v>
      </c>
      <c r="CK82" s="333"/>
      <c r="CL82" s="331"/>
      <c r="CM82" s="332">
        <v>98834315713</v>
      </c>
      <c r="CN82" s="333"/>
      <c r="CO82" s="331"/>
      <c r="CP82" s="332">
        <v>99418906938</v>
      </c>
      <c r="CQ82" s="333"/>
      <c r="CR82" s="331"/>
      <c r="CS82" s="332">
        <v>99166300213</v>
      </c>
      <c r="CT82" s="334"/>
    </row>
    <row r="83" spans="1:98" ht="32.25" customHeight="1">
      <c r="A83" s="252"/>
      <c r="B83" s="335"/>
      <c r="C83" s="336"/>
      <c r="D83" s="337"/>
      <c r="E83" s="336"/>
      <c r="F83" s="338"/>
      <c r="G83" s="338" t="s">
        <v>208</v>
      </c>
      <c r="H83" s="339">
        <v>0.2</v>
      </c>
      <c r="I83" s="331"/>
      <c r="J83" s="340">
        <v>0.2</v>
      </c>
      <c r="K83" s="341"/>
      <c r="L83" s="331"/>
      <c r="M83" s="340">
        <v>0.2</v>
      </c>
      <c r="N83" s="341"/>
      <c r="O83" s="331"/>
      <c r="P83" s="340">
        <v>0.2</v>
      </c>
      <c r="Q83" s="341"/>
      <c r="R83" s="331"/>
      <c r="S83" s="340">
        <v>0.2</v>
      </c>
      <c r="T83" s="341"/>
      <c r="U83" s="331"/>
      <c r="V83" s="340">
        <v>0.25</v>
      </c>
      <c r="W83" s="341"/>
      <c r="X83" s="331"/>
      <c r="Y83" s="340"/>
      <c r="Z83" s="341"/>
      <c r="AA83" s="331"/>
      <c r="AB83" s="340">
        <v>0.2</v>
      </c>
      <c r="AC83" s="341"/>
      <c r="AD83" s="331"/>
      <c r="AE83" s="340">
        <v>0.24</v>
      </c>
      <c r="AF83" s="341"/>
      <c r="AG83" s="331"/>
      <c r="AH83" s="340">
        <v>0.2</v>
      </c>
      <c r="AI83" s="341"/>
      <c r="AJ83" s="331"/>
      <c r="AK83" s="340">
        <v>0.2</v>
      </c>
      <c r="AL83" s="341"/>
      <c r="AM83" s="331"/>
      <c r="AN83" s="340">
        <v>0.2</v>
      </c>
      <c r="AO83" s="341"/>
      <c r="AP83" s="331"/>
      <c r="AQ83" s="340">
        <v>0.2</v>
      </c>
      <c r="AR83" s="341"/>
      <c r="AS83" s="331"/>
      <c r="AT83" s="340"/>
      <c r="AU83" s="341"/>
      <c r="AV83" s="331"/>
      <c r="AW83" s="340">
        <v>0.2</v>
      </c>
      <c r="AX83" s="341"/>
      <c r="AY83" s="331"/>
      <c r="AZ83" s="340">
        <v>0.2</v>
      </c>
      <c r="BA83" s="341"/>
      <c r="BB83" s="331"/>
      <c r="BC83" s="340">
        <v>0.2</v>
      </c>
      <c r="BD83" s="341"/>
      <c r="BE83" s="331"/>
      <c r="BF83" s="340">
        <v>0.2</v>
      </c>
      <c r="BG83" s="341"/>
      <c r="BH83" s="331"/>
      <c r="BI83" s="340">
        <v>0.2</v>
      </c>
      <c r="BJ83" s="341"/>
      <c r="BK83" s="331"/>
      <c r="BL83" s="340">
        <v>0.2</v>
      </c>
      <c r="BM83" s="341"/>
      <c r="BN83" s="331"/>
      <c r="BO83" s="340">
        <v>0.23</v>
      </c>
      <c r="BP83" s="341"/>
      <c r="BQ83" s="331"/>
      <c r="BR83" s="340">
        <v>0.22</v>
      </c>
      <c r="BS83" s="341"/>
      <c r="BT83" s="331"/>
      <c r="BU83" s="340">
        <v>0.2</v>
      </c>
      <c r="BV83" s="341"/>
      <c r="BW83" s="331"/>
      <c r="BX83" s="340">
        <v>0.2</v>
      </c>
      <c r="BY83" s="341"/>
      <c r="BZ83" s="331"/>
      <c r="CA83" s="340">
        <v>0.2</v>
      </c>
      <c r="CB83" s="341"/>
      <c r="CC83" s="331"/>
      <c r="CD83" s="340">
        <v>0.2</v>
      </c>
      <c r="CE83" s="341"/>
      <c r="CF83" s="331"/>
      <c r="CG83" s="340">
        <v>0.2</v>
      </c>
      <c r="CH83" s="341"/>
      <c r="CI83" s="331"/>
      <c r="CJ83" s="340">
        <v>0.2</v>
      </c>
      <c r="CK83" s="341"/>
      <c r="CL83" s="331"/>
      <c r="CM83" s="340">
        <v>0.2</v>
      </c>
      <c r="CN83" s="341"/>
      <c r="CO83" s="331"/>
      <c r="CP83" s="340">
        <v>0.2</v>
      </c>
      <c r="CQ83" s="341"/>
      <c r="CR83" s="331"/>
      <c r="CS83" s="340">
        <v>0.2</v>
      </c>
      <c r="CT83" s="342"/>
    </row>
    <row r="84" spans="1:98" ht="32.25" customHeight="1">
      <c r="A84" s="252"/>
      <c r="B84" s="335"/>
      <c r="C84" s="336"/>
      <c r="D84" s="337"/>
      <c r="E84" s="336"/>
      <c r="F84" s="338"/>
      <c r="G84" s="338" t="s">
        <v>209</v>
      </c>
      <c r="H84" s="339">
        <v>0.05</v>
      </c>
      <c r="I84" s="343"/>
      <c r="J84" s="344">
        <v>0.05</v>
      </c>
      <c r="K84" s="323"/>
      <c r="L84" s="343"/>
      <c r="M84" s="344">
        <v>0.05</v>
      </c>
      <c r="N84" s="323"/>
      <c r="O84" s="343"/>
      <c r="P84" s="344">
        <v>0.05</v>
      </c>
      <c r="Q84" s="323"/>
      <c r="R84" s="343"/>
      <c r="S84" s="344">
        <v>0.05</v>
      </c>
      <c r="T84" s="323"/>
      <c r="U84" s="343"/>
      <c r="V84" s="344">
        <v>0.02</v>
      </c>
      <c r="W84" s="323"/>
      <c r="X84" s="343"/>
      <c r="Y84" s="344"/>
      <c r="Z84" s="323"/>
      <c r="AA84" s="343"/>
      <c r="AB84" s="344">
        <v>0.05</v>
      </c>
      <c r="AC84" s="323"/>
      <c r="AD84" s="343"/>
      <c r="AE84" s="344">
        <v>0.01</v>
      </c>
      <c r="AF84" s="323"/>
      <c r="AG84" s="343"/>
      <c r="AH84" s="344">
        <v>0.05</v>
      </c>
      <c r="AI84" s="323"/>
      <c r="AJ84" s="343"/>
      <c r="AK84" s="344">
        <v>0.05</v>
      </c>
      <c r="AL84" s="323"/>
      <c r="AM84" s="343"/>
      <c r="AN84" s="344">
        <v>0.05</v>
      </c>
      <c r="AO84" s="323"/>
      <c r="AP84" s="343"/>
      <c r="AQ84" s="344">
        <v>0.05</v>
      </c>
      <c r="AR84" s="323"/>
      <c r="AS84" s="343"/>
      <c r="AT84" s="344"/>
      <c r="AU84" s="323"/>
      <c r="AV84" s="343"/>
      <c r="AW84" s="344">
        <v>0.05</v>
      </c>
      <c r="AX84" s="323"/>
      <c r="AY84" s="343"/>
      <c r="AZ84" s="344">
        <v>0.05</v>
      </c>
      <c r="BA84" s="323"/>
      <c r="BB84" s="343"/>
      <c r="BC84" s="344">
        <v>0.05</v>
      </c>
      <c r="BD84" s="323"/>
      <c r="BE84" s="343"/>
      <c r="BF84" s="344">
        <v>0.05</v>
      </c>
      <c r="BG84" s="323"/>
      <c r="BH84" s="343"/>
      <c r="BI84" s="344">
        <v>0.05</v>
      </c>
      <c r="BJ84" s="323"/>
      <c r="BK84" s="343"/>
      <c r="BL84" s="344">
        <v>0.05</v>
      </c>
      <c r="BM84" s="323"/>
      <c r="BN84" s="343"/>
      <c r="BO84" s="344">
        <v>0.05</v>
      </c>
      <c r="BP84" s="323"/>
      <c r="BQ84" s="343"/>
      <c r="BR84" s="344">
        <v>0.04</v>
      </c>
      <c r="BS84" s="323"/>
      <c r="BT84" s="343"/>
      <c r="BU84" s="344">
        <v>0.05</v>
      </c>
      <c r="BV84" s="323"/>
      <c r="BW84" s="343"/>
      <c r="BX84" s="344">
        <v>0.05</v>
      </c>
      <c r="BY84" s="323"/>
      <c r="BZ84" s="343"/>
      <c r="CA84" s="344">
        <v>0.05</v>
      </c>
      <c r="CB84" s="323"/>
      <c r="CC84" s="343"/>
      <c r="CD84" s="344">
        <v>0.05</v>
      </c>
      <c r="CE84" s="323"/>
      <c r="CF84" s="343"/>
      <c r="CG84" s="344">
        <v>0.05</v>
      </c>
      <c r="CH84" s="323"/>
      <c r="CI84" s="343"/>
      <c r="CJ84" s="344">
        <v>0.05</v>
      </c>
      <c r="CK84" s="323"/>
      <c r="CL84" s="343"/>
      <c r="CM84" s="344">
        <v>0.05</v>
      </c>
      <c r="CN84" s="323"/>
      <c r="CO84" s="343"/>
      <c r="CP84" s="344">
        <v>0.05</v>
      </c>
      <c r="CQ84" s="323"/>
      <c r="CR84" s="343"/>
      <c r="CS84" s="344">
        <v>0.05</v>
      </c>
      <c r="CT84" s="324"/>
    </row>
    <row r="85" spans="1:98" ht="32.25" customHeight="1">
      <c r="A85" s="252"/>
      <c r="B85" s="335"/>
      <c r="C85" s="336"/>
      <c r="D85" s="337"/>
      <c r="E85" s="336"/>
      <c r="F85" s="338"/>
      <c r="G85" s="338" t="s">
        <v>210</v>
      </c>
      <c r="H85" s="339">
        <v>0.05</v>
      </c>
      <c r="I85" s="345"/>
      <c r="J85" s="344">
        <v>0.05</v>
      </c>
      <c r="K85" s="346"/>
      <c r="L85" s="345"/>
      <c r="M85" s="344">
        <v>0.05</v>
      </c>
      <c r="N85" s="346"/>
      <c r="O85" s="345"/>
      <c r="P85" s="344">
        <v>0.05</v>
      </c>
      <c r="Q85" s="346"/>
      <c r="R85" s="345"/>
      <c r="S85" s="344">
        <v>0.05</v>
      </c>
      <c r="T85" s="346"/>
      <c r="U85" s="345"/>
      <c r="V85" s="344">
        <v>0.03</v>
      </c>
      <c r="W85" s="346"/>
      <c r="X85" s="345"/>
      <c r="Y85" s="344"/>
      <c r="Z85" s="346"/>
      <c r="AA85" s="345"/>
      <c r="AB85" s="344">
        <v>0.05</v>
      </c>
      <c r="AC85" s="346"/>
      <c r="AD85" s="345"/>
      <c r="AE85" s="344">
        <v>0.05</v>
      </c>
      <c r="AF85" s="346"/>
      <c r="AG85" s="345"/>
      <c r="AH85" s="344">
        <v>0.05</v>
      </c>
      <c r="AI85" s="346"/>
      <c r="AJ85" s="345"/>
      <c r="AK85" s="344">
        <v>0.05</v>
      </c>
      <c r="AL85" s="346"/>
      <c r="AM85" s="345"/>
      <c r="AN85" s="344">
        <v>0.05</v>
      </c>
      <c r="AO85" s="346"/>
      <c r="AP85" s="345"/>
      <c r="AQ85" s="344">
        <v>0.05</v>
      </c>
      <c r="AR85" s="346"/>
      <c r="AS85" s="345"/>
      <c r="AT85" s="344"/>
      <c r="AU85" s="346"/>
      <c r="AV85" s="345"/>
      <c r="AW85" s="344">
        <v>0.05</v>
      </c>
      <c r="AX85" s="346"/>
      <c r="AY85" s="345"/>
      <c r="AZ85" s="344">
        <v>0.05</v>
      </c>
      <c r="BA85" s="346"/>
      <c r="BB85" s="345"/>
      <c r="BC85" s="344">
        <v>0.05</v>
      </c>
      <c r="BD85" s="346"/>
      <c r="BE85" s="345"/>
      <c r="BF85" s="344">
        <v>0.05</v>
      </c>
      <c r="BG85" s="346"/>
      <c r="BH85" s="345"/>
      <c r="BI85" s="344">
        <v>0.05</v>
      </c>
      <c r="BJ85" s="346"/>
      <c r="BK85" s="345"/>
      <c r="BL85" s="344">
        <v>0.05</v>
      </c>
      <c r="BM85" s="346"/>
      <c r="BN85" s="345"/>
      <c r="BO85" s="344">
        <v>0.02</v>
      </c>
      <c r="BP85" s="346"/>
      <c r="BQ85" s="345"/>
      <c r="BR85" s="344">
        <v>0.04</v>
      </c>
      <c r="BS85" s="346"/>
      <c r="BT85" s="345"/>
      <c r="BU85" s="344">
        <v>0.05</v>
      </c>
      <c r="BV85" s="346"/>
      <c r="BW85" s="345"/>
      <c r="BX85" s="344">
        <v>0.05</v>
      </c>
      <c r="BY85" s="346"/>
      <c r="BZ85" s="345"/>
      <c r="CA85" s="344">
        <v>0.05</v>
      </c>
      <c r="CB85" s="346"/>
      <c r="CC85" s="345"/>
      <c r="CD85" s="344">
        <v>0.05</v>
      </c>
      <c r="CE85" s="346"/>
      <c r="CF85" s="345"/>
      <c r="CG85" s="344">
        <v>0.05</v>
      </c>
      <c r="CH85" s="346"/>
      <c r="CI85" s="345"/>
      <c r="CJ85" s="344">
        <v>0.05</v>
      </c>
      <c r="CK85" s="346"/>
      <c r="CL85" s="345"/>
      <c r="CM85" s="344">
        <v>0.05</v>
      </c>
      <c r="CN85" s="346"/>
      <c r="CO85" s="345"/>
      <c r="CP85" s="344">
        <v>0.05</v>
      </c>
      <c r="CQ85" s="346"/>
      <c r="CR85" s="345"/>
      <c r="CS85" s="344">
        <v>0.05</v>
      </c>
      <c r="CT85" s="347"/>
    </row>
    <row r="86" spans="1:98" ht="32.25" customHeight="1">
      <c r="A86" s="252"/>
      <c r="B86" s="335"/>
      <c r="C86" s="336"/>
      <c r="D86" s="337"/>
      <c r="E86" s="336"/>
      <c r="F86" s="338"/>
      <c r="G86" s="338" t="s">
        <v>211</v>
      </c>
      <c r="H86" s="339">
        <v>0.3</v>
      </c>
      <c r="I86" s="348"/>
      <c r="J86" s="349">
        <v>0.3</v>
      </c>
      <c r="K86" s="323" t="s">
        <v>302</v>
      </c>
      <c r="L86" s="348"/>
      <c r="M86" s="349">
        <v>0.3</v>
      </c>
      <c r="N86" s="323" t="s">
        <v>302</v>
      </c>
      <c r="O86" s="348"/>
      <c r="P86" s="349">
        <v>0.3</v>
      </c>
      <c r="Q86" s="323" t="s">
        <v>302</v>
      </c>
      <c r="R86" s="348"/>
      <c r="S86" s="349">
        <v>0.3</v>
      </c>
      <c r="T86" s="323" t="s">
        <v>302</v>
      </c>
      <c r="U86" s="348"/>
      <c r="V86" s="349">
        <v>0.30000000000000004</v>
      </c>
      <c r="W86" s="323" t="s">
        <v>302</v>
      </c>
      <c r="X86" s="348"/>
      <c r="Y86" s="349">
        <v>0</v>
      </c>
      <c r="Z86" s="323" t="s">
        <v>303</v>
      </c>
      <c r="AA86" s="348"/>
      <c r="AB86" s="349">
        <v>0.3</v>
      </c>
      <c r="AC86" s="323" t="s">
        <v>302</v>
      </c>
      <c r="AD86" s="348"/>
      <c r="AE86" s="349">
        <v>0.3</v>
      </c>
      <c r="AF86" s="323" t="s">
        <v>302</v>
      </c>
      <c r="AG86" s="348"/>
      <c r="AH86" s="349">
        <v>0.3</v>
      </c>
      <c r="AI86" s="323" t="s">
        <v>302</v>
      </c>
      <c r="AJ86" s="348"/>
      <c r="AK86" s="349">
        <v>0.3</v>
      </c>
      <c r="AL86" s="323" t="s">
        <v>302</v>
      </c>
      <c r="AM86" s="348"/>
      <c r="AN86" s="349">
        <v>0.3</v>
      </c>
      <c r="AO86" s="323" t="s">
        <v>302</v>
      </c>
      <c r="AP86" s="348"/>
      <c r="AQ86" s="349">
        <v>0.3</v>
      </c>
      <c r="AR86" s="323" t="s">
        <v>302</v>
      </c>
      <c r="AS86" s="348"/>
      <c r="AT86" s="349">
        <v>0</v>
      </c>
      <c r="AU86" s="323" t="s">
        <v>303</v>
      </c>
      <c r="AV86" s="348"/>
      <c r="AW86" s="349">
        <v>0.3</v>
      </c>
      <c r="AX86" s="323" t="s">
        <v>302</v>
      </c>
      <c r="AY86" s="348"/>
      <c r="AZ86" s="349">
        <v>0.3</v>
      </c>
      <c r="BA86" s="323" t="s">
        <v>302</v>
      </c>
      <c r="BB86" s="348"/>
      <c r="BC86" s="349">
        <v>0.3</v>
      </c>
      <c r="BD86" s="323" t="s">
        <v>302</v>
      </c>
      <c r="BE86" s="348"/>
      <c r="BF86" s="349">
        <v>0.3</v>
      </c>
      <c r="BG86" s="323" t="s">
        <v>302</v>
      </c>
      <c r="BH86" s="348"/>
      <c r="BI86" s="349">
        <v>0.3</v>
      </c>
      <c r="BJ86" s="323" t="s">
        <v>302</v>
      </c>
      <c r="BK86" s="348"/>
      <c r="BL86" s="349">
        <v>0.3</v>
      </c>
      <c r="BM86" s="323" t="s">
        <v>302</v>
      </c>
      <c r="BN86" s="348"/>
      <c r="BO86" s="349">
        <v>0.30000000000000004</v>
      </c>
      <c r="BP86" s="323" t="s">
        <v>302</v>
      </c>
      <c r="BQ86" s="348"/>
      <c r="BR86" s="349">
        <v>0.3</v>
      </c>
      <c r="BS86" s="323" t="s">
        <v>302</v>
      </c>
      <c r="BT86" s="348"/>
      <c r="BU86" s="349">
        <v>0.3</v>
      </c>
      <c r="BV86" s="323" t="s">
        <v>302</v>
      </c>
      <c r="BW86" s="348"/>
      <c r="BX86" s="349">
        <v>0.3</v>
      </c>
      <c r="BY86" s="323" t="s">
        <v>302</v>
      </c>
      <c r="BZ86" s="348"/>
      <c r="CA86" s="349">
        <v>0.3</v>
      </c>
      <c r="CB86" s="323" t="s">
        <v>302</v>
      </c>
      <c r="CC86" s="348"/>
      <c r="CD86" s="349">
        <v>0.3</v>
      </c>
      <c r="CE86" s="323" t="s">
        <v>302</v>
      </c>
      <c r="CF86" s="348"/>
      <c r="CG86" s="349">
        <v>0.3</v>
      </c>
      <c r="CH86" s="323" t="s">
        <v>302</v>
      </c>
      <c r="CI86" s="348"/>
      <c r="CJ86" s="349">
        <v>0.3</v>
      </c>
      <c r="CK86" s="323" t="s">
        <v>302</v>
      </c>
      <c r="CL86" s="348"/>
      <c r="CM86" s="349">
        <v>0.3</v>
      </c>
      <c r="CN86" s="323" t="s">
        <v>302</v>
      </c>
      <c r="CO86" s="348"/>
      <c r="CP86" s="349">
        <v>0.3</v>
      </c>
      <c r="CQ86" s="323" t="s">
        <v>302</v>
      </c>
      <c r="CR86" s="348"/>
      <c r="CS86" s="349">
        <v>0.3</v>
      </c>
      <c r="CT86" s="324" t="s">
        <v>302</v>
      </c>
    </row>
    <row r="87" spans="1:98" ht="32.25" customHeight="1">
      <c r="A87" s="252"/>
      <c r="B87" s="335"/>
      <c r="C87" s="336"/>
      <c r="D87" s="337"/>
      <c r="E87" s="336"/>
      <c r="F87" s="338"/>
      <c r="G87" s="338" t="s">
        <v>212</v>
      </c>
      <c r="H87" s="350">
        <v>752885940</v>
      </c>
      <c r="I87" s="331"/>
      <c r="J87" s="351">
        <v>723723771</v>
      </c>
      <c r="K87" s="333"/>
      <c r="L87" s="331"/>
      <c r="M87" s="351">
        <v>722171204</v>
      </c>
      <c r="N87" s="333"/>
      <c r="O87" s="331"/>
      <c r="P87" s="351">
        <v>726300914</v>
      </c>
      <c r="Q87" s="333"/>
      <c r="R87" s="331"/>
      <c r="S87" s="351">
        <v>725580019</v>
      </c>
      <c r="T87" s="333"/>
      <c r="U87" s="331"/>
      <c r="V87" s="351">
        <v>419001753</v>
      </c>
      <c r="W87" s="333"/>
      <c r="X87" s="331"/>
      <c r="Y87" s="351">
        <v>0</v>
      </c>
      <c r="Z87" s="333"/>
      <c r="AA87" s="331"/>
      <c r="AB87" s="351">
        <v>728354988</v>
      </c>
      <c r="AC87" s="333"/>
      <c r="AD87" s="331"/>
      <c r="AE87" s="351">
        <v>726685761</v>
      </c>
      <c r="AF87" s="333"/>
      <c r="AG87" s="331"/>
      <c r="AH87" s="351">
        <v>725429233</v>
      </c>
      <c r="AI87" s="333"/>
      <c r="AJ87" s="331"/>
      <c r="AK87" s="351">
        <v>728352268</v>
      </c>
      <c r="AL87" s="333"/>
      <c r="AM87" s="331"/>
      <c r="AN87" s="351">
        <v>723681878</v>
      </c>
      <c r="AO87" s="333"/>
      <c r="AP87" s="331"/>
      <c r="AQ87" s="351">
        <v>743388116</v>
      </c>
      <c r="AR87" s="333"/>
      <c r="AS87" s="331"/>
      <c r="AT87" s="351">
        <v>0</v>
      </c>
      <c r="AU87" s="333"/>
      <c r="AV87" s="331"/>
      <c r="AW87" s="351">
        <v>701940234</v>
      </c>
      <c r="AX87" s="333"/>
      <c r="AY87" s="331"/>
      <c r="AZ87" s="351">
        <v>726328192</v>
      </c>
      <c r="BA87" s="333"/>
      <c r="BB87" s="331"/>
      <c r="BC87" s="351">
        <v>734650297</v>
      </c>
      <c r="BD87" s="333"/>
      <c r="BE87" s="331"/>
      <c r="BF87" s="351">
        <v>735362207</v>
      </c>
      <c r="BG87" s="333"/>
      <c r="BH87" s="331"/>
      <c r="BI87" s="351">
        <v>686677145</v>
      </c>
      <c r="BJ87" s="333"/>
      <c r="BK87" s="331"/>
      <c r="BL87" s="351">
        <v>702196129</v>
      </c>
      <c r="BM87" s="333"/>
      <c r="BN87" s="331"/>
      <c r="BO87" s="351">
        <v>288894149</v>
      </c>
      <c r="BP87" s="333"/>
      <c r="BQ87" s="331"/>
      <c r="BR87" s="351">
        <v>585861984</v>
      </c>
      <c r="BS87" s="333"/>
      <c r="BT87" s="331"/>
      <c r="BU87" s="351">
        <v>727033229</v>
      </c>
      <c r="BV87" s="333"/>
      <c r="BW87" s="331"/>
      <c r="BX87" s="351">
        <v>731042281</v>
      </c>
      <c r="BY87" s="333"/>
      <c r="BZ87" s="331"/>
      <c r="CA87" s="351">
        <v>710233440</v>
      </c>
      <c r="CB87" s="333"/>
      <c r="CC87" s="331"/>
      <c r="CD87" s="351">
        <v>730825347</v>
      </c>
      <c r="CE87" s="333"/>
      <c r="CF87" s="331"/>
      <c r="CG87" s="351">
        <v>731907563</v>
      </c>
      <c r="CH87" s="333"/>
      <c r="CI87" s="331"/>
      <c r="CJ87" s="351">
        <v>721211352</v>
      </c>
      <c r="CK87" s="333"/>
      <c r="CL87" s="331"/>
      <c r="CM87" s="351">
        <v>722250769</v>
      </c>
      <c r="CN87" s="333"/>
      <c r="CO87" s="331"/>
      <c r="CP87" s="351">
        <v>726522781</v>
      </c>
      <c r="CQ87" s="333"/>
      <c r="CR87" s="331"/>
      <c r="CS87" s="351">
        <v>724676809</v>
      </c>
      <c r="CT87" s="334"/>
    </row>
    <row r="88" spans="1:98" ht="32.25" customHeight="1">
      <c r="A88" s="252"/>
      <c r="B88" s="335"/>
      <c r="C88" s="336"/>
      <c r="D88" s="337"/>
      <c r="E88" s="336"/>
      <c r="F88" s="338"/>
      <c r="G88" s="338" t="s">
        <v>213</v>
      </c>
      <c r="H88" s="350">
        <v>103779382939</v>
      </c>
      <c r="I88" s="331"/>
      <c r="J88" s="351">
        <v>99759608157</v>
      </c>
      <c r="K88" s="333"/>
      <c r="L88" s="331"/>
      <c r="M88" s="351">
        <v>99545599083</v>
      </c>
      <c r="N88" s="333"/>
      <c r="O88" s="331"/>
      <c r="P88" s="351">
        <v>100114846995</v>
      </c>
      <c r="Q88" s="333"/>
      <c r="R88" s="331"/>
      <c r="S88" s="351">
        <v>100015477388</v>
      </c>
      <c r="T88" s="333"/>
      <c r="U88" s="331"/>
      <c r="V88" s="351">
        <v>95980805177</v>
      </c>
      <c r="W88" s="333"/>
      <c r="X88" s="331"/>
      <c r="Y88" s="351">
        <v>0</v>
      </c>
      <c r="Z88" s="333"/>
      <c r="AA88" s="331"/>
      <c r="AB88" s="351">
        <v>100397984879</v>
      </c>
      <c r="AC88" s="333"/>
      <c r="AD88" s="331"/>
      <c r="AE88" s="351">
        <v>100167895183</v>
      </c>
      <c r="AF88" s="333"/>
      <c r="AG88" s="331"/>
      <c r="AH88" s="351">
        <v>99994692721</v>
      </c>
      <c r="AI88" s="333"/>
      <c r="AJ88" s="331"/>
      <c r="AK88" s="351">
        <v>100397609981</v>
      </c>
      <c r="AL88" s="333"/>
      <c r="AM88" s="331"/>
      <c r="AN88" s="351">
        <v>99753833577</v>
      </c>
      <c r="AO88" s="333"/>
      <c r="AP88" s="331"/>
      <c r="AQ88" s="351">
        <v>102470182940</v>
      </c>
      <c r="AR88" s="333"/>
      <c r="AS88" s="331"/>
      <c r="AT88" s="351">
        <v>0</v>
      </c>
      <c r="AU88" s="333"/>
      <c r="AV88" s="331"/>
      <c r="AW88" s="351">
        <v>96756919638</v>
      </c>
      <c r="AX88" s="333"/>
      <c r="AY88" s="331"/>
      <c r="AZ88" s="351">
        <v>100118607111</v>
      </c>
      <c r="BA88" s="333"/>
      <c r="BB88" s="331"/>
      <c r="BC88" s="351">
        <v>101265743612</v>
      </c>
      <c r="BD88" s="333"/>
      <c r="BE88" s="331"/>
      <c r="BF88" s="351">
        <v>101363874690</v>
      </c>
      <c r="BG88" s="333"/>
      <c r="BH88" s="331"/>
      <c r="BI88" s="351">
        <v>94653023290</v>
      </c>
      <c r="BJ88" s="333"/>
      <c r="BK88" s="331"/>
      <c r="BL88" s="351">
        <v>96792192742</v>
      </c>
      <c r="BM88" s="333"/>
      <c r="BN88" s="331"/>
      <c r="BO88" s="351">
        <v>99121103182</v>
      </c>
      <c r="BP88" s="333"/>
      <c r="BQ88" s="331"/>
      <c r="BR88" s="351">
        <v>100799096128</v>
      </c>
      <c r="BS88" s="333"/>
      <c r="BT88" s="331"/>
      <c r="BU88" s="351">
        <v>100215790905</v>
      </c>
      <c r="BV88" s="333"/>
      <c r="BW88" s="331"/>
      <c r="BX88" s="351">
        <v>100768407086</v>
      </c>
      <c r="BY88" s="333"/>
      <c r="BZ88" s="331"/>
      <c r="CA88" s="351">
        <v>97900072583</v>
      </c>
      <c r="CB88" s="333"/>
      <c r="CC88" s="331"/>
      <c r="CD88" s="351">
        <v>100738504412</v>
      </c>
      <c r="CE88" s="333"/>
      <c r="CF88" s="331"/>
      <c r="CG88" s="351">
        <v>100887679342</v>
      </c>
      <c r="CH88" s="333"/>
      <c r="CI88" s="331"/>
      <c r="CJ88" s="351">
        <v>99413291135</v>
      </c>
      <c r="CK88" s="333"/>
      <c r="CL88" s="331"/>
      <c r="CM88" s="351">
        <v>99556566482</v>
      </c>
      <c r="CN88" s="333"/>
      <c r="CO88" s="331"/>
      <c r="CP88" s="351">
        <v>100145429719</v>
      </c>
      <c r="CQ88" s="333"/>
      <c r="CR88" s="331"/>
      <c r="CS88" s="351">
        <v>99890977022</v>
      </c>
      <c r="CT88" s="334"/>
    </row>
    <row r="89" spans="1:98" ht="53.25" customHeight="1">
      <c r="A89" s="252"/>
      <c r="B89" s="352">
        <v>58</v>
      </c>
      <c r="C89" s="438" t="s">
        <v>214</v>
      </c>
      <c r="D89" s="437"/>
      <c r="E89" s="437"/>
      <c r="F89" s="437"/>
      <c r="G89" s="437"/>
      <c r="H89" s="353">
        <v>770000000</v>
      </c>
      <c r="I89" s="321" t="s">
        <v>205</v>
      </c>
      <c r="J89" s="322">
        <v>770000000</v>
      </c>
      <c r="K89" s="323" t="s">
        <v>302</v>
      </c>
      <c r="L89" s="321" t="s">
        <v>205</v>
      </c>
      <c r="M89" s="322">
        <v>770000000</v>
      </c>
      <c r="N89" s="323" t="s">
        <v>302</v>
      </c>
      <c r="O89" s="321" t="s">
        <v>205</v>
      </c>
      <c r="P89" s="322">
        <v>770000000</v>
      </c>
      <c r="Q89" s="323" t="s">
        <v>302</v>
      </c>
      <c r="R89" s="321" t="s">
        <v>205</v>
      </c>
      <c r="S89" s="322">
        <v>770000000</v>
      </c>
      <c r="T89" s="323" t="s">
        <v>302</v>
      </c>
      <c r="U89" s="321" t="s">
        <v>205</v>
      </c>
      <c r="V89" s="322">
        <v>770000000</v>
      </c>
      <c r="W89" s="323" t="s">
        <v>302</v>
      </c>
      <c r="X89" s="321" t="s">
        <v>205</v>
      </c>
      <c r="Y89" s="322"/>
      <c r="Z89" s="323" t="s">
        <v>303</v>
      </c>
      <c r="AA89" s="321" t="s">
        <v>205</v>
      </c>
      <c r="AB89" s="322">
        <v>770000000</v>
      </c>
      <c r="AC89" s="323" t="s">
        <v>302</v>
      </c>
      <c r="AD89" s="321" t="s">
        <v>205</v>
      </c>
      <c r="AE89" s="322">
        <v>770000000</v>
      </c>
      <c r="AF89" s="323" t="s">
        <v>302</v>
      </c>
      <c r="AG89" s="321" t="s">
        <v>205</v>
      </c>
      <c r="AH89" s="322">
        <v>770000000</v>
      </c>
      <c r="AI89" s="323" t="s">
        <v>302</v>
      </c>
      <c r="AJ89" s="321" t="s">
        <v>205</v>
      </c>
      <c r="AK89" s="322">
        <v>770000000</v>
      </c>
      <c r="AL89" s="323" t="s">
        <v>302</v>
      </c>
      <c r="AM89" s="321" t="s">
        <v>205</v>
      </c>
      <c r="AN89" s="322">
        <v>770000000</v>
      </c>
      <c r="AO89" s="323" t="s">
        <v>302</v>
      </c>
      <c r="AP89" s="321" t="s">
        <v>205</v>
      </c>
      <c r="AQ89" s="322">
        <v>770000000</v>
      </c>
      <c r="AR89" s="323" t="s">
        <v>302</v>
      </c>
      <c r="AS89" s="321" t="s">
        <v>205</v>
      </c>
      <c r="AT89" s="322"/>
      <c r="AU89" s="323" t="s">
        <v>303</v>
      </c>
      <c r="AV89" s="321" t="s">
        <v>205</v>
      </c>
      <c r="AW89" s="322">
        <v>770000000</v>
      </c>
      <c r="AX89" s="323" t="s">
        <v>302</v>
      </c>
      <c r="AY89" s="321" t="s">
        <v>205</v>
      </c>
      <c r="AZ89" s="322">
        <v>770000000</v>
      </c>
      <c r="BA89" s="323" t="s">
        <v>302</v>
      </c>
      <c r="BB89" s="321" t="s">
        <v>205</v>
      </c>
      <c r="BC89" s="322">
        <v>770000000</v>
      </c>
      <c r="BD89" s="323" t="s">
        <v>302</v>
      </c>
      <c r="BE89" s="321" t="s">
        <v>205</v>
      </c>
      <c r="BF89" s="322">
        <v>770000000</v>
      </c>
      <c r="BG89" s="323" t="s">
        <v>302</v>
      </c>
      <c r="BH89" s="321" t="s">
        <v>205</v>
      </c>
      <c r="BI89" s="322">
        <v>770000000</v>
      </c>
      <c r="BJ89" s="323" t="s">
        <v>302</v>
      </c>
      <c r="BK89" s="321" t="s">
        <v>205</v>
      </c>
      <c r="BL89" s="322">
        <v>770000000</v>
      </c>
      <c r="BM89" s="323" t="s">
        <v>302</v>
      </c>
      <c r="BN89" s="321" t="s">
        <v>205</v>
      </c>
      <c r="BO89" s="322">
        <v>770000000</v>
      </c>
      <c r="BP89" s="323" t="s">
        <v>302</v>
      </c>
      <c r="BQ89" s="321" t="s">
        <v>205</v>
      </c>
      <c r="BR89" s="322">
        <v>770000000</v>
      </c>
      <c r="BS89" s="323" t="s">
        <v>302</v>
      </c>
      <c r="BT89" s="321" t="s">
        <v>205</v>
      </c>
      <c r="BU89" s="322">
        <v>770000000</v>
      </c>
      <c r="BV89" s="323" t="s">
        <v>302</v>
      </c>
      <c r="BW89" s="321" t="s">
        <v>205</v>
      </c>
      <c r="BX89" s="322">
        <v>770000000</v>
      </c>
      <c r="BY89" s="323" t="s">
        <v>302</v>
      </c>
      <c r="BZ89" s="321" t="s">
        <v>205</v>
      </c>
      <c r="CA89" s="322">
        <v>770000000</v>
      </c>
      <c r="CB89" s="323" t="s">
        <v>302</v>
      </c>
      <c r="CC89" s="321" t="s">
        <v>205</v>
      </c>
      <c r="CD89" s="322">
        <v>770000000</v>
      </c>
      <c r="CE89" s="323" t="s">
        <v>302</v>
      </c>
      <c r="CF89" s="321" t="s">
        <v>205</v>
      </c>
      <c r="CG89" s="322">
        <v>770000000</v>
      </c>
      <c r="CH89" s="323" t="s">
        <v>302</v>
      </c>
      <c r="CI89" s="321" t="s">
        <v>205</v>
      </c>
      <c r="CJ89" s="322">
        <v>770000000</v>
      </c>
      <c r="CK89" s="323" t="s">
        <v>302</v>
      </c>
      <c r="CL89" s="321" t="s">
        <v>205</v>
      </c>
      <c r="CM89" s="322">
        <v>770000000</v>
      </c>
      <c r="CN89" s="323" t="s">
        <v>302</v>
      </c>
      <c r="CO89" s="321" t="s">
        <v>205</v>
      </c>
      <c r="CP89" s="322">
        <v>770000000</v>
      </c>
      <c r="CQ89" s="323" t="s">
        <v>302</v>
      </c>
      <c r="CR89" s="321" t="s">
        <v>205</v>
      </c>
      <c r="CS89" s="322">
        <v>770000000</v>
      </c>
      <c r="CT89" s="324" t="s">
        <v>302</v>
      </c>
    </row>
    <row r="90" spans="1:98" ht="86.25" customHeight="1">
      <c r="A90" s="252"/>
      <c r="B90" s="352">
        <v>59</v>
      </c>
      <c r="C90" s="437" t="s">
        <v>215</v>
      </c>
      <c r="D90" s="437"/>
      <c r="E90" s="437"/>
      <c r="F90" s="437"/>
      <c r="G90" s="437"/>
      <c r="H90" s="353">
        <v>146300000</v>
      </c>
      <c r="I90" s="321" t="s">
        <v>205</v>
      </c>
      <c r="J90" s="322">
        <v>146300000</v>
      </c>
      <c r="K90" s="323" t="s">
        <v>302</v>
      </c>
      <c r="L90" s="321" t="s">
        <v>205</v>
      </c>
      <c r="M90" s="322">
        <v>146300000</v>
      </c>
      <c r="N90" s="323" t="s">
        <v>302</v>
      </c>
      <c r="O90" s="321" t="s">
        <v>205</v>
      </c>
      <c r="P90" s="322">
        <v>146300000</v>
      </c>
      <c r="Q90" s="323" t="s">
        <v>302</v>
      </c>
      <c r="R90" s="321" t="s">
        <v>205</v>
      </c>
      <c r="S90" s="322">
        <v>146300000</v>
      </c>
      <c r="T90" s="323" t="s">
        <v>302</v>
      </c>
      <c r="U90" s="321" t="s">
        <v>205</v>
      </c>
      <c r="V90" s="322">
        <v>146300000</v>
      </c>
      <c r="W90" s="323" t="s">
        <v>302</v>
      </c>
      <c r="X90" s="321" t="s">
        <v>205</v>
      </c>
      <c r="Y90" s="322"/>
      <c r="Z90" s="323" t="s">
        <v>303</v>
      </c>
      <c r="AA90" s="321" t="s">
        <v>205</v>
      </c>
      <c r="AB90" s="322">
        <v>146300000</v>
      </c>
      <c r="AC90" s="323" t="s">
        <v>302</v>
      </c>
      <c r="AD90" s="321" t="s">
        <v>205</v>
      </c>
      <c r="AE90" s="322">
        <v>146300000</v>
      </c>
      <c r="AF90" s="323" t="s">
        <v>302</v>
      </c>
      <c r="AG90" s="321" t="s">
        <v>205</v>
      </c>
      <c r="AH90" s="322">
        <v>146300000</v>
      </c>
      <c r="AI90" s="323" t="s">
        <v>302</v>
      </c>
      <c r="AJ90" s="321" t="s">
        <v>205</v>
      </c>
      <c r="AK90" s="322">
        <v>146300000</v>
      </c>
      <c r="AL90" s="323" t="s">
        <v>302</v>
      </c>
      <c r="AM90" s="321" t="s">
        <v>205</v>
      </c>
      <c r="AN90" s="322">
        <v>146300000</v>
      </c>
      <c r="AO90" s="323" t="s">
        <v>302</v>
      </c>
      <c r="AP90" s="321" t="s">
        <v>205</v>
      </c>
      <c r="AQ90" s="322">
        <v>146300000</v>
      </c>
      <c r="AR90" s="323" t="s">
        <v>302</v>
      </c>
      <c r="AS90" s="321" t="s">
        <v>205</v>
      </c>
      <c r="AT90" s="322"/>
      <c r="AU90" s="323" t="s">
        <v>303</v>
      </c>
      <c r="AV90" s="321" t="s">
        <v>205</v>
      </c>
      <c r="AW90" s="322">
        <v>146300000</v>
      </c>
      <c r="AX90" s="323" t="s">
        <v>302</v>
      </c>
      <c r="AY90" s="321" t="s">
        <v>205</v>
      </c>
      <c r="AZ90" s="322">
        <v>146300000</v>
      </c>
      <c r="BA90" s="323" t="s">
        <v>302</v>
      </c>
      <c r="BB90" s="321" t="s">
        <v>205</v>
      </c>
      <c r="BC90" s="322">
        <v>146300000</v>
      </c>
      <c r="BD90" s="323" t="s">
        <v>302</v>
      </c>
      <c r="BE90" s="321" t="s">
        <v>205</v>
      </c>
      <c r="BF90" s="322">
        <v>146300000</v>
      </c>
      <c r="BG90" s="323" t="s">
        <v>302</v>
      </c>
      <c r="BH90" s="321" t="s">
        <v>205</v>
      </c>
      <c r="BI90" s="322">
        <v>146300000</v>
      </c>
      <c r="BJ90" s="323" t="s">
        <v>302</v>
      </c>
      <c r="BK90" s="321" t="s">
        <v>205</v>
      </c>
      <c r="BL90" s="322">
        <v>146300000</v>
      </c>
      <c r="BM90" s="323" t="s">
        <v>302</v>
      </c>
      <c r="BN90" s="321" t="s">
        <v>205</v>
      </c>
      <c r="BO90" s="322">
        <v>146300000</v>
      </c>
      <c r="BP90" s="323" t="s">
        <v>302</v>
      </c>
      <c r="BQ90" s="321" t="s">
        <v>205</v>
      </c>
      <c r="BR90" s="322">
        <v>146300000</v>
      </c>
      <c r="BS90" s="323" t="s">
        <v>302</v>
      </c>
      <c r="BT90" s="321" t="s">
        <v>205</v>
      </c>
      <c r="BU90" s="322">
        <v>146300000</v>
      </c>
      <c r="BV90" s="323" t="s">
        <v>302</v>
      </c>
      <c r="BW90" s="321" t="s">
        <v>205</v>
      </c>
      <c r="BX90" s="322">
        <v>146300000</v>
      </c>
      <c r="BY90" s="323" t="s">
        <v>302</v>
      </c>
      <c r="BZ90" s="321" t="s">
        <v>205</v>
      </c>
      <c r="CA90" s="322">
        <v>146300000</v>
      </c>
      <c r="CB90" s="323" t="s">
        <v>302</v>
      </c>
      <c r="CC90" s="321" t="s">
        <v>205</v>
      </c>
      <c r="CD90" s="322">
        <v>146300000</v>
      </c>
      <c r="CE90" s="323" t="s">
        <v>302</v>
      </c>
      <c r="CF90" s="321" t="s">
        <v>205</v>
      </c>
      <c r="CG90" s="322">
        <v>146300000</v>
      </c>
      <c r="CH90" s="323" t="s">
        <v>302</v>
      </c>
      <c r="CI90" s="321" t="s">
        <v>205</v>
      </c>
      <c r="CJ90" s="322">
        <v>146300000</v>
      </c>
      <c r="CK90" s="323" t="s">
        <v>302</v>
      </c>
      <c r="CL90" s="321" t="s">
        <v>205</v>
      </c>
      <c r="CM90" s="322">
        <v>146300000</v>
      </c>
      <c r="CN90" s="323" t="s">
        <v>302</v>
      </c>
      <c r="CO90" s="321" t="s">
        <v>205</v>
      </c>
      <c r="CP90" s="322">
        <v>146300000</v>
      </c>
      <c r="CQ90" s="323" t="s">
        <v>302</v>
      </c>
      <c r="CR90" s="321" t="s">
        <v>205</v>
      </c>
      <c r="CS90" s="322">
        <v>146300000</v>
      </c>
      <c r="CT90" s="324" t="s">
        <v>302</v>
      </c>
    </row>
    <row r="91" spans="1:98" ht="52.5" customHeight="1">
      <c r="A91" s="252"/>
      <c r="B91" s="444" t="s">
        <v>216</v>
      </c>
      <c r="C91" s="445"/>
      <c r="D91" s="445"/>
      <c r="E91" s="445"/>
      <c r="F91" s="445"/>
      <c r="G91" s="446"/>
      <c r="H91" s="350">
        <v>916300000</v>
      </c>
      <c r="I91" s="321" t="s">
        <v>205</v>
      </c>
      <c r="J91" s="322">
        <v>916300000</v>
      </c>
      <c r="K91" s="323" t="s">
        <v>302</v>
      </c>
      <c r="L91" s="321" t="s">
        <v>205</v>
      </c>
      <c r="M91" s="322">
        <v>916300000</v>
      </c>
      <c r="N91" s="323" t="s">
        <v>302</v>
      </c>
      <c r="O91" s="321" t="s">
        <v>205</v>
      </c>
      <c r="P91" s="322">
        <v>916300000</v>
      </c>
      <c r="Q91" s="323" t="s">
        <v>302</v>
      </c>
      <c r="R91" s="321" t="s">
        <v>205</v>
      </c>
      <c r="S91" s="322">
        <v>916300000</v>
      </c>
      <c r="T91" s="323" t="s">
        <v>302</v>
      </c>
      <c r="U91" s="321" t="s">
        <v>205</v>
      </c>
      <c r="V91" s="322">
        <v>916300000</v>
      </c>
      <c r="W91" s="323" t="s">
        <v>302</v>
      </c>
      <c r="X91" s="321" t="s">
        <v>205</v>
      </c>
      <c r="Y91" s="322">
        <v>0</v>
      </c>
      <c r="Z91" s="323" t="s">
        <v>303</v>
      </c>
      <c r="AA91" s="321" t="s">
        <v>205</v>
      </c>
      <c r="AB91" s="322">
        <v>916300000</v>
      </c>
      <c r="AC91" s="323" t="s">
        <v>302</v>
      </c>
      <c r="AD91" s="321" t="s">
        <v>205</v>
      </c>
      <c r="AE91" s="322">
        <v>916300000</v>
      </c>
      <c r="AF91" s="323" t="s">
        <v>302</v>
      </c>
      <c r="AG91" s="321" t="s">
        <v>205</v>
      </c>
      <c r="AH91" s="322">
        <v>916300000</v>
      </c>
      <c r="AI91" s="323" t="s">
        <v>302</v>
      </c>
      <c r="AJ91" s="321" t="s">
        <v>205</v>
      </c>
      <c r="AK91" s="322">
        <v>916300000</v>
      </c>
      <c r="AL91" s="323" t="s">
        <v>302</v>
      </c>
      <c r="AM91" s="321" t="s">
        <v>205</v>
      </c>
      <c r="AN91" s="322">
        <v>916300000</v>
      </c>
      <c r="AO91" s="323" t="s">
        <v>302</v>
      </c>
      <c r="AP91" s="321" t="s">
        <v>205</v>
      </c>
      <c r="AQ91" s="322">
        <v>916300000</v>
      </c>
      <c r="AR91" s="323" t="s">
        <v>302</v>
      </c>
      <c r="AS91" s="321" t="s">
        <v>205</v>
      </c>
      <c r="AT91" s="322">
        <v>0</v>
      </c>
      <c r="AU91" s="323" t="s">
        <v>303</v>
      </c>
      <c r="AV91" s="321" t="s">
        <v>205</v>
      </c>
      <c r="AW91" s="322">
        <v>916300000</v>
      </c>
      <c r="AX91" s="323" t="s">
        <v>302</v>
      </c>
      <c r="AY91" s="321" t="s">
        <v>205</v>
      </c>
      <c r="AZ91" s="322">
        <v>916300000</v>
      </c>
      <c r="BA91" s="323" t="s">
        <v>302</v>
      </c>
      <c r="BB91" s="321" t="s">
        <v>205</v>
      </c>
      <c r="BC91" s="322">
        <v>916300000</v>
      </c>
      <c r="BD91" s="323" t="s">
        <v>302</v>
      </c>
      <c r="BE91" s="321" t="s">
        <v>205</v>
      </c>
      <c r="BF91" s="322">
        <v>916300000</v>
      </c>
      <c r="BG91" s="323" t="s">
        <v>302</v>
      </c>
      <c r="BH91" s="321" t="s">
        <v>205</v>
      </c>
      <c r="BI91" s="322">
        <v>916300000</v>
      </c>
      <c r="BJ91" s="323" t="s">
        <v>302</v>
      </c>
      <c r="BK91" s="321" t="s">
        <v>205</v>
      </c>
      <c r="BL91" s="322">
        <v>916300000</v>
      </c>
      <c r="BM91" s="323" t="s">
        <v>302</v>
      </c>
      <c r="BN91" s="321" t="s">
        <v>205</v>
      </c>
      <c r="BO91" s="322">
        <v>916300000</v>
      </c>
      <c r="BP91" s="323" t="s">
        <v>302</v>
      </c>
      <c r="BQ91" s="321" t="s">
        <v>205</v>
      </c>
      <c r="BR91" s="322">
        <v>916300000</v>
      </c>
      <c r="BS91" s="323" t="s">
        <v>302</v>
      </c>
      <c r="BT91" s="321" t="s">
        <v>205</v>
      </c>
      <c r="BU91" s="322">
        <v>916300000</v>
      </c>
      <c r="BV91" s="323" t="s">
        <v>302</v>
      </c>
      <c r="BW91" s="321" t="s">
        <v>205</v>
      </c>
      <c r="BX91" s="322">
        <v>916300000</v>
      </c>
      <c r="BY91" s="323" t="s">
        <v>302</v>
      </c>
      <c r="BZ91" s="321" t="s">
        <v>205</v>
      </c>
      <c r="CA91" s="322">
        <v>916300000</v>
      </c>
      <c r="CB91" s="323" t="s">
        <v>302</v>
      </c>
      <c r="CC91" s="321" t="s">
        <v>205</v>
      </c>
      <c r="CD91" s="322">
        <v>916300000</v>
      </c>
      <c r="CE91" s="323" t="s">
        <v>302</v>
      </c>
      <c r="CF91" s="321" t="s">
        <v>205</v>
      </c>
      <c r="CG91" s="322">
        <v>916300000</v>
      </c>
      <c r="CH91" s="323" t="s">
        <v>302</v>
      </c>
      <c r="CI91" s="321" t="s">
        <v>205</v>
      </c>
      <c r="CJ91" s="322">
        <v>916300000</v>
      </c>
      <c r="CK91" s="323" t="s">
        <v>302</v>
      </c>
      <c r="CL91" s="321" t="s">
        <v>205</v>
      </c>
      <c r="CM91" s="322">
        <v>916300000</v>
      </c>
      <c r="CN91" s="323" t="s">
        <v>302</v>
      </c>
      <c r="CO91" s="321" t="s">
        <v>205</v>
      </c>
      <c r="CP91" s="322">
        <v>916300000</v>
      </c>
      <c r="CQ91" s="323" t="s">
        <v>302</v>
      </c>
      <c r="CR91" s="321" t="s">
        <v>205</v>
      </c>
      <c r="CS91" s="322">
        <v>916300000</v>
      </c>
      <c r="CT91" s="324" t="s">
        <v>302</v>
      </c>
    </row>
    <row r="92" spans="1:98" ht="27.75" customHeight="1">
      <c r="A92" s="252"/>
      <c r="B92" s="352">
        <v>61</v>
      </c>
      <c r="C92" s="439" t="s">
        <v>217</v>
      </c>
      <c r="D92" s="439"/>
      <c r="E92" s="439"/>
      <c r="F92" s="439"/>
      <c r="G92" s="440"/>
      <c r="H92" s="320">
        <v>4064317061</v>
      </c>
      <c r="I92" s="321" t="s">
        <v>205</v>
      </c>
      <c r="J92" s="322">
        <v>4064317061</v>
      </c>
      <c r="K92" s="323" t="s">
        <v>302</v>
      </c>
      <c r="L92" s="321" t="s">
        <v>205</v>
      </c>
      <c r="M92" s="322">
        <v>4064317061</v>
      </c>
      <c r="N92" s="323" t="s">
        <v>302</v>
      </c>
      <c r="O92" s="321" t="s">
        <v>205</v>
      </c>
      <c r="P92" s="322">
        <v>4064317061</v>
      </c>
      <c r="Q92" s="323" t="s">
        <v>302</v>
      </c>
      <c r="R92" s="321" t="s">
        <v>205</v>
      </c>
      <c r="S92" s="322">
        <v>4064317061</v>
      </c>
      <c r="T92" s="323" t="s">
        <v>302</v>
      </c>
      <c r="U92" s="321" t="s">
        <v>205</v>
      </c>
      <c r="V92" s="322">
        <v>4064317061</v>
      </c>
      <c r="W92" s="323" t="s">
        <v>302</v>
      </c>
      <c r="X92" s="321" t="s">
        <v>205</v>
      </c>
      <c r="Y92" s="322"/>
      <c r="Z92" s="323" t="s">
        <v>303</v>
      </c>
      <c r="AA92" s="321" t="s">
        <v>205</v>
      </c>
      <c r="AB92" s="322">
        <v>4064317061</v>
      </c>
      <c r="AC92" s="323" t="s">
        <v>302</v>
      </c>
      <c r="AD92" s="321" t="s">
        <v>205</v>
      </c>
      <c r="AE92" s="322">
        <v>4064317061</v>
      </c>
      <c r="AF92" s="323" t="s">
        <v>302</v>
      </c>
      <c r="AG92" s="321" t="s">
        <v>205</v>
      </c>
      <c r="AH92" s="322">
        <v>4064317061</v>
      </c>
      <c r="AI92" s="323" t="s">
        <v>302</v>
      </c>
      <c r="AJ92" s="321" t="s">
        <v>205</v>
      </c>
      <c r="AK92" s="322">
        <v>4064317061</v>
      </c>
      <c r="AL92" s="323" t="s">
        <v>302</v>
      </c>
      <c r="AM92" s="321" t="s">
        <v>205</v>
      </c>
      <c r="AN92" s="322">
        <v>4064317061</v>
      </c>
      <c r="AO92" s="323" t="s">
        <v>302</v>
      </c>
      <c r="AP92" s="321" t="s">
        <v>205</v>
      </c>
      <c r="AQ92" s="322">
        <v>4064317061</v>
      </c>
      <c r="AR92" s="323" t="s">
        <v>302</v>
      </c>
      <c r="AS92" s="321" t="s">
        <v>205</v>
      </c>
      <c r="AT92" s="322"/>
      <c r="AU92" s="323" t="s">
        <v>303</v>
      </c>
      <c r="AV92" s="321" t="s">
        <v>205</v>
      </c>
      <c r="AW92" s="322">
        <v>4064317061</v>
      </c>
      <c r="AX92" s="323" t="s">
        <v>302</v>
      </c>
      <c r="AY92" s="321" t="s">
        <v>205</v>
      </c>
      <c r="AZ92" s="322">
        <v>4064317061</v>
      </c>
      <c r="BA92" s="323" t="s">
        <v>302</v>
      </c>
      <c r="BB92" s="321" t="s">
        <v>205</v>
      </c>
      <c r="BC92" s="322">
        <v>4064317061</v>
      </c>
      <c r="BD92" s="323" t="s">
        <v>302</v>
      </c>
      <c r="BE92" s="321" t="s">
        <v>205</v>
      </c>
      <c r="BF92" s="322">
        <v>4064317061</v>
      </c>
      <c r="BG92" s="323" t="s">
        <v>302</v>
      </c>
      <c r="BH92" s="321" t="s">
        <v>205</v>
      </c>
      <c r="BI92" s="322">
        <v>4064317061</v>
      </c>
      <c r="BJ92" s="323" t="s">
        <v>302</v>
      </c>
      <c r="BK92" s="321" t="s">
        <v>205</v>
      </c>
      <c r="BL92" s="322">
        <v>4064317061</v>
      </c>
      <c r="BM92" s="323" t="s">
        <v>302</v>
      </c>
      <c r="BN92" s="321" t="s">
        <v>205</v>
      </c>
      <c r="BO92" s="322">
        <v>4064317061</v>
      </c>
      <c r="BP92" s="323" t="s">
        <v>302</v>
      </c>
      <c r="BQ92" s="321" t="s">
        <v>205</v>
      </c>
      <c r="BR92" s="322">
        <v>4064317061</v>
      </c>
      <c r="BS92" s="323" t="s">
        <v>302</v>
      </c>
      <c r="BT92" s="321" t="s">
        <v>205</v>
      </c>
      <c r="BU92" s="322">
        <v>4064317061</v>
      </c>
      <c r="BV92" s="323" t="s">
        <v>302</v>
      </c>
      <c r="BW92" s="321" t="s">
        <v>205</v>
      </c>
      <c r="BX92" s="322">
        <v>4064317061</v>
      </c>
      <c r="BY92" s="323" t="s">
        <v>302</v>
      </c>
      <c r="BZ92" s="321" t="s">
        <v>205</v>
      </c>
      <c r="CA92" s="322">
        <v>4064317061</v>
      </c>
      <c r="CB92" s="323" t="s">
        <v>302</v>
      </c>
      <c r="CC92" s="321" t="s">
        <v>205</v>
      </c>
      <c r="CD92" s="322">
        <v>4064317061</v>
      </c>
      <c r="CE92" s="323" t="s">
        <v>302</v>
      </c>
      <c r="CF92" s="321" t="s">
        <v>205</v>
      </c>
      <c r="CG92" s="322">
        <v>4064317061</v>
      </c>
      <c r="CH92" s="323" t="s">
        <v>302</v>
      </c>
      <c r="CI92" s="321" t="s">
        <v>205</v>
      </c>
      <c r="CJ92" s="322">
        <v>4064317061</v>
      </c>
      <c r="CK92" s="323" t="s">
        <v>302</v>
      </c>
      <c r="CL92" s="321" t="s">
        <v>205</v>
      </c>
      <c r="CM92" s="322">
        <v>4064317061</v>
      </c>
      <c r="CN92" s="323" t="s">
        <v>302</v>
      </c>
      <c r="CO92" s="321" t="s">
        <v>205</v>
      </c>
      <c r="CP92" s="322">
        <v>4064317061</v>
      </c>
      <c r="CQ92" s="323" t="s">
        <v>302</v>
      </c>
      <c r="CR92" s="321" t="s">
        <v>205</v>
      </c>
      <c r="CS92" s="322">
        <v>4064317061</v>
      </c>
      <c r="CT92" s="324" t="s">
        <v>302</v>
      </c>
    </row>
    <row r="93" spans="1:98" ht="46.5" customHeight="1">
      <c r="A93" s="252"/>
      <c r="B93" s="352">
        <v>62</v>
      </c>
      <c r="C93" s="438" t="s">
        <v>218</v>
      </c>
      <c r="D93" s="437"/>
      <c r="E93" s="437"/>
      <c r="F93" s="437"/>
      <c r="G93" s="437"/>
      <c r="H93" s="353">
        <v>340000000</v>
      </c>
      <c r="I93" s="321" t="s">
        <v>205</v>
      </c>
      <c r="J93" s="322">
        <v>340000000</v>
      </c>
      <c r="K93" s="323" t="s">
        <v>302</v>
      </c>
      <c r="L93" s="321" t="s">
        <v>205</v>
      </c>
      <c r="M93" s="322">
        <v>340000000</v>
      </c>
      <c r="N93" s="323" t="s">
        <v>302</v>
      </c>
      <c r="O93" s="321" t="s">
        <v>205</v>
      </c>
      <c r="P93" s="322">
        <v>340000000</v>
      </c>
      <c r="Q93" s="323" t="s">
        <v>302</v>
      </c>
      <c r="R93" s="321" t="s">
        <v>205</v>
      </c>
      <c r="S93" s="322">
        <v>340000000</v>
      </c>
      <c r="T93" s="323" t="s">
        <v>302</v>
      </c>
      <c r="U93" s="321" t="s">
        <v>205</v>
      </c>
      <c r="V93" s="322">
        <v>340000000</v>
      </c>
      <c r="W93" s="323" t="s">
        <v>302</v>
      </c>
      <c r="X93" s="321" t="s">
        <v>205</v>
      </c>
      <c r="Y93" s="322"/>
      <c r="Z93" s="323" t="s">
        <v>303</v>
      </c>
      <c r="AA93" s="321" t="s">
        <v>205</v>
      </c>
      <c r="AB93" s="322">
        <v>340000000</v>
      </c>
      <c r="AC93" s="323" t="s">
        <v>302</v>
      </c>
      <c r="AD93" s="321" t="s">
        <v>205</v>
      </c>
      <c r="AE93" s="322">
        <v>340000000</v>
      </c>
      <c r="AF93" s="323" t="s">
        <v>302</v>
      </c>
      <c r="AG93" s="321" t="s">
        <v>205</v>
      </c>
      <c r="AH93" s="322">
        <v>340000000</v>
      </c>
      <c r="AI93" s="323" t="s">
        <v>302</v>
      </c>
      <c r="AJ93" s="321" t="s">
        <v>205</v>
      </c>
      <c r="AK93" s="322">
        <v>340000000</v>
      </c>
      <c r="AL93" s="323" t="s">
        <v>302</v>
      </c>
      <c r="AM93" s="321" t="s">
        <v>205</v>
      </c>
      <c r="AN93" s="322">
        <v>340000000</v>
      </c>
      <c r="AO93" s="323" t="s">
        <v>302</v>
      </c>
      <c r="AP93" s="321" t="s">
        <v>205</v>
      </c>
      <c r="AQ93" s="322">
        <v>340000000</v>
      </c>
      <c r="AR93" s="323" t="s">
        <v>302</v>
      </c>
      <c r="AS93" s="321" t="s">
        <v>205</v>
      </c>
      <c r="AT93" s="322"/>
      <c r="AU93" s="323" t="s">
        <v>303</v>
      </c>
      <c r="AV93" s="321" t="s">
        <v>205</v>
      </c>
      <c r="AW93" s="322">
        <v>340000000</v>
      </c>
      <c r="AX93" s="323" t="s">
        <v>302</v>
      </c>
      <c r="AY93" s="321" t="s">
        <v>205</v>
      </c>
      <c r="AZ93" s="322">
        <v>340000000</v>
      </c>
      <c r="BA93" s="323" t="s">
        <v>302</v>
      </c>
      <c r="BB93" s="321" t="s">
        <v>205</v>
      </c>
      <c r="BC93" s="322">
        <v>340000000</v>
      </c>
      <c r="BD93" s="323" t="s">
        <v>302</v>
      </c>
      <c r="BE93" s="321" t="s">
        <v>205</v>
      </c>
      <c r="BF93" s="322">
        <v>340000000</v>
      </c>
      <c r="BG93" s="323" t="s">
        <v>302</v>
      </c>
      <c r="BH93" s="321" t="s">
        <v>205</v>
      </c>
      <c r="BI93" s="322">
        <v>340000000</v>
      </c>
      <c r="BJ93" s="323" t="s">
        <v>302</v>
      </c>
      <c r="BK93" s="321" t="s">
        <v>205</v>
      </c>
      <c r="BL93" s="322">
        <v>340000000</v>
      </c>
      <c r="BM93" s="323" t="s">
        <v>302</v>
      </c>
      <c r="BN93" s="321" t="s">
        <v>205</v>
      </c>
      <c r="BO93" s="322">
        <v>340000000</v>
      </c>
      <c r="BP93" s="323" t="s">
        <v>302</v>
      </c>
      <c r="BQ93" s="321" t="s">
        <v>205</v>
      </c>
      <c r="BR93" s="322">
        <v>340000000</v>
      </c>
      <c r="BS93" s="323" t="s">
        <v>302</v>
      </c>
      <c r="BT93" s="321" t="s">
        <v>205</v>
      </c>
      <c r="BU93" s="322">
        <v>340000000</v>
      </c>
      <c r="BV93" s="323" t="s">
        <v>302</v>
      </c>
      <c r="BW93" s="321" t="s">
        <v>205</v>
      </c>
      <c r="BX93" s="322">
        <v>340000000</v>
      </c>
      <c r="BY93" s="323" t="s">
        <v>302</v>
      </c>
      <c r="BZ93" s="321" t="s">
        <v>205</v>
      </c>
      <c r="CA93" s="322">
        <v>340000000</v>
      </c>
      <c r="CB93" s="323" t="s">
        <v>302</v>
      </c>
      <c r="CC93" s="321" t="s">
        <v>205</v>
      </c>
      <c r="CD93" s="322">
        <v>340000000</v>
      </c>
      <c r="CE93" s="323" t="s">
        <v>302</v>
      </c>
      <c r="CF93" s="321" t="s">
        <v>205</v>
      </c>
      <c r="CG93" s="322">
        <v>340000000</v>
      </c>
      <c r="CH93" s="323" t="s">
        <v>302</v>
      </c>
      <c r="CI93" s="321" t="s">
        <v>205</v>
      </c>
      <c r="CJ93" s="322">
        <v>340000000</v>
      </c>
      <c r="CK93" s="323" t="s">
        <v>302</v>
      </c>
      <c r="CL93" s="321" t="s">
        <v>205</v>
      </c>
      <c r="CM93" s="322">
        <v>340000000</v>
      </c>
      <c r="CN93" s="323" t="s">
        <v>302</v>
      </c>
      <c r="CO93" s="321" t="s">
        <v>205</v>
      </c>
      <c r="CP93" s="322">
        <v>340000000</v>
      </c>
      <c r="CQ93" s="323" t="s">
        <v>302</v>
      </c>
      <c r="CR93" s="321" t="s">
        <v>205</v>
      </c>
      <c r="CS93" s="322">
        <v>340000000</v>
      </c>
      <c r="CT93" s="324" t="s">
        <v>302</v>
      </c>
    </row>
    <row r="94" spans="1:98" s="364" customFormat="1" ht="32.25" customHeight="1" thickBot="1">
      <c r="A94" s="354"/>
      <c r="B94" s="355"/>
      <c r="C94" s="356"/>
      <c r="D94" s="357"/>
      <c r="E94" s="356"/>
      <c r="F94" s="358"/>
      <c r="G94" s="358" t="s">
        <v>219</v>
      </c>
      <c r="H94" s="359">
        <v>109100000000</v>
      </c>
      <c r="I94" s="360"/>
      <c r="J94" s="361">
        <v>105080225218</v>
      </c>
      <c r="K94" s="362"/>
      <c r="L94" s="360"/>
      <c r="M94" s="361">
        <v>104866216144</v>
      </c>
      <c r="N94" s="362"/>
      <c r="O94" s="360"/>
      <c r="P94" s="361">
        <v>105435464056</v>
      </c>
      <c r="Q94" s="362"/>
      <c r="R94" s="360"/>
      <c r="S94" s="361">
        <v>105336094449</v>
      </c>
      <c r="T94" s="362"/>
      <c r="U94" s="360"/>
      <c r="V94" s="361">
        <v>101301422238</v>
      </c>
      <c r="W94" s="362"/>
      <c r="X94" s="360"/>
      <c r="Y94" s="361">
        <v>0</v>
      </c>
      <c r="Z94" s="362"/>
      <c r="AA94" s="360"/>
      <c r="AB94" s="361">
        <v>105718601940</v>
      </c>
      <c r="AC94" s="362"/>
      <c r="AD94" s="360"/>
      <c r="AE94" s="361">
        <v>105488512244</v>
      </c>
      <c r="AF94" s="362"/>
      <c r="AG94" s="360"/>
      <c r="AH94" s="361">
        <v>105315309782</v>
      </c>
      <c r="AI94" s="362"/>
      <c r="AJ94" s="360"/>
      <c r="AK94" s="361">
        <v>105718227042</v>
      </c>
      <c r="AL94" s="362"/>
      <c r="AM94" s="360"/>
      <c r="AN94" s="361">
        <v>105074450638</v>
      </c>
      <c r="AO94" s="362"/>
      <c r="AP94" s="360"/>
      <c r="AQ94" s="361">
        <v>107790800001</v>
      </c>
      <c r="AR94" s="362"/>
      <c r="AS94" s="360"/>
      <c r="AT94" s="361">
        <v>0</v>
      </c>
      <c r="AU94" s="362"/>
      <c r="AV94" s="360"/>
      <c r="AW94" s="361">
        <v>102077536699</v>
      </c>
      <c r="AX94" s="362"/>
      <c r="AY94" s="360"/>
      <c r="AZ94" s="361">
        <v>105439224172</v>
      </c>
      <c r="BA94" s="362"/>
      <c r="BB94" s="360"/>
      <c r="BC94" s="361">
        <v>106586360673</v>
      </c>
      <c r="BD94" s="362"/>
      <c r="BE94" s="360"/>
      <c r="BF94" s="361">
        <v>106684491751</v>
      </c>
      <c r="BG94" s="362"/>
      <c r="BH94" s="360"/>
      <c r="BI94" s="361">
        <v>99973640351</v>
      </c>
      <c r="BJ94" s="362"/>
      <c r="BK94" s="360"/>
      <c r="BL94" s="361">
        <v>102112809803</v>
      </c>
      <c r="BM94" s="362"/>
      <c r="BN94" s="360"/>
      <c r="BO94" s="361">
        <v>104441720243</v>
      </c>
      <c r="BP94" s="362"/>
      <c r="BQ94" s="360"/>
      <c r="BR94" s="361">
        <v>106119713189</v>
      </c>
      <c r="BS94" s="362"/>
      <c r="BT94" s="360"/>
      <c r="BU94" s="361">
        <v>105536407966</v>
      </c>
      <c r="BV94" s="362"/>
      <c r="BW94" s="360"/>
      <c r="BX94" s="361">
        <v>106089024147</v>
      </c>
      <c r="BY94" s="362"/>
      <c r="BZ94" s="360"/>
      <c r="CA94" s="361">
        <v>103220689644</v>
      </c>
      <c r="CB94" s="362"/>
      <c r="CC94" s="360"/>
      <c r="CD94" s="361">
        <v>106059121473</v>
      </c>
      <c r="CE94" s="362"/>
      <c r="CF94" s="360"/>
      <c r="CG94" s="361">
        <v>106208296403</v>
      </c>
      <c r="CH94" s="362"/>
      <c r="CI94" s="360"/>
      <c r="CJ94" s="361">
        <v>104733908196</v>
      </c>
      <c r="CK94" s="362"/>
      <c r="CL94" s="360"/>
      <c r="CM94" s="361">
        <v>104877183543</v>
      </c>
      <c r="CN94" s="362"/>
      <c r="CO94" s="360"/>
      <c r="CP94" s="361">
        <v>105466046780</v>
      </c>
      <c r="CQ94" s="362"/>
      <c r="CR94" s="360"/>
      <c r="CS94" s="361">
        <v>105211594083</v>
      </c>
      <c r="CT94" s="363"/>
    </row>
    <row r="95" spans="1:98" ht="32.25" customHeight="1" thickBot="1">
      <c r="A95" s="252"/>
      <c r="B95" s="426" t="s">
        <v>220</v>
      </c>
      <c r="C95" s="427"/>
      <c r="D95" s="427"/>
      <c r="E95" s="427"/>
      <c r="F95" s="427"/>
      <c r="G95" s="427"/>
      <c r="H95" s="428"/>
      <c r="I95" s="331"/>
      <c r="J95" s="365">
        <v>105080225218</v>
      </c>
      <c r="K95" s="333"/>
      <c r="L95" s="331"/>
      <c r="M95" s="365">
        <v>104866216144</v>
      </c>
      <c r="N95" s="333"/>
      <c r="O95" s="331"/>
      <c r="P95" s="365">
        <v>105435464056</v>
      </c>
      <c r="Q95" s="333"/>
      <c r="R95" s="331"/>
      <c r="S95" s="365">
        <v>105336094449</v>
      </c>
      <c r="T95" s="333"/>
      <c r="U95" s="331"/>
      <c r="V95" s="365">
        <v>101301422238</v>
      </c>
      <c r="W95" s="333"/>
      <c r="X95" s="331"/>
      <c r="Y95" s="365"/>
      <c r="Z95" s="333"/>
      <c r="AA95" s="331"/>
      <c r="AB95" s="365">
        <v>105718601940</v>
      </c>
      <c r="AC95" s="333"/>
      <c r="AD95" s="331"/>
      <c r="AE95" s="365">
        <v>105488512244</v>
      </c>
      <c r="AF95" s="333"/>
      <c r="AG95" s="331"/>
      <c r="AH95" s="365">
        <v>105315309782</v>
      </c>
      <c r="AI95" s="333"/>
      <c r="AJ95" s="331"/>
      <c r="AK95" s="365">
        <v>105718227042</v>
      </c>
      <c r="AL95" s="333"/>
      <c r="AM95" s="331"/>
      <c r="AN95" s="365">
        <v>105074450638</v>
      </c>
      <c r="AO95" s="333"/>
      <c r="AP95" s="331"/>
      <c r="AQ95" s="365">
        <v>107790800001</v>
      </c>
      <c r="AR95" s="333"/>
      <c r="AS95" s="331"/>
      <c r="AT95" s="365"/>
      <c r="AU95" s="333"/>
      <c r="AV95" s="331"/>
      <c r="AW95" s="365">
        <v>102077536699</v>
      </c>
      <c r="AX95" s="333"/>
      <c r="AY95" s="331"/>
      <c r="AZ95" s="365">
        <v>105439224172</v>
      </c>
      <c r="BA95" s="333"/>
      <c r="BB95" s="331"/>
      <c r="BC95" s="365">
        <v>106586360673</v>
      </c>
      <c r="BD95" s="333"/>
      <c r="BE95" s="331"/>
      <c r="BF95" s="365">
        <v>106684491751</v>
      </c>
      <c r="BG95" s="333"/>
      <c r="BH95" s="331"/>
      <c r="BI95" s="365">
        <v>99973640351</v>
      </c>
      <c r="BJ95" s="333"/>
      <c r="BK95" s="331"/>
      <c r="BL95" s="365">
        <v>102112809803</v>
      </c>
      <c r="BM95" s="333"/>
      <c r="BN95" s="331"/>
      <c r="BO95" s="365">
        <v>104441720243</v>
      </c>
      <c r="BP95" s="333"/>
      <c r="BQ95" s="331"/>
      <c r="BR95" s="365">
        <v>106119713189</v>
      </c>
      <c r="BS95" s="333"/>
      <c r="BT95" s="331"/>
      <c r="BU95" s="365">
        <v>105536407966</v>
      </c>
      <c r="BV95" s="333"/>
      <c r="BW95" s="331"/>
      <c r="BX95" s="365">
        <v>106089024147</v>
      </c>
      <c r="BY95" s="333"/>
      <c r="BZ95" s="331"/>
      <c r="CA95" s="365">
        <v>103220689644</v>
      </c>
      <c r="CB95" s="333"/>
      <c r="CC95" s="331"/>
      <c r="CD95" s="365">
        <v>106059121473</v>
      </c>
      <c r="CE95" s="333"/>
      <c r="CF95" s="331"/>
      <c r="CG95" s="365">
        <v>106208296403</v>
      </c>
      <c r="CH95" s="333"/>
      <c r="CI95" s="331"/>
      <c r="CJ95" s="365">
        <v>104733908196</v>
      </c>
      <c r="CK95" s="333"/>
      <c r="CL95" s="331"/>
      <c r="CM95" s="365">
        <v>104877183543</v>
      </c>
      <c r="CN95" s="333"/>
      <c r="CO95" s="331"/>
      <c r="CP95" s="365">
        <v>105466046780</v>
      </c>
      <c r="CQ95" s="333"/>
      <c r="CR95" s="331"/>
      <c r="CS95" s="365">
        <v>105211594083</v>
      </c>
      <c r="CT95" s="366"/>
    </row>
    <row r="96" spans="1:98" ht="32.25" customHeight="1" thickBot="1">
      <c r="A96" s="252"/>
      <c r="B96" s="429" t="s">
        <v>221</v>
      </c>
      <c r="C96" s="430"/>
      <c r="D96" s="430"/>
      <c r="E96" s="430"/>
      <c r="F96" s="430"/>
      <c r="G96" s="430"/>
      <c r="H96" s="431"/>
      <c r="I96" s="331"/>
      <c r="J96" s="367">
        <v>0</v>
      </c>
      <c r="K96" s="333"/>
      <c r="L96" s="331"/>
      <c r="M96" s="367">
        <v>0</v>
      </c>
      <c r="N96" s="333"/>
      <c r="O96" s="331"/>
      <c r="P96" s="367">
        <v>0</v>
      </c>
      <c r="Q96" s="333"/>
      <c r="R96" s="331"/>
      <c r="S96" s="367">
        <v>0</v>
      </c>
      <c r="T96" s="333"/>
      <c r="U96" s="331"/>
      <c r="V96" s="367">
        <v>0</v>
      </c>
      <c r="W96" s="333"/>
      <c r="X96" s="331"/>
      <c r="Y96" s="367">
        <v>0</v>
      </c>
      <c r="Z96" s="333"/>
      <c r="AA96" s="331"/>
      <c r="AB96" s="367">
        <v>0</v>
      </c>
      <c r="AC96" s="333"/>
      <c r="AD96" s="331"/>
      <c r="AE96" s="367">
        <v>0</v>
      </c>
      <c r="AF96" s="333"/>
      <c r="AG96" s="331"/>
      <c r="AH96" s="367">
        <v>0</v>
      </c>
      <c r="AI96" s="333"/>
      <c r="AJ96" s="331"/>
      <c r="AK96" s="367">
        <v>0</v>
      </c>
      <c r="AL96" s="333"/>
      <c r="AM96" s="331"/>
      <c r="AN96" s="367">
        <v>0</v>
      </c>
      <c r="AO96" s="333"/>
      <c r="AP96" s="331"/>
      <c r="AQ96" s="367">
        <v>0</v>
      </c>
      <c r="AR96" s="333"/>
      <c r="AS96" s="331"/>
      <c r="AT96" s="367">
        <v>0</v>
      </c>
      <c r="AU96" s="333"/>
      <c r="AV96" s="331"/>
      <c r="AW96" s="367">
        <v>0</v>
      </c>
      <c r="AX96" s="333"/>
      <c r="AY96" s="331"/>
      <c r="AZ96" s="367">
        <v>0</v>
      </c>
      <c r="BA96" s="333"/>
      <c r="BB96" s="331"/>
      <c r="BC96" s="367">
        <v>0</v>
      </c>
      <c r="BD96" s="333"/>
      <c r="BE96" s="331"/>
      <c r="BF96" s="367">
        <v>0</v>
      </c>
      <c r="BG96" s="333"/>
      <c r="BH96" s="331"/>
      <c r="BI96" s="367">
        <v>0</v>
      </c>
      <c r="BJ96" s="333"/>
      <c r="BK96" s="331"/>
      <c r="BL96" s="367">
        <v>0</v>
      </c>
      <c r="BM96" s="333"/>
      <c r="BN96" s="331"/>
      <c r="BO96" s="367">
        <v>0</v>
      </c>
      <c r="BP96" s="333"/>
      <c r="BQ96" s="331"/>
      <c r="BR96" s="367">
        <v>0</v>
      </c>
      <c r="BS96" s="333"/>
      <c r="BT96" s="331"/>
      <c r="BU96" s="367">
        <v>0</v>
      </c>
      <c r="BV96" s="333"/>
      <c r="BW96" s="331"/>
      <c r="BX96" s="367">
        <v>0</v>
      </c>
      <c r="BY96" s="333"/>
      <c r="BZ96" s="331"/>
      <c r="CA96" s="367">
        <v>0</v>
      </c>
      <c r="CB96" s="333"/>
      <c r="CC96" s="331"/>
      <c r="CD96" s="367">
        <v>0</v>
      </c>
      <c r="CE96" s="333"/>
      <c r="CF96" s="331"/>
      <c r="CG96" s="367">
        <v>0</v>
      </c>
      <c r="CH96" s="333"/>
      <c r="CI96" s="331"/>
      <c r="CJ96" s="367">
        <v>0</v>
      </c>
      <c r="CK96" s="333"/>
      <c r="CL96" s="331"/>
      <c r="CM96" s="367">
        <v>0</v>
      </c>
      <c r="CN96" s="333"/>
      <c r="CO96" s="331"/>
      <c r="CP96" s="367">
        <v>0</v>
      </c>
      <c r="CQ96" s="333"/>
      <c r="CR96" s="331"/>
      <c r="CS96" s="367">
        <v>0</v>
      </c>
      <c r="CT96" s="366"/>
    </row>
    <row r="97" spans="1:98" ht="32.25" customHeight="1" thickBot="1">
      <c r="A97" s="252"/>
      <c r="B97" s="368" t="s">
        <v>2</v>
      </c>
      <c r="C97" s="369"/>
      <c r="D97" s="370"/>
      <c r="E97" s="371"/>
      <c r="F97" s="372"/>
      <c r="G97" s="372"/>
      <c r="H97" s="373">
        <v>109100000000</v>
      </c>
      <c r="I97" s="374"/>
      <c r="J97" s="375">
        <v>105080225218</v>
      </c>
      <c r="K97" s="376" t="s">
        <v>302</v>
      </c>
      <c r="L97" s="374"/>
      <c r="M97" s="375">
        <v>104866216144</v>
      </c>
      <c r="N97" s="376" t="s">
        <v>302</v>
      </c>
      <c r="O97" s="374"/>
      <c r="P97" s="375">
        <v>105435464056</v>
      </c>
      <c r="Q97" s="376" t="s">
        <v>302</v>
      </c>
      <c r="R97" s="374"/>
      <c r="S97" s="375">
        <v>105336094449</v>
      </c>
      <c r="T97" s="376" t="s">
        <v>302</v>
      </c>
      <c r="U97" s="374"/>
      <c r="V97" s="375">
        <v>101301422238</v>
      </c>
      <c r="W97" s="376" t="s">
        <v>302</v>
      </c>
      <c r="X97" s="374"/>
      <c r="Y97" s="375" t="s">
        <v>42</v>
      </c>
      <c r="Z97" s="376" t="s">
        <v>303</v>
      </c>
      <c r="AA97" s="374"/>
      <c r="AB97" s="375">
        <v>105718601940</v>
      </c>
      <c r="AC97" s="376" t="s">
        <v>302</v>
      </c>
      <c r="AD97" s="374"/>
      <c r="AE97" s="375">
        <v>105488512244</v>
      </c>
      <c r="AF97" s="376" t="s">
        <v>302</v>
      </c>
      <c r="AG97" s="374"/>
      <c r="AH97" s="375">
        <v>105315309782</v>
      </c>
      <c r="AI97" s="376" t="s">
        <v>302</v>
      </c>
      <c r="AJ97" s="374"/>
      <c r="AK97" s="375">
        <v>105718227042</v>
      </c>
      <c r="AL97" s="376" t="s">
        <v>302</v>
      </c>
      <c r="AM97" s="374"/>
      <c r="AN97" s="375">
        <v>105074450638</v>
      </c>
      <c r="AO97" s="376" t="s">
        <v>302</v>
      </c>
      <c r="AP97" s="374"/>
      <c r="AQ97" s="375">
        <v>107790800001</v>
      </c>
      <c r="AR97" s="376" t="s">
        <v>302</v>
      </c>
      <c r="AS97" s="374"/>
      <c r="AT97" s="375" t="s">
        <v>42</v>
      </c>
      <c r="AU97" s="376" t="s">
        <v>303</v>
      </c>
      <c r="AV97" s="374"/>
      <c r="AW97" s="375">
        <v>102077536699</v>
      </c>
      <c r="AX97" s="376" t="s">
        <v>302</v>
      </c>
      <c r="AY97" s="374"/>
      <c r="AZ97" s="375">
        <v>105439224172</v>
      </c>
      <c r="BA97" s="376" t="s">
        <v>302</v>
      </c>
      <c r="BB97" s="374"/>
      <c r="BC97" s="375">
        <v>106586360673</v>
      </c>
      <c r="BD97" s="376" t="s">
        <v>302</v>
      </c>
      <c r="BE97" s="374"/>
      <c r="BF97" s="375">
        <v>106684491751</v>
      </c>
      <c r="BG97" s="376" t="s">
        <v>302</v>
      </c>
      <c r="BH97" s="374"/>
      <c r="BI97" s="375">
        <v>99973640351</v>
      </c>
      <c r="BJ97" s="376" t="s">
        <v>302</v>
      </c>
      <c r="BK97" s="374"/>
      <c r="BL97" s="375">
        <v>102112809803</v>
      </c>
      <c r="BM97" s="376" t="s">
        <v>302</v>
      </c>
      <c r="BN97" s="374"/>
      <c r="BO97" s="375">
        <v>104441720243</v>
      </c>
      <c r="BP97" s="376" t="s">
        <v>302</v>
      </c>
      <c r="BQ97" s="374"/>
      <c r="BR97" s="375">
        <v>106119713189</v>
      </c>
      <c r="BS97" s="376" t="s">
        <v>302</v>
      </c>
      <c r="BT97" s="374"/>
      <c r="BU97" s="375">
        <v>105536407966</v>
      </c>
      <c r="BV97" s="376" t="s">
        <v>302</v>
      </c>
      <c r="BW97" s="374"/>
      <c r="BX97" s="375">
        <v>106089024147</v>
      </c>
      <c r="BY97" s="376" t="s">
        <v>302</v>
      </c>
      <c r="BZ97" s="374"/>
      <c r="CA97" s="375">
        <v>103220689644</v>
      </c>
      <c r="CB97" s="376" t="s">
        <v>302</v>
      </c>
      <c r="CC97" s="374"/>
      <c r="CD97" s="375">
        <v>106059121473</v>
      </c>
      <c r="CE97" s="376" t="s">
        <v>302</v>
      </c>
      <c r="CF97" s="374"/>
      <c r="CG97" s="375">
        <v>106208296403</v>
      </c>
      <c r="CH97" s="376" t="s">
        <v>302</v>
      </c>
      <c r="CI97" s="374"/>
      <c r="CJ97" s="375">
        <v>104733908196</v>
      </c>
      <c r="CK97" s="376" t="s">
        <v>302</v>
      </c>
      <c r="CL97" s="374"/>
      <c r="CM97" s="375">
        <v>104877183543</v>
      </c>
      <c r="CN97" s="376" t="s">
        <v>302</v>
      </c>
      <c r="CO97" s="374"/>
      <c r="CP97" s="375">
        <v>105466046780</v>
      </c>
      <c r="CQ97" s="376" t="s">
        <v>302</v>
      </c>
      <c r="CR97" s="374"/>
      <c r="CS97" s="375">
        <v>105211594083</v>
      </c>
      <c r="CT97" s="377" t="s">
        <v>302</v>
      </c>
    </row>
    <row r="98" spans="1:98" s="262" customFormat="1" ht="24.95" customHeight="1" thickTop="1" thickBot="1">
      <c r="A98" s="261"/>
      <c r="B98" s="378"/>
      <c r="C98" s="378"/>
      <c r="D98" s="378"/>
      <c r="E98" s="378"/>
      <c r="F98" s="378"/>
      <c r="G98" s="379"/>
      <c r="H98" s="379"/>
      <c r="I98" s="423">
        <v>5</v>
      </c>
      <c r="J98" s="424"/>
      <c r="K98" s="424"/>
      <c r="L98" s="423">
        <v>10</v>
      </c>
      <c r="M98" s="424"/>
      <c r="N98" s="424"/>
      <c r="O98" s="423">
        <v>11</v>
      </c>
      <c r="P98" s="424"/>
      <c r="Q98" s="424"/>
      <c r="R98" s="423">
        <v>16</v>
      </c>
      <c r="S98" s="424"/>
      <c r="T98" s="424"/>
      <c r="U98" s="423">
        <v>17</v>
      </c>
      <c r="V98" s="424"/>
      <c r="W98" s="424"/>
      <c r="X98" s="423">
        <v>18</v>
      </c>
      <c r="Y98" s="424"/>
      <c r="Z98" s="424"/>
      <c r="AA98" s="423">
        <v>19</v>
      </c>
      <c r="AB98" s="424"/>
      <c r="AC98" s="424"/>
      <c r="AD98" s="423">
        <v>21</v>
      </c>
      <c r="AE98" s="424"/>
      <c r="AF98" s="424"/>
      <c r="AG98" s="423">
        <v>23</v>
      </c>
      <c r="AH98" s="424"/>
      <c r="AI98" s="424"/>
      <c r="AJ98" s="423">
        <v>26</v>
      </c>
      <c r="AK98" s="424"/>
      <c r="AL98" s="424"/>
      <c r="AM98" s="423">
        <v>27</v>
      </c>
      <c r="AN98" s="424"/>
      <c r="AO98" s="424"/>
      <c r="AP98" s="423">
        <v>35</v>
      </c>
      <c r="AQ98" s="424"/>
      <c r="AR98" s="424"/>
      <c r="AS98" s="423">
        <v>37</v>
      </c>
      <c r="AT98" s="424"/>
      <c r="AU98" s="424"/>
      <c r="AV98" s="423">
        <v>38</v>
      </c>
      <c r="AW98" s="424"/>
      <c r="AX98" s="424"/>
      <c r="AY98" s="423">
        <v>39</v>
      </c>
      <c r="AZ98" s="424"/>
      <c r="BA98" s="424"/>
      <c r="BB98" s="423">
        <v>45</v>
      </c>
      <c r="BC98" s="424"/>
      <c r="BD98" s="424"/>
      <c r="BE98" s="423">
        <v>47</v>
      </c>
      <c r="BF98" s="424"/>
      <c r="BG98" s="424"/>
      <c r="BH98" s="423">
        <v>48</v>
      </c>
      <c r="BI98" s="424"/>
      <c r="BJ98" s="424"/>
      <c r="BK98" s="423">
        <v>51</v>
      </c>
      <c r="BL98" s="424"/>
      <c r="BM98" s="424"/>
      <c r="BN98" s="423">
        <v>52</v>
      </c>
      <c r="BO98" s="424"/>
      <c r="BP98" s="424"/>
      <c r="BQ98" s="423">
        <v>55</v>
      </c>
      <c r="BR98" s="424"/>
      <c r="BS98" s="424"/>
      <c r="BT98" s="423">
        <v>56</v>
      </c>
      <c r="BU98" s="424"/>
      <c r="BV98" s="424"/>
      <c r="BW98" s="423">
        <v>60</v>
      </c>
      <c r="BX98" s="424"/>
      <c r="BY98" s="424"/>
      <c r="BZ98" s="423">
        <v>66</v>
      </c>
      <c r="CA98" s="424"/>
      <c r="CB98" s="424"/>
      <c r="CC98" s="423">
        <v>67</v>
      </c>
      <c r="CD98" s="424"/>
      <c r="CE98" s="424"/>
      <c r="CF98" s="423">
        <v>69</v>
      </c>
      <c r="CG98" s="424"/>
      <c r="CH98" s="424"/>
      <c r="CI98" s="423">
        <v>75</v>
      </c>
      <c r="CJ98" s="424"/>
      <c r="CK98" s="424"/>
      <c r="CL98" s="423">
        <v>79</v>
      </c>
      <c r="CM98" s="424"/>
      <c r="CN98" s="424"/>
      <c r="CO98" s="423">
        <v>80</v>
      </c>
      <c r="CP98" s="424"/>
      <c r="CQ98" s="424"/>
      <c r="CR98" s="423">
        <v>82</v>
      </c>
      <c r="CS98" s="424"/>
      <c r="CT98" s="448"/>
    </row>
    <row r="99" spans="1:98" ht="18.75" customHeight="1" thickTop="1">
      <c r="A99" s="252"/>
      <c r="D99" s="252"/>
      <c r="E99" s="252"/>
      <c r="F99" s="252"/>
      <c r="G99" s="252"/>
      <c r="H99" s="412" t="s">
        <v>222</v>
      </c>
      <c r="I99" s="417"/>
      <c r="J99" s="418"/>
      <c r="K99" s="418"/>
      <c r="L99" s="417"/>
      <c r="M99" s="418"/>
      <c r="N99" s="418"/>
      <c r="O99" s="417"/>
      <c r="P99" s="418"/>
      <c r="Q99" s="418"/>
      <c r="R99" s="417"/>
      <c r="S99" s="418"/>
      <c r="T99" s="418"/>
      <c r="U99" s="417"/>
      <c r="V99" s="418"/>
      <c r="W99" s="418"/>
      <c r="X99" s="417"/>
      <c r="Y99" s="418"/>
      <c r="Z99" s="418"/>
      <c r="AA99" s="417"/>
      <c r="AB99" s="418"/>
      <c r="AC99" s="418"/>
      <c r="AD99" s="417"/>
      <c r="AE99" s="418"/>
      <c r="AF99" s="418"/>
      <c r="AG99" s="417"/>
      <c r="AH99" s="418"/>
      <c r="AI99" s="418"/>
      <c r="AJ99" s="417"/>
      <c r="AK99" s="418"/>
      <c r="AL99" s="418"/>
      <c r="AM99" s="417"/>
      <c r="AN99" s="418"/>
      <c r="AO99" s="418"/>
      <c r="AP99" s="417"/>
      <c r="AQ99" s="418"/>
      <c r="AR99" s="418"/>
      <c r="AS99" s="417"/>
      <c r="AT99" s="418"/>
      <c r="AU99" s="418"/>
      <c r="AV99" s="417"/>
      <c r="AW99" s="418"/>
      <c r="AX99" s="418"/>
      <c r="AY99" s="417"/>
      <c r="AZ99" s="418"/>
      <c r="BA99" s="418"/>
      <c r="BB99" s="417"/>
      <c r="BC99" s="418"/>
      <c r="BD99" s="418"/>
      <c r="BE99" s="417"/>
      <c r="BF99" s="418"/>
      <c r="BG99" s="418"/>
      <c r="BH99" s="417"/>
      <c r="BI99" s="418"/>
      <c r="BJ99" s="418"/>
      <c r="BK99" s="417"/>
      <c r="BL99" s="418"/>
      <c r="BM99" s="418"/>
      <c r="BN99" s="417"/>
      <c r="BO99" s="418"/>
      <c r="BP99" s="418"/>
      <c r="BQ99" s="417"/>
      <c r="BR99" s="418"/>
      <c r="BS99" s="418"/>
      <c r="BT99" s="417"/>
      <c r="BU99" s="418"/>
      <c r="BV99" s="418"/>
      <c r="BW99" s="417"/>
      <c r="BX99" s="418"/>
      <c r="BY99" s="418"/>
      <c r="BZ99" s="417"/>
      <c r="CA99" s="418"/>
      <c r="CB99" s="418"/>
      <c r="CC99" s="417"/>
      <c r="CD99" s="418"/>
      <c r="CE99" s="418"/>
      <c r="CF99" s="417"/>
      <c r="CG99" s="418"/>
      <c r="CH99" s="418"/>
      <c r="CI99" s="417"/>
      <c r="CJ99" s="418"/>
      <c r="CK99" s="418"/>
      <c r="CL99" s="417"/>
      <c r="CM99" s="418"/>
      <c r="CN99" s="418"/>
      <c r="CO99" s="417"/>
      <c r="CP99" s="418"/>
      <c r="CQ99" s="418"/>
      <c r="CR99" s="417"/>
      <c r="CS99" s="418"/>
      <c r="CT99" s="449"/>
    </row>
    <row r="100" spans="1:98" ht="18.75" customHeight="1">
      <c r="H100" s="413"/>
      <c r="I100" s="419"/>
      <c r="J100" s="420"/>
      <c r="K100" s="420"/>
      <c r="L100" s="419"/>
      <c r="M100" s="420"/>
      <c r="N100" s="420"/>
      <c r="O100" s="419"/>
      <c r="P100" s="420"/>
      <c r="Q100" s="420"/>
      <c r="R100" s="419"/>
      <c r="S100" s="420"/>
      <c r="T100" s="420"/>
      <c r="U100" s="419"/>
      <c r="V100" s="420"/>
      <c r="W100" s="420"/>
      <c r="X100" s="419"/>
      <c r="Y100" s="420"/>
      <c r="Z100" s="420"/>
      <c r="AA100" s="419"/>
      <c r="AB100" s="420"/>
      <c r="AC100" s="420"/>
      <c r="AD100" s="419"/>
      <c r="AE100" s="420"/>
      <c r="AF100" s="420"/>
      <c r="AG100" s="419"/>
      <c r="AH100" s="420"/>
      <c r="AI100" s="420"/>
      <c r="AJ100" s="419"/>
      <c r="AK100" s="420"/>
      <c r="AL100" s="420"/>
      <c r="AM100" s="419"/>
      <c r="AN100" s="420"/>
      <c r="AO100" s="420"/>
      <c r="AP100" s="419"/>
      <c r="AQ100" s="420"/>
      <c r="AR100" s="420"/>
      <c r="AS100" s="419"/>
      <c r="AT100" s="420"/>
      <c r="AU100" s="420"/>
      <c r="AV100" s="419"/>
      <c r="AW100" s="420"/>
      <c r="AX100" s="420"/>
      <c r="AY100" s="419"/>
      <c r="AZ100" s="420"/>
      <c r="BA100" s="420"/>
      <c r="BB100" s="419"/>
      <c r="BC100" s="420"/>
      <c r="BD100" s="420"/>
      <c r="BE100" s="419"/>
      <c r="BF100" s="420"/>
      <c r="BG100" s="420"/>
      <c r="BH100" s="419"/>
      <c r="BI100" s="420"/>
      <c r="BJ100" s="420"/>
      <c r="BK100" s="419"/>
      <c r="BL100" s="420"/>
      <c r="BM100" s="420"/>
      <c r="BN100" s="419"/>
      <c r="BO100" s="420"/>
      <c r="BP100" s="420"/>
      <c r="BQ100" s="419"/>
      <c r="BR100" s="420"/>
      <c r="BS100" s="420"/>
      <c r="BT100" s="419"/>
      <c r="BU100" s="420"/>
      <c r="BV100" s="420"/>
      <c r="BW100" s="419"/>
      <c r="BX100" s="420"/>
      <c r="BY100" s="420"/>
      <c r="BZ100" s="419"/>
      <c r="CA100" s="420"/>
      <c r="CB100" s="420"/>
      <c r="CC100" s="419"/>
      <c r="CD100" s="420"/>
      <c r="CE100" s="420"/>
      <c r="CF100" s="419"/>
      <c r="CG100" s="420"/>
      <c r="CH100" s="420"/>
      <c r="CI100" s="419"/>
      <c r="CJ100" s="420"/>
      <c r="CK100" s="420"/>
      <c r="CL100" s="419"/>
      <c r="CM100" s="420"/>
      <c r="CN100" s="420"/>
      <c r="CO100" s="419"/>
      <c r="CP100" s="420"/>
      <c r="CQ100" s="420"/>
      <c r="CR100" s="419"/>
      <c r="CS100" s="420"/>
      <c r="CT100" s="450"/>
    </row>
    <row r="101" spans="1:98" ht="18.75" customHeight="1">
      <c r="H101" s="413"/>
      <c r="I101" s="419"/>
      <c r="J101" s="420"/>
      <c r="K101" s="420"/>
      <c r="L101" s="419"/>
      <c r="M101" s="420"/>
      <c r="N101" s="420"/>
      <c r="O101" s="419"/>
      <c r="P101" s="420"/>
      <c r="Q101" s="420"/>
      <c r="R101" s="419"/>
      <c r="S101" s="420"/>
      <c r="T101" s="420"/>
      <c r="U101" s="419"/>
      <c r="V101" s="420"/>
      <c r="W101" s="420"/>
      <c r="X101" s="419"/>
      <c r="Y101" s="420"/>
      <c r="Z101" s="420"/>
      <c r="AA101" s="419"/>
      <c r="AB101" s="420"/>
      <c r="AC101" s="420"/>
      <c r="AD101" s="419"/>
      <c r="AE101" s="420"/>
      <c r="AF101" s="420"/>
      <c r="AG101" s="419"/>
      <c r="AH101" s="420"/>
      <c r="AI101" s="420"/>
      <c r="AJ101" s="419"/>
      <c r="AK101" s="420"/>
      <c r="AL101" s="420"/>
      <c r="AM101" s="419"/>
      <c r="AN101" s="420"/>
      <c r="AO101" s="420"/>
      <c r="AP101" s="419"/>
      <c r="AQ101" s="420"/>
      <c r="AR101" s="420"/>
      <c r="AS101" s="419"/>
      <c r="AT101" s="420"/>
      <c r="AU101" s="420"/>
      <c r="AV101" s="419"/>
      <c r="AW101" s="420"/>
      <c r="AX101" s="420"/>
      <c r="AY101" s="419"/>
      <c r="AZ101" s="420"/>
      <c r="BA101" s="420"/>
      <c r="BB101" s="419"/>
      <c r="BC101" s="420"/>
      <c r="BD101" s="420"/>
      <c r="BE101" s="419"/>
      <c r="BF101" s="420"/>
      <c r="BG101" s="420"/>
      <c r="BH101" s="419"/>
      <c r="BI101" s="420"/>
      <c r="BJ101" s="420"/>
      <c r="BK101" s="419"/>
      <c r="BL101" s="420"/>
      <c r="BM101" s="420"/>
      <c r="BN101" s="419"/>
      <c r="BO101" s="420"/>
      <c r="BP101" s="420"/>
      <c r="BQ101" s="419"/>
      <c r="BR101" s="420"/>
      <c r="BS101" s="420"/>
      <c r="BT101" s="419"/>
      <c r="BU101" s="420"/>
      <c r="BV101" s="420"/>
      <c r="BW101" s="419"/>
      <c r="BX101" s="420"/>
      <c r="BY101" s="420"/>
      <c r="BZ101" s="419"/>
      <c r="CA101" s="420"/>
      <c r="CB101" s="420"/>
      <c r="CC101" s="419"/>
      <c r="CD101" s="420"/>
      <c r="CE101" s="420"/>
      <c r="CF101" s="419"/>
      <c r="CG101" s="420"/>
      <c r="CH101" s="420"/>
      <c r="CI101" s="419"/>
      <c r="CJ101" s="420"/>
      <c r="CK101" s="420"/>
      <c r="CL101" s="419"/>
      <c r="CM101" s="420"/>
      <c r="CN101" s="420"/>
      <c r="CO101" s="419"/>
      <c r="CP101" s="420"/>
      <c r="CQ101" s="420"/>
      <c r="CR101" s="419"/>
      <c r="CS101" s="420"/>
      <c r="CT101" s="450"/>
    </row>
    <row r="102" spans="1:98" ht="18.75" customHeight="1" thickBot="1">
      <c r="H102" s="414"/>
      <c r="I102" s="421"/>
      <c r="J102" s="422"/>
      <c r="K102" s="422"/>
      <c r="L102" s="421"/>
      <c r="M102" s="422"/>
      <c r="N102" s="422"/>
      <c r="O102" s="421"/>
      <c r="P102" s="422"/>
      <c r="Q102" s="422"/>
      <c r="R102" s="421"/>
      <c r="S102" s="422"/>
      <c r="T102" s="422"/>
      <c r="U102" s="421"/>
      <c r="V102" s="422"/>
      <c r="W102" s="422"/>
      <c r="X102" s="421"/>
      <c r="Y102" s="422"/>
      <c r="Z102" s="422"/>
      <c r="AA102" s="421"/>
      <c r="AB102" s="422"/>
      <c r="AC102" s="422"/>
      <c r="AD102" s="421"/>
      <c r="AE102" s="422"/>
      <c r="AF102" s="422"/>
      <c r="AG102" s="421"/>
      <c r="AH102" s="422"/>
      <c r="AI102" s="422"/>
      <c r="AJ102" s="421"/>
      <c r="AK102" s="422"/>
      <c r="AL102" s="422"/>
      <c r="AM102" s="421"/>
      <c r="AN102" s="422"/>
      <c r="AO102" s="422"/>
      <c r="AP102" s="421"/>
      <c r="AQ102" s="422"/>
      <c r="AR102" s="422"/>
      <c r="AS102" s="421"/>
      <c r="AT102" s="422"/>
      <c r="AU102" s="422"/>
      <c r="AV102" s="421"/>
      <c r="AW102" s="422"/>
      <c r="AX102" s="422"/>
      <c r="AY102" s="421"/>
      <c r="AZ102" s="422"/>
      <c r="BA102" s="422"/>
      <c r="BB102" s="421"/>
      <c r="BC102" s="422"/>
      <c r="BD102" s="422"/>
      <c r="BE102" s="421"/>
      <c r="BF102" s="422"/>
      <c r="BG102" s="422"/>
      <c r="BH102" s="421"/>
      <c r="BI102" s="422"/>
      <c r="BJ102" s="422"/>
      <c r="BK102" s="421"/>
      <c r="BL102" s="422"/>
      <c r="BM102" s="422"/>
      <c r="BN102" s="421"/>
      <c r="BO102" s="422"/>
      <c r="BP102" s="422"/>
      <c r="BQ102" s="421"/>
      <c r="BR102" s="422"/>
      <c r="BS102" s="422"/>
      <c r="BT102" s="421"/>
      <c r="BU102" s="422"/>
      <c r="BV102" s="422"/>
      <c r="BW102" s="421"/>
      <c r="BX102" s="422"/>
      <c r="BY102" s="422"/>
      <c r="BZ102" s="421"/>
      <c r="CA102" s="422"/>
      <c r="CB102" s="422"/>
      <c r="CC102" s="421"/>
      <c r="CD102" s="422"/>
      <c r="CE102" s="422"/>
      <c r="CF102" s="421"/>
      <c r="CG102" s="422"/>
      <c r="CH102" s="422"/>
      <c r="CI102" s="421"/>
      <c r="CJ102" s="422"/>
      <c r="CK102" s="422"/>
      <c r="CL102" s="421"/>
      <c r="CM102" s="422"/>
      <c r="CN102" s="422"/>
      <c r="CO102" s="421"/>
      <c r="CP102" s="422"/>
      <c r="CQ102" s="422"/>
      <c r="CR102" s="421"/>
      <c r="CS102" s="422"/>
      <c r="CT102" s="451"/>
    </row>
    <row r="103" spans="1:98" ht="18.75" customHeight="1" thickTop="1">
      <c r="B103" s="265"/>
      <c r="C103" s="265"/>
      <c r="H103" s="412" t="s">
        <v>223</v>
      </c>
      <c r="I103" s="417"/>
      <c r="J103" s="418"/>
      <c r="K103" s="418"/>
      <c r="L103" s="417"/>
      <c r="M103" s="418"/>
      <c r="N103" s="418"/>
      <c r="O103" s="417"/>
      <c r="P103" s="418"/>
      <c r="Q103" s="418"/>
      <c r="R103" s="417"/>
      <c r="S103" s="418"/>
      <c r="T103" s="418"/>
      <c r="U103" s="417"/>
      <c r="V103" s="418"/>
      <c r="W103" s="418"/>
      <c r="X103" s="417"/>
      <c r="Y103" s="418"/>
      <c r="Z103" s="418"/>
      <c r="AA103" s="417"/>
      <c r="AB103" s="418"/>
      <c r="AC103" s="418"/>
      <c r="AD103" s="417"/>
      <c r="AE103" s="418"/>
      <c r="AF103" s="418"/>
      <c r="AG103" s="417"/>
      <c r="AH103" s="418"/>
      <c r="AI103" s="418"/>
      <c r="AJ103" s="417"/>
      <c r="AK103" s="418"/>
      <c r="AL103" s="418"/>
      <c r="AM103" s="417"/>
      <c r="AN103" s="418"/>
      <c r="AO103" s="418"/>
      <c r="AP103" s="417"/>
      <c r="AQ103" s="418"/>
      <c r="AR103" s="418"/>
      <c r="AS103" s="417"/>
      <c r="AT103" s="418"/>
      <c r="AU103" s="418"/>
      <c r="AV103" s="417"/>
      <c r="AW103" s="418"/>
      <c r="AX103" s="418"/>
      <c r="AY103" s="417"/>
      <c r="AZ103" s="418"/>
      <c r="BA103" s="418"/>
      <c r="BB103" s="417"/>
      <c r="BC103" s="418"/>
      <c r="BD103" s="418"/>
      <c r="BE103" s="417"/>
      <c r="BF103" s="418"/>
      <c r="BG103" s="418"/>
      <c r="BH103" s="417"/>
      <c r="BI103" s="418"/>
      <c r="BJ103" s="418"/>
      <c r="BK103" s="417"/>
      <c r="BL103" s="418"/>
      <c r="BM103" s="418"/>
      <c r="BN103" s="417"/>
      <c r="BO103" s="418"/>
      <c r="BP103" s="418"/>
      <c r="BQ103" s="417"/>
      <c r="BR103" s="418"/>
      <c r="BS103" s="418"/>
      <c r="BT103" s="417"/>
      <c r="BU103" s="418"/>
      <c r="BV103" s="418"/>
      <c r="BW103" s="417"/>
      <c r="BX103" s="418"/>
      <c r="BY103" s="418"/>
      <c r="BZ103" s="417"/>
      <c r="CA103" s="418"/>
      <c r="CB103" s="418"/>
      <c r="CC103" s="417"/>
      <c r="CD103" s="418"/>
      <c r="CE103" s="418"/>
      <c r="CF103" s="417"/>
      <c r="CG103" s="418"/>
      <c r="CH103" s="418"/>
      <c r="CI103" s="417"/>
      <c r="CJ103" s="418"/>
      <c r="CK103" s="418"/>
      <c r="CL103" s="417"/>
      <c r="CM103" s="418"/>
      <c r="CN103" s="418"/>
      <c r="CO103" s="417"/>
      <c r="CP103" s="418"/>
      <c r="CQ103" s="418"/>
      <c r="CR103" s="419"/>
      <c r="CS103" s="420"/>
      <c r="CT103" s="450"/>
    </row>
    <row r="104" spans="1:98" ht="18.75" customHeight="1">
      <c r="H104" s="413"/>
      <c r="I104" s="419"/>
      <c r="J104" s="420"/>
      <c r="K104" s="420"/>
      <c r="L104" s="419"/>
      <c r="M104" s="420"/>
      <c r="N104" s="420"/>
      <c r="O104" s="419"/>
      <c r="P104" s="420"/>
      <c r="Q104" s="420"/>
      <c r="R104" s="419"/>
      <c r="S104" s="420"/>
      <c r="T104" s="420"/>
      <c r="U104" s="419"/>
      <c r="V104" s="420"/>
      <c r="W104" s="420"/>
      <c r="X104" s="419"/>
      <c r="Y104" s="420"/>
      <c r="Z104" s="420"/>
      <c r="AA104" s="419"/>
      <c r="AB104" s="420"/>
      <c r="AC104" s="420"/>
      <c r="AD104" s="419"/>
      <c r="AE104" s="420"/>
      <c r="AF104" s="420"/>
      <c r="AG104" s="419"/>
      <c r="AH104" s="420"/>
      <c r="AI104" s="420"/>
      <c r="AJ104" s="419"/>
      <c r="AK104" s="420"/>
      <c r="AL104" s="420"/>
      <c r="AM104" s="419"/>
      <c r="AN104" s="420"/>
      <c r="AO104" s="420"/>
      <c r="AP104" s="419"/>
      <c r="AQ104" s="420"/>
      <c r="AR104" s="420"/>
      <c r="AS104" s="419"/>
      <c r="AT104" s="420"/>
      <c r="AU104" s="420"/>
      <c r="AV104" s="419"/>
      <c r="AW104" s="420"/>
      <c r="AX104" s="420"/>
      <c r="AY104" s="419"/>
      <c r="AZ104" s="420"/>
      <c r="BA104" s="420"/>
      <c r="BB104" s="419"/>
      <c r="BC104" s="420"/>
      <c r="BD104" s="420"/>
      <c r="BE104" s="419"/>
      <c r="BF104" s="420"/>
      <c r="BG104" s="420"/>
      <c r="BH104" s="419"/>
      <c r="BI104" s="420"/>
      <c r="BJ104" s="420"/>
      <c r="BK104" s="419"/>
      <c r="BL104" s="420"/>
      <c r="BM104" s="420"/>
      <c r="BN104" s="419"/>
      <c r="BO104" s="420"/>
      <c r="BP104" s="420"/>
      <c r="BQ104" s="419"/>
      <c r="BR104" s="420"/>
      <c r="BS104" s="420"/>
      <c r="BT104" s="419"/>
      <c r="BU104" s="420"/>
      <c r="BV104" s="420"/>
      <c r="BW104" s="419"/>
      <c r="BX104" s="420"/>
      <c r="BY104" s="420"/>
      <c r="BZ104" s="419"/>
      <c r="CA104" s="420"/>
      <c r="CB104" s="420"/>
      <c r="CC104" s="419"/>
      <c r="CD104" s="420"/>
      <c r="CE104" s="420"/>
      <c r="CF104" s="419"/>
      <c r="CG104" s="420"/>
      <c r="CH104" s="420"/>
      <c r="CI104" s="419"/>
      <c r="CJ104" s="420"/>
      <c r="CK104" s="420"/>
      <c r="CL104" s="419"/>
      <c r="CM104" s="420"/>
      <c r="CN104" s="420"/>
      <c r="CO104" s="419"/>
      <c r="CP104" s="420"/>
      <c r="CQ104" s="420"/>
      <c r="CR104" s="419"/>
      <c r="CS104" s="420"/>
      <c r="CT104" s="450"/>
    </row>
    <row r="105" spans="1:98" ht="18.75" customHeight="1">
      <c r="H105" s="413"/>
      <c r="I105" s="419"/>
      <c r="J105" s="420"/>
      <c r="K105" s="420"/>
      <c r="L105" s="419"/>
      <c r="M105" s="420"/>
      <c r="N105" s="420"/>
      <c r="O105" s="419"/>
      <c r="P105" s="420"/>
      <c r="Q105" s="420"/>
      <c r="R105" s="419"/>
      <c r="S105" s="420"/>
      <c r="T105" s="420"/>
      <c r="U105" s="419"/>
      <c r="V105" s="420"/>
      <c r="W105" s="420"/>
      <c r="X105" s="419"/>
      <c r="Y105" s="420"/>
      <c r="Z105" s="420"/>
      <c r="AA105" s="419"/>
      <c r="AB105" s="420"/>
      <c r="AC105" s="420"/>
      <c r="AD105" s="419"/>
      <c r="AE105" s="420"/>
      <c r="AF105" s="420"/>
      <c r="AG105" s="419"/>
      <c r="AH105" s="420"/>
      <c r="AI105" s="420"/>
      <c r="AJ105" s="419"/>
      <c r="AK105" s="420"/>
      <c r="AL105" s="420"/>
      <c r="AM105" s="419"/>
      <c r="AN105" s="420"/>
      <c r="AO105" s="420"/>
      <c r="AP105" s="419"/>
      <c r="AQ105" s="420"/>
      <c r="AR105" s="420"/>
      <c r="AS105" s="419"/>
      <c r="AT105" s="420"/>
      <c r="AU105" s="420"/>
      <c r="AV105" s="419"/>
      <c r="AW105" s="420"/>
      <c r="AX105" s="420"/>
      <c r="AY105" s="419"/>
      <c r="AZ105" s="420"/>
      <c r="BA105" s="420"/>
      <c r="BB105" s="419"/>
      <c r="BC105" s="420"/>
      <c r="BD105" s="420"/>
      <c r="BE105" s="419"/>
      <c r="BF105" s="420"/>
      <c r="BG105" s="420"/>
      <c r="BH105" s="419"/>
      <c r="BI105" s="420"/>
      <c r="BJ105" s="420"/>
      <c r="BK105" s="419"/>
      <c r="BL105" s="420"/>
      <c r="BM105" s="420"/>
      <c r="BN105" s="419"/>
      <c r="BO105" s="420"/>
      <c r="BP105" s="420"/>
      <c r="BQ105" s="419"/>
      <c r="BR105" s="420"/>
      <c r="BS105" s="420"/>
      <c r="BT105" s="419"/>
      <c r="BU105" s="420"/>
      <c r="BV105" s="420"/>
      <c r="BW105" s="419"/>
      <c r="BX105" s="420"/>
      <c r="BY105" s="420"/>
      <c r="BZ105" s="419"/>
      <c r="CA105" s="420"/>
      <c r="CB105" s="420"/>
      <c r="CC105" s="419"/>
      <c r="CD105" s="420"/>
      <c r="CE105" s="420"/>
      <c r="CF105" s="419"/>
      <c r="CG105" s="420"/>
      <c r="CH105" s="420"/>
      <c r="CI105" s="419"/>
      <c r="CJ105" s="420"/>
      <c r="CK105" s="420"/>
      <c r="CL105" s="419"/>
      <c r="CM105" s="420"/>
      <c r="CN105" s="420"/>
      <c r="CO105" s="419"/>
      <c r="CP105" s="420"/>
      <c r="CQ105" s="420"/>
      <c r="CR105" s="419"/>
      <c r="CS105" s="420"/>
      <c r="CT105" s="450"/>
    </row>
    <row r="106" spans="1:98" ht="18.75" customHeight="1" thickBot="1">
      <c r="B106" s="265"/>
      <c r="C106" s="265"/>
      <c r="H106" s="414"/>
      <c r="I106" s="421"/>
      <c r="J106" s="422"/>
      <c r="K106" s="422"/>
      <c r="L106" s="421"/>
      <c r="M106" s="422"/>
      <c r="N106" s="422"/>
      <c r="O106" s="421"/>
      <c r="P106" s="422"/>
      <c r="Q106" s="422"/>
      <c r="R106" s="421"/>
      <c r="S106" s="422"/>
      <c r="T106" s="422"/>
      <c r="U106" s="421"/>
      <c r="V106" s="422"/>
      <c r="W106" s="422"/>
      <c r="X106" s="421"/>
      <c r="Y106" s="422"/>
      <c r="Z106" s="422"/>
      <c r="AA106" s="421"/>
      <c r="AB106" s="422"/>
      <c r="AC106" s="422"/>
      <c r="AD106" s="421"/>
      <c r="AE106" s="422"/>
      <c r="AF106" s="422"/>
      <c r="AG106" s="421"/>
      <c r="AH106" s="422"/>
      <c r="AI106" s="422"/>
      <c r="AJ106" s="421"/>
      <c r="AK106" s="422"/>
      <c r="AL106" s="422"/>
      <c r="AM106" s="421"/>
      <c r="AN106" s="422"/>
      <c r="AO106" s="422"/>
      <c r="AP106" s="421"/>
      <c r="AQ106" s="422"/>
      <c r="AR106" s="422"/>
      <c r="AS106" s="421"/>
      <c r="AT106" s="422"/>
      <c r="AU106" s="422"/>
      <c r="AV106" s="421"/>
      <c r="AW106" s="422"/>
      <c r="AX106" s="422"/>
      <c r="AY106" s="421"/>
      <c r="AZ106" s="422"/>
      <c r="BA106" s="422"/>
      <c r="BB106" s="421"/>
      <c r="BC106" s="422"/>
      <c r="BD106" s="422"/>
      <c r="BE106" s="421"/>
      <c r="BF106" s="422"/>
      <c r="BG106" s="422"/>
      <c r="BH106" s="421"/>
      <c r="BI106" s="422"/>
      <c r="BJ106" s="422"/>
      <c r="BK106" s="421"/>
      <c r="BL106" s="422"/>
      <c r="BM106" s="422"/>
      <c r="BN106" s="421"/>
      <c r="BO106" s="422"/>
      <c r="BP106" s="422"/>
      <c r="BQ106" s="421"/>
      <c r="BR106" s="422"/>
      <c r="BS106" s="422"/>
      <c r="BT106" s="421"/>
      <c r="BU106" s="422"/>
      <c r="BV106" s="422"/>
      <c r="BW106" s="421"/>
      <c r="BX106" s="422"/>
      <c r="BY106" s="422"/>
      <c r="BZ106" s="421"/>
      <c r="CA106" s="422"/>
      <c r="CB106" s="422"/>
      <c r="CC106" s="421"/>
      <c r="CD106" s="422"/>
      <c r="CE106" s="422"/>
      <c r="CF106" s="421"/>
      <c r="CG106" s="422"/>
      <c r="CH106" s="422"/>
      <c r="CI106" s="421"/>
      <c r="CJ106" s="422"/>
      <c r="CK106" s="422"/>
      <c r="CL106" s="421"/>
      <c r="CM106" s="422"/>
      <c r="CN106" s="422"/>
      <c r="CO106" s="421"/>
      <c r="CP106" s="422"/>
      <c r="CQ106" s="422"/>
      <c r="CR106" s="421"/>
      <c r="CS106" s="422"/>
      <c r="CT106" s="451"/>
    </row>
    <row r="107" spans="1:98" s="382" customFormat="1" ht="15.75" hidden="1" thickTop="1">
      <c r="A107" s="380"/>
      <c r="B107" s="380"/>
      <c r="C107" s="380"/>
      <c r="D107" s="380"/>
      <c r="E107" s="380"/>
      <c r="F107" s="380"/>
      <c r="G107" s="380"/>
      <c r="H107" s="380"/>
      <c r="I107" s="380"/>
      <c r="J107" s="380"/>
      <c r="K107" s="380"/>
      <c r="L107" s="265"/>
      <c r="M107" s="265"/>
      <c r="N107" s="381"/>
      <c r="O107" s="265"/>
      <c r="P107" s="265"/>
      <c r="Q107" s="381"/>
      <c r="R107" s="265"/>
      <c r="S107" s="265"/>
      <c r="T107" s="381"/>
      <c r="U107" s="265"/>
      <c r="V107" s="265"/>
      <c r="W107" s="381"/>
      <c r="X107" s="265"/>
      <c r="Y107" s="265"/>
      <c r="Z107" s="381"/>
      <c r="AA107" s="265"/>
      <c r="AB107" s="265"/>
      <c r="AC107" s="381"/>
      <c r="AD107" s="265"/>
      <c r="AE107" s="265"/>
      <c r="AF107" s="381"/>
      <c r="AG107" s="265"/>
      <c r="AH107" s="265"/>
      <c r="AI107" s="381"/>
      <c r="AJ107" s="265"/>
      <c r="AK107" s="265"/>
      <c r="AL107" s="381"/>
      <c r="AM107" s="265"/>
      <c r="AN107" s="265"/>
      <c r="AO107" s="381"/>
      <c r="AP107" s="265"/>
      <c r="AQ107" s="265"/>
      <c r="AR107" s="381"/>
      <c r="AS107" s="265"/>
      <c r="AT107" s="265"/>
      <c r="AU107" s="381"/>
      <c r="AV107" s="265"/>
      <c r="AW107" s="265"/>
      <c r="AX107" s="381"/>
      <c r="AY107" s="265"/>
      <c r="AZ107" s="265"/>
      <c r="BA107" s="381"/>
      <c r="BB107" s="265"/>
      <c r="BC107" s="265"/>
      <c r="BD107" s="381"/>
      <c r="BE107" s="265"/>
      <c r="BF107" s="265"/>
      <c r="BG107" s="381"/>
      <c r="BH107" s="265"/>
      <c r="BI107" s="265"/>
      <c r="BJ107" s="381"/>
      <c r="BK107" s="265"/>
      <c r="BL107" s="265"/>
      <c r="BM107" s="381"/>
      <c r="BN107" s="265"/>
      <c r="BO107" s="265"/>
      <c r="BP107" s="381"/>
      <c r="BQ107" s="265"/>
      <c r="BR107" s="265"/>
      <c r="BS107" s="381"/>
      <c r="BT107" s="265"/>
      <c r="BU107" s="265"/>
      <c r="BV107" s="381"/>
      <c r="BW107" s="265"/>
      <c r="BX107" s="265"/>
      <c r="BY107" s="381"/>
      <c r="BZ107" s="265"/>
      <c r="CA107" s="265"/>
      <c r="CB107" s="381"/>
      <c r="CC107" s="265"/>
      <c r="CD107" s="265"/>
      <c r="CE107" s="381"/>
      <c r="CF107" s="265"/>
      <c r="CG107" s="265"/>
      <c r="CH107" s="381"/>
      <c r="CI107" s="265"/>
      <c r="CJ107" s="265"/>
      <c r="CK107" s="381"/>
      <c r="CL107" s="265"/>
      <c r="CM107" s="265"/>
      <c r="CN107" s="381"/>
      <c r="CO107" s="265"/>
      <c r="CP107" s="265"/>
      <c r="CQ107" s="381"/>
      <c r="CR107" s="265"/>
      <c r="CS107" s="265"/>
      <c r="CT107" s="381"/>
    </row>
    <row r="108" spans="1:98" ht="15.75" hidden="1" thickTop="1"/>
    <row r="109" spans="1:98" ht="15.75" hidden="1" thickTop="1"/>
    <row r="110" spans="1:98" ht="15.75" hidden="1" thickTop="1"/>
    <row r="111" spans="1:98" ht="15.75" hidden="1" thickTop="1"/>
    <row r="112" spans="1:98" ht="15.75" hidden="1" thickTop="1"/>
    <row r="113" ht="15.75" hidden="1" thickTop="1"/>
    <row r="114" ht="15.75" hidden="1" thickTop="1"/>
    <row r="115" ht="15.75" hidden="1" thickTop="1"/>
    <row r="116" ht="15.75" hidden="1" thickTop="1"/>
    <row r="117" ht="15.75" hidden="1" thickTop="1"/>
    <row r="118" ht="15.75" hidden="1" thickTop="1"/>
    <row r="119" ht="15.75" hidden="1" thickTop="1"/>
    <row r="120" ht="15.75" hidden="1" thickTop="1"/>
    <row r="121" ht="15.75" hidden="1" thickTop="1"/>
    <row r="122" ht="15.75" hidden="1" thickTop="1"/>
    <row r="123" ht="15.75" hidden="1" thickTop="1"/>
    <row r="124" ht="15.75" hidden="1" thickTop="1"/>
    <row r="125" ht="15.75" hidden="1" thickTop="1"/>
    <row r="126" ht="15.75" hidden="1" thickTop="1"/>
    <row r="127" ht="15.75" hidden="1" thickTop="1"/>
    <row r="128" ht="15.75" hidden="1" thickTop="1"/>
    <row r="129" ht="15.75" hidden="1" thickTop="1"/>
    <row r="130" ht="15.75" hidden="1" thickTop="1"/>
    <row r="131" ht="15.75" hidden="1" thickTop="1"/>
    <row r="132" ht="15.75" hidden="1" thickTop="1"/>
    <row r="133" ht="15.75" hidden="1" thickTop="1"/>
    <row r="134" ht="15.75" hidden="1" thickTop="1"/>
    <row r="135" ht="15.75" hidden="1" thickTop="1"/>
    <row r="136" ht="15.75" hidden="1" thickTop="1"/>
  </sheetData>
  <sheetProtection formatRows="0" insertRows="0" selectLockedCells="1"/>
  <protectedRanges>
    <protectedRange password="F692" sqref="B41:C41 B15:C15 E15:H15 B27:C27 E27:H27 C94:H95 E41:H41 B31:C31 E31:H31 E36:H36 B36:C36 B83:H87 B51:C51 E51:H51 J94 E74:H74 B74:C74 E77:H77 B77:C77 E64:H64 B64:C64 B16:H26 B28:H30 B32:H35 B52:H63 B75:H76 B80:H81 B37:H40 B42:H50 B65:H73 B78:H78 M94 P94 S94 V94 Y94 AB94 AE94 AH94 AK94 AN94 AQ94 AT94 AW94 AZ94 BC94 BF94 BI94 BL94 BO94 BR94 BU94 BX94 CA94 CD94 CG94 CJ94 CM94 CP94 CS94" name="Rango1_1_1_2"/>
    <protectedRange password="F692" sqref="J87 J95 J80:J81 M87 M95 M80:M81 P87 P95 P80:P81 S87 S95 S80:S81 V87 V95 V80:V81 Y87 Y95 Y80:Y81 AB87 AB95 AB80:AB81 AE87 AE95 AE80:AE81 AH87 AH95 AH80:AH81 AK87 AK95 AK80:AK81 AN87 AN95 AN80:AN81 AQ87 AQ95 AQ80:AQ81 AT87 AT95 AT80:AT81 AW87 AW95 AW80:AW81 AZ87 AZ95 AZ80:AZ81 BC87 BC95 BC80:BC81 BF87 BF95 BF80:BF81 BI87 BI95 BI80:BI81 BL87 BL95 BL80:BL81 BO87 BO95 BO80:BO81 BR87 BR95 BR80:BR81 BU87 BU95 BU80:BU81 BX87 BX95 BX80:BX81 CA87 CA95 CA80:CA81 CD87 CD95 CD80:CD81 CG87 CG95 CG80:CG81 CJ87 CJ95 CJ80:CJ81 CM87 CM95 CM80:CM81 CP87 CP95 CP80:CP81 CS87 CS95 CS80:CS81" name="Rango1_1_1_3"/>
    <protectedRange password="F692" sqref="C96:H96" name="Rango1_1_1_2_1"/>
    <protectedRange password="F692" sqref="J96 M96 P96 S96 V96 Y96 AB96 AE96 AH96 AK96 AN96 AQ96 AT96 AW96 AZ96 BC96 BF96 BI96 BL96 BO96 BR96 BU96 BX96 CA96 CD96 CG96 CJ96 CM96 CP96 CS96" name="Rango1_1_1_3_1"/>
    <protectedRange password="F692" sqref="B88:H88 B91:F91 H91" name="Rango1_1_1_2_2"/>
    <protectedRange password="F692" sqref="J88 M88 P88 S88 V88 Y88 AB88 AE88 AH88 AK88 AN88 AQ88 AT88 AW88 AZ88 BC88 BF88 BI88 BL88 BO88 BR88 BU88 BX88 CA88 CD88 CG88 CJ88 CM88 CP88 CS88" name="Rango1_1_1_3_2"/>
    <protectedRange password="F692" sqref="C92:H92" name="Rango1_1_1_2_3_1"/>
    <protectedRange password="F692" sqref="B82:H82 B79:H79" name="Rango1_1_1_2_6"/>
    <protectedRange password="F692" sqref="J82 J79 M82 M79 P82 P79 S82 S79 V82 V79 Y82 Y79 AB82 AB79 AE82 AE79 AH82 AH79 AK82 AK79 AN82 AN79 AQ82 AQ79 AT82 AT79 AW82 AW79 AZ82 AZ79 BC82 BC79 BF82 BF79 BI82 BI79 BL82 BL79 BO82 BO79 BR82 BR79 BU82 BU79 BX82 BX79 CA82 CA79 CD82 CD79 CG82 CG79 CJ82 CJ79 CM82 CM79 CP82 CP79 CS82 CS79" name="Rango1_1_1_3_4_1"/>
    <protectedRange password="F692" sqref="J89:J93 M89:M93 P89:P93 S89:S93 V89:V93 Y89:Y93 AB89:AB93 AE89:AE93 AH89:AH93 AK89:AK93 AN89:AN93 AQ89:AQ93 AT89:AT93 AW89:AW93 AZ89:AZ93 BC89:BC93 BF89:BF93 BI89:BI93 BL89:BL93 BO89:BO93 BR89:BR93 BU89:BU93 BX89:BX93 CA89:CA93 CD89:CD93 CG89:CG93 CJ89:CJ93 CM89:CM93 CP89:CP93 CS89:CS93" name="Rango1_1_1_3_6"/>
    <protectedRange password="F692" sqref="H89:H90 H93" name="Rango1_1_1_2_2_1"/>
    <protectedRange password="F692" sqref="E89:G90 E93:G93" name="Rango1_1_1_1_1_1_1"/>
  </protectedRanges>
  <mergeCells count="231">
    <mergeCell ref="CR13:CT13"/>
    <mergeCell ref="CR98:CT98"/>
    <mergeCell ref="CR99:CT102"/>
    <mergeCell ref="CR103:CT106"/>
    <mergeCell ref="CI13:CK13"/>
    <mergeCell ref="CI98:CK98"/>
    <mergeCell ref="CI99:CK102"/>
    <mergeCell ref="CI103:CK106"/>
    <mergeCell ref="CL13:CN13"/>
    <mergeCell ref="CL98:CN98"/>
    <mergeCell ref="CL99:CN102"/>
    <mergeCell ref="CL103:CN106"/>
    <mergeCell ref="CO13:CQ13"/>
    <mergeCell ref="CO98:CQ98"/>
    <mergeCell ref="CO99:CQ102"/>
    <mergeCell ref="CO103:CQ106"/>
    <mergeCell ref="BZ13:CB13"/>
    <mergeCell ref="BZ98:CB98"/>
    <mergeCell ref="BZ99:CB102"/>
    <mergeCell ref="BZ103:CB106"/>
    <mergeCell ref="CC13:CE13"/>
    <mergeCell ref="CC98:CE98"/>
    <mergeCell ref="CC99:CE102"/>
    <mergeCell ref="CC103:CE106"/>
    <mergeCell ref="CF13:CH13"/>
    <mergeCell ref="CF98:CH98"/>
    <mergeCell ref="CF99:CH102"/>
    <mergeCell ref="CF103:CH106"/>
    <mergeCell ref="BQ13:BS13"/>
    <mergeCell ref="BQ98:BS98"/>
    <mergeCell ref="BQ99:BS102"/>
    <mergeCell ref="BQ103:BS106"/>
    <mergeCell ref="BT13:BV13"/>
    <mergeCell ref="BT98:BV98"/>
    <mergeCell ref="BT99:BV102"/>
    <mergeCell ref="BT103:BV106"/>
    <mergeCell ref="BW13:BY13"/>
    <mergeCell ref="BW98:BY98"/>
    <mergeCell ref="BW99:BY102"/>
    <mergeCell ref="BW103:BY106"/>
    <mergeCell ref="BH13:BJ13"/>
    <mergeCell ref="BH98:BJ98"/>
    <mergeCell ref="BH99:BJ102"/>
    <mergeCell ref="BH103:BJ106"/>
    <mergeCell ref="BK13:BM13"/>
    <mergeCell ref="BK98:BM98"/>
    <mergeCell ref="BK99:BM102"/>
    <mergeCell ref="BK103:BM106"/>
    <mergeCell ref="BN13:BP13"/>
    <mergeCell ref="BN98:BP98"/>
    <mergeCell ref="BN99:BP102"/>
    <mergeCell ref="BN103:BP106"/>
    <mergeCell ref="AY13:BA13"/>
    <mergeCell ref="AY98:BA98"/>
    <mergeCell ref="AY99:BA102"/>
    <mergeCell ref="AY103:BA106"/>
    <mergeCell ref="BB13:BD13"/>
    <mergeCell ref="BB98:BD98"/>
    <mergeCell ref="BB99:BD102"/>
    <mergeCell ref="BB103:BD106"/>
    <mergeCell ref="BE13:BG13"/>
    <mergeCell ref="BE98:BG98"/>
    <mergeCell ref="BE99:BG102"/>
    <mergeCell ref="BE103:BG106"/>
    <mergeCell ref="AP13:AR13"/>
    <mergeCell ref="AP98:AR98"/>
    <mergeCell ref="AP99:AR102"/>
    <mergeCell ref="AP103:AR106"/>
    <mergeCell ref="AS13:AU13"/>
    <mergeCell ref="AS98:AU98"/>
    <mergeCell ref="AS99:AU102"/>
    <mergeCell ref="AS103:AU106"/>
    <mergeCell ref="AV13:AX13"/>
    <mergeCell ref="AV98:AX98"/>
    <mergeCell ref="AV99:AX102"/>
    <mergeCell ref="AV103:AX106"/>
    <mergeCell ref="AG13:AI13"/>
    <mergeCell ref="AG98:AI98"/>
    <mergeCell ref="AG99:AI102"/>
    <mergeCell ref="AG103:AI106"/>
    <mergeCell ref="AJ13:AL13"/>
    <mergeCell ref="AJ98:AL98"/>
    <mergeCell ref="AJ99:AL102"/>
    <mergeCell ref="AJ103:AL106"/>
    <mergeCell ref="AM13:AO13"/>
    <mergeCell ref="AM98:AO98"/>
    <mergeCell ref="AM99:AO102"/>
    <mergeCell ref="AM103:AO106"/>
    <mergeCell ref="X13:Z13"/>
    <mergeCell ref="X98:Z98"/>
    <mergeCell ref="X99:Z102"/>
    <mergeCell ref="X103:Z106"/>
    <mergeCell ref="AA13:AC13"/>
    <mergeCell ref="AA98:AC98"/>
    <mergeCell ref="AA99:AC102"/>
    <mergeCell ref="AA103:AC106"/>
    <mergeCell ref="AD13:AF13"/>
    <mergeCell ref="AD98:AF98"/>
    <mergeCell ref="AD99:AF102"/>
    <mergeCell ref="AD103:AF106"/>
    <mergeCell ref="X10:Z10"/>
    <mergeCell ref="AA10:AC10"/>
    <mergeCell ref="AD10:AF10"/>
    <mergeCell ref="B91:G91"/>
    <mergeCell ref="L13:N13"/>
    <mergeCell ref="L98:N98"/>
    <mergeCell ref="L99:N102"/>
    <mergeCell ref="L103:N106"/>
    <mergeCell ref="O13:Q13"/>
    <mergeCell ref="O98:Q98"/>
    <mergeCell ref="O99:Q102"/>
    <mergeCell ref="O103:Q106"/>
    <mergeCell ref="C80:G80"/>
    <mergeCell ref="C81:G81"/>
    <mergeCell ref="I103:K106"/>
    <mergeCell ref="H103:H106"/>
    <mergeCell ref="R13:T13"/>
    <mergeCell ref="R98:T98"/>
    <mergeCell ref="R99:T102"/>
    <mergeCell ref="R103:T106"/>
    <mergeCell ref="U13:W13"/>
    <mergeCell ref="U98:W98"/>
    <mergeCell ref="U99:W102"/>
    <mergeCell ref="U103:W106"/>
    <mergeCell ref="BZ10:CB10"/>
    <mergeCell ref="BZ11:CB11"/>
    <mergeCell ref="BW12:BY12"/>
    <mergeCell ref="BZ12:CB12"/>
    <mergeCell ref="CL12:CN12"/>
    <mergeCell ref="B1:H1"/>
    <mergeCell ref="B2:H2"/>
    <mergeCell ref="B3:H3"/>
    <mergeCell ref="B4:H4"/>
    <mergeCell ref="B5:H5"/>
    <mergeCell ref="B7:H7"/>
    <mergeCell ref="B9:H9"/>
    <mergeCell ref="BW10:BY10"/>
    <mergeCell ref="BW11:BY11"/>
    <mergeCell ref="BK11:BM11"/>
    <mergeCell ref="BH10:BJ10"/>
    <mergeCell ref="BH11:BJ11"/>
    <mergeCell ref="U10:W10"/>
    <mergeCell ref="U11:W11"/>
    <mergeCell ref="BB11:BD11"/>
    <mergeCell ref="L10:N10"/>
    <mergeCell ref="L11:N11"/>
    <mergeCell ref="AY10:BA10"/>
    <mergeCell ref="AY11:BA11"/>
    <mergeCell ref="BN10:BP10"/>
    <mergeCell ref="BN11:BP11"/>
    <mergeCell ref="BN12:BP12"/>
    <mergeCell ref="BQ10:BS10"/>
    <mergeCell ref="BQ11:BS11"/>
    <mergeCell ref="BQ12:BS12"/>
    <mergeCell ref="BT10:BV10"/>
    <mergeCell ref="BT11:BV11"/>
    <mergeCell ref="BT12:BV12"/>
    <mergeCell ref="CF10:CH10"/>
    <mergeCell ref="CF11:CH11"/>
    <mergeCell ref="CF12:CH12"/>
    <mergeCell ref="CI10:CK10"/>
    <mergeCell ref="CI11:CK11"/>
    <mergeCell ref="CI12:CK12"/>
    <mergeCell ref="CL10:CN10"/>
    <mergeCell ref="CC10:CE10"/>
    <mergeCell ref="CC11:CE11"/>
    <mergeCell ref="CC12:CE12"/>
    <mergeCell ref="CO10:CQ10"/>
    <mergeCell ref="CO11:CQ11"/>
    <mergeCell ref="CO12:CQ12"/>
    <mergeCell ref="CR10:CT10"/>
    <mergeCell ref="CR11:CT11"/>
    <mergeCell ref="CR12:CT12"/>
    <mergeCell ref="CL11:CN11"/>
    <mergeCell ref="U12:W12"/>
    <mergeCell ref="AM10:AO10"/>
    <mergeCell ref="AM11:AO11"/>
    <mergeCell ref="AM12:AO12"/>
    <mergeCell ref="AP10:AR10"/>
    <mergeCell ref="AP11:AR11"/>
    <mergeCell ref="AP12:AR12"/>
    <mergeCell ref="AS10:AU10"/>
    <mergeCell ref="AS11:AU11"/>
    <mergeCell ref="AS12:AU12"/>
    <mergeCell ref="AV10:AX10"/>
    <mergeCell ref="AV11:AX11"/>
    <mergeCell ref="AV12:AX12"/>
    <mergeCell ref="X12:Z12"/>
    <mergeCell ref="AA12:AC12"/>
    <mergeCell ref="AD12:AF12"/>
    <mergeCell ref="BB12:BD12"/>
    <mergeCell ref="I10:K10"/>
    <mergeCell ref="H99:H102"/>
    <mergeCell ref="B11:H11"/>
    <mergeCell ref="B12:H12"/>
    <mergeCell ref="I99:K102"/>
    <mergeCell ref="I98:K98"/>
    <mergeCell ref="I11:K11"/>
    <mergeCell ref="I12:K12"/>
    <mergeCell ref="B95:H95"/>
    <mergeCell ref="B96:H96"/>
    <mergeCell ref="B13:H13"/>
    <mergeCell ref="I13:K13"/>
    <mergeCell ref="C90:G90"/>
    <mergeCell ref="C89:G89"/>
    <mergeCell ref="C93:G93"/>
    <mergeCell ref="C92:G92"/>
    <mergeCell ref="AD11:AF11"/>
    <mergeCell ref="L12:N12"/>
    <mergeCell ref="BH12:BJ12"/>
    <mergeCell ref="BK10:BM10"/>
    <mergeCell ref="AJ10:AL10"/>
    <mergeCell ref="AJ11:AL11"/>
    <mergeCell ref="AJ12:AL12"/>
    <mergeCell ref="AG10:AI10"/>
    <mergeCell ref="AG11:AI11"/>
    <mergeCell ref="AG12:AI12"/>
    <mergeCell ref="BE10:BG10"/>
    <mergeCell ref="BE11:BG11"/>
    <mergeCell ref="BE12:BG12"/>
    <mergeCell ref="BK12:BM12"/>
    <mergeCell ref="AY12:BA12"/>
    <mergeCell ref="BB10:BD10"/>
    <mergeCell ref="O10:Q10"/>
    <mergeCell ref="R10:T10"/>
    <mergeCell ref="O11:Q11"/>
    <mergeCell ref="R11:T11"/>
    <mergeCell ref="O12:Q12"/>
    <mergeCell ref="R12:T12"/>
    <mergeCell ref="X11:Z11"/>
    <mergeCell ref="AA11:AC11"/>
  </mergeCells>
  <phoneticPr fontId="3" type="noConversion"/>
  <conditionalFormatting sqref="H97">
    <cfRule type="cellIs" dxfId="1214" priority="117817" operator="notEqual">
      <formula>""</formula>
    </cfRule>
  </conditionalFormatting>
  <conditionalFormatting sqref="K85 K87:K88 K94:K96 K83">
    <cfRule type="cellIs" dxfId="1213" priority="117815" operator="equal">
      <formula>"PARA REVISIÓN"</formula>
    </cfRule>
    <cfRule type="cellIs" dxfId="1212" priority="117816" operator="equal">
      <formula>"CUMPLE"</formula>
    </cfRule>
  </conditionalFormatting>
  <conditionalFormatting sqref="K14:K16 K23:K42 K46:K52 K62:K74 K76:K90 K92:K106">
    <cfRule type="cellIs" dxfId="1211" priority="117698" operator="equal">
      <formula>"NO VÁLIDA"</formula>
    </cfRule>
    <cfRule type="cellIs" dxfId="1210" priority="117699" operator="equal">
      <formula>"VÁLIDA"</formula>
    </cfRule>
  </conditionalFormatting>
  <conditionalFormatting sqref="J97">
    <cfRule type="cellIs" dxfId="1209" priority="117634" operator="notBetween">
      <formula>"RECHAZO"</formula>
      <formula>"NO ADMISIBLE"</formula>
    </cfRule>
  </conditionalFormatting>
  <conditionalFormatting sqref="C46:K46 C48:K50 B46:B50 B51:K51 B36:K42">
    <cfRule type="expression" dxfId="1208" priority="96315">
      <formula>YS="T"</formula>
    </cfRule>
  </conditionalFormatting>
  <conditionalFormatting sqref="B11:CT12 B13:K14">
    <cfRule type="expression" dxfId="1207" priority="96313" stopIfTrue="1">
      <formula>ROW()=CELL("ROW")</formula>
    </cfRule>
  </conditionalFormatting>
  <conditionalFormatting sqref="I16:K16 I31:K32 I36:K36 I50:K51 I27:K27 I79:K90 I25:K25 I41:K41 I92:K106">
    <cfRule type="expression" dxfId="1206" priority="96312" stopIfTrue="1">
      <formula>AND(ROW()=CELL("ROW"),COLUMN()=CELL("COL"))</formula>
    </cfRule>
  </conditionalFormatting>
  <conditionalFormatting sqref="C25:H25">
    <cfRule type="expression" dxfId="1205" priority="96079">
      <formula>IF($A$25=3,TRUE,FALSE)</formula>
    </cfRule>
  </conditionalFormatting>
  <conditionalFormatting sqref="J15 J27 J31 J36 J41 J51 J64 J74 J77 J79 J82 J86:J88 J94">
    <cfRule type="cellIs" dxfId="1204" priority="48195" operator="greaterThan">
      <formula>0</formula>
    </cfRule>
  </conditionalFormatting>
  <conditionalFormatting sqref="I16 I28:I30 I32:I35 I37:I40 I42 I52 I65:I73 I76 I78 J83:J85 J89:J90 I23:I26 I46:I50 I62:I63 J92:J93">
    <cfRule type="cellIs" dxfId="1203" priority="1232" operator="equal">
      <formula>0</formula>
    </cfRule>
  </conditionalFormatting>
  <conditionalFormatting sqref="I10:CT10">
    <cfRule type="cellIs" dxfId="1202" priority="66246" operator="equal">
      <formula>"ADMISIBLE"</formula>
    </cfRule>
    <cfRule type="cellIs" dxfId="1201" priority="130143" operator="equal">
      <formula>"NO ADMISIBLE"</formula>
    </cfRule>
    <cfRule type="cellIs" dxfId="1200" priority="130144" operator="equal">
      <formula>"RECHAZO"</formula>
    </cfRule>
  </conditionalFormatting>
  <conditionalFormatting sqref="K20:K22">
    <cfRule type="cellIs" dxfId="1199" priority="1230" operator="equal">
      <formula>"NO VÁLIDA"</formula>
    </cfRule>
    <cfRule type="cellIs" dxfId="1198" priority="1231" operator="equal">
      <formula>"VÁLIDA"</formula>
    </cfRule>
  </conditionalFormatting>
  <conditionalFormatting sqref="I22:K22">
    <cfRule type="expression" dxfId="1197" priority="1229" stopIfTrue="1">
      <formula>AND(ROW()=CELL("ROW"),COLUMN()=CELL("COL"))</formula>
    </cfRule>
  </conditionalFormatting>
  <conditionalFormatting sqref="C22:H22">
    <cfRule type="expression" dxfId="1196" priority="1228">
      <formula>IF($A$25=3,TRUE,FALSE)</formula>
    </cfRule>
  </conditionalFormatting>
  <conditionalFormatting sqref="I20:I22">
    <cfRule type="cellIs" dxfId="1195" priority="1227" operator="equal">
      <formula>0</formula>
    </cfRule>
  </conditionalFormatting>
  <conditionalFormatting sqref="K17:K19">
    <cfRule type="cellIs" dxfId="1194" priority="1225" operator="equal">
      <formula>"NO VÁLIDA"</formula>
    </cfRule>
    <cfRule type="cellIs" dxfId="1193" priority="1226" operator="equal">
      <formula>"VÁLIDA"</formula>
    </cfRule>
  </conditionalFormatting>
  <conditionalFormatting sqref="I19:K19">
    <cfRule type="expression" dxfId="1192" priority="1224" stopIfTrue="1">
      <formula>AND(ROW()=CELL("ROW"),COLUMN()=CELL("COL"))</formula>
    </cfRule>
  </conditionalFormatting>
  <conditionalFormatting sqref="C19:H19">
    <cfRule type="expression" dxfId="1191" priority="1223">
      <formula>IF($A$25=3,TRUE,FALSE)</formula>
    </cfRule>
  </conditionalFormatting>
  <conditionalFormatting sqref="I17:I19">
    <cfRule type="cellIs" dxfId="1190" priority="1222" operator="equal">
      <formula>0</formula>
    </cfRule>
  </conditionalFormatting>
  <conditionalFormatting sqref="K43:K45">
    <cfRule type="cellIs" dxfId="1189" priority="1220" operator="equal">
      <formula>"NO VÁLIDA"</formula>
    </cfRule>
    <cfRule type="cellIs" dxfId="1188" priority="1221" operator="equal">
      <formula>"VÁLIDA"</formula>
    </cfRule>
  </conditionalFormatting>
  <conditionalFormatting sqref="C43:K43 C45:K45 B43:B45">
    <cfRule type="expression" dxfId="1187" priority="1219">
      <formula>YS="T"</formula>
    </cfRule>
  </conditionalFormatting>
  <conditionalFormatting sqref="I43:I45">
    <cfRule type="cellIs" dxfId="1186" priority="1218" operator="equal">
      <formula>0</formula>
    </cfRule>
  </conditionalFormatting>
  <conditionalFormatting sqref="K59:K61">
    <cfRule type="cellIs" dxfId="1185" priority="1216" operator="equal">
      <formula>"NO VÁLIDA"</formula>
    </cfRule>
    <cfRule type="cellIs" dxfId="1184" priority="1217" operator="equal">
      <formula>"VÁLIDA"</formula>
    </cfRule>
  </conditionalFormatting>
  <conditionalFormatting sqref="B61:K61">
    <cfRule type="expression" dxfId="1183" priority="1215">
      <formula>YS="T"</formula>
    </cfRule>
  </conditionalFormatting>
  <conditionalFormatting sqref="I59:I61">
    <cfRule type="cellIs" dxfId="1182" priority="1214" operator="equal">
      <formula>0</formula>
    </cfRule>
  </conditionalFormatting>
  <conditionalFormatting sqref="K56:K58">
    <cfRule type="cellIs" dxfId="1181" priority="1212" operator="equal">
      <formula>"NO VÁLIDA"</formula>
    </cfRule>
    <cfRule type="cellIs" dxfId="1180" priority="1213" operator="equal">
      <formula>"VÁLIDA"</formula>
    </cfRule>
  </conditionalFormatting>
  <conditionalFormatting sqref="B58:K58">
    <cfRule type="expression" dxfId="1179" priority="1211">
      <formula>YS="T"</formula>
    </cfRule>
  </conditionalFormatting>
  <conditionalFormatting sqref="I56:I58">
    <cfRule type="cellIs" dxfId="1178" priority="1210" operator="equal">
      <formula>0</formula>
    </cfRule>
  </conditionalFormatting>
  <conditionalFormatting sqref="K53:K55">
    <cfRule type="cellIs" dxfId="1177" priority="1208" operator="equal">
      <formula>"NO VÁLIDA"</formula>
    </cfRule>
    <cfRule type="cellIs" dxfId="1176" priority="1209" operator="equal">
      <formula>"VÁLIDA"</formula>
    </cfRule>
  </conditionalFormatting>
  <conditionalFormatting sqref="B55:K55">
    <cfRule type="expression" dxfId="1175" priority="1207">
      <formula>YS="T"</formula>
    </cfRule>
  </conditionalFormatting>
  <conditionalFormatting sqref="I53:I55">
    <cfRule type="cellIs" dxfId="1174" priority="1206" operator="equal">
      <formula>0</formula>
    </cfRule>
  </conditionalFormatting>
  <conditionalFormatting sqref="K75">
    <cfRule type="cellIs" dxfId="1173" priority="1204" operator="equal">
      <formula>"NO VÁLIDA"</formula>
    </cfRule>
    <cfRule type="cellIs" dxfId="1172" priority="1205" operator="equal">
      <formula>"VÁLIDA"</formula>
    </cfRule>
  </conditionalFormatting>
  <conditionalFormatting sqref="I75">
    <cfRule type="cellIs" dxfId="1171" priority="1203" operator="equal">
      <formula>0</formula>
    </cfRule>
  </conditionalFormatting>
  <conditionalFormatting sqref="CT91">
    <cfRule type="cellIs" dxfId="1170" priority="6" operator="equal">
      <formula>"NO VÁLIDA"</formula>
    </cfRule>
    <cfRule type="cellIs" dxfId="1169" priority="7" operator="equal">
      <formula>"VÁLIDA"</formula>
    </cfRule>
  </conditionalFormatting>
  <conditionalFormatting sqref="CR91 CT91">
    <cfRule type="expression" dxfId="1168" priority="5" stopIfTrue="1">
      <formula>AND(ROW()=CELL("ROW"),COLUMN()=CELL("COL"))</formula>
    </cfRule>
  </conditionalFormatting>
  <conditionalFormatting sqref="K91">
    <cfRule type="cellIs" dxfId="1167" priority="1195" operator="equal">
      <formula>"NO VÁLIDA"</formula>
    </cfRule>
    <cfRule type="cellIs" dxfId="1166" priority="1196" operator="equal">
      <formula>"VÁLIDA"</formula>
    </cfRule>
  </conditionalFormatting>
  <conditionalFormatting sqref="I91:K91">
    <cfRule type="expression" dxfId="1165" priority="1194" stopIfTrue="1">
      <formula>AND(ROW()=CELL("ROW"),COLUMN()=CELL("COL"))</formula>
    </cfRule>
  </conditionalFormatting>
  <conditionalFormatting sqref="N85 N87:N88 N94:N96 N83">
    <cfRule type="cellIs" dxfId="1164" priority="1191" operator="equal">
      <formula>"PARA REVISIÓN"</formula>
    </cfRule>
    <cfRule type="cellIs" dxfId="1163" priority="1192" operator="equal">
      <formula>"CUMPLE"</formula>
    </cfRule>
  </conditionalFormatting>
  <conditionalFormatting sqref="N14:N16 N23:N42 N46:N52 N62:N74 N76:N90 N92:N106">
    <cfRule type="cellIs" dxfId="1162" priority="1189" operator="equal">
      <formula>"NO VÁLIDA"</formula>
    </cfRule>
    <cfRule type="cellIs" dxfId="1161" priority="1190" operator="equal">
      <formula>"VÁLIDA"</formula>
    </cfRule>
  </conditionalFormatting>
  <conditionalFormatting sqref="M97">
    <cfRule type="cellIs" dxfId="1160" priority="1188" operator="notBetween">
      <formula>"RECHAZO"</formula>
      <formula>"NO ADMISIBLE"</formula>
    </cfRule>
  </conditionalFormatting>
  <conditionalFormatting sqref="L46:N46 L48:N51 L36:N42">
    <cfRule type="expression" dxfId="1159" priority="1187">
      <formula>YS="T"</formula>
    </cfRule>
  </conditionalFormatting>
  <conditionalFormatting sqref="L13:N14">
    <cfRule type="expression" dxfId="1158" priority="1186" stopIfTrue="1">
      <formula>ROW()=CELL("ROW")</formula>
    </cfRule>
  </conditionalFormatting>
  <conditionalFormatting sqref="L16:N16 L31:N32 L36:N36 L50:N51 L27:N27 L79:N90 L25:N25 L41:N41 L92:N106">
    <cfRule type="expression" dxfId="1157" priority="1185" stopIfTrue="1">
      <formula>AND(ROW()=CELL("ROW"),COLUMN()=CELL("COL"))</formula>
    </cfRule>
  </conditionalFormatting>
  <conditionalFormatting sqref="M15 M27 M31 M36 M41 M51 M64 M74 M77 M79 M82 M86:M88 M94">
    <cfRule type="cellIs" dxfId="1156" priority="1184" operator="greaterThan">
      <formula>0</formula>
    </cfRule>
  </conditionalFormatting>
  <conditionalFormatting sqref="L16 L28:L30 L32:L35 L37:L40 L42 L52 L65:L73 L76 L78 M83:M85 M89:M90 L23:L26 L46:L50 L62:L63 M92:M93">
    <cfRule type="cellIs" dxfId="1155" priority="1183" operator="equal">
      <formula>0</formula>
    </cfRule>
  </conditionalFormatting>
  <conditionalFormatting sqref="N20:N22">
    <cfRule type="cellIs" dxfId="1154" priority="1181" operator="equal">
      <formula>"NO VÁLIDA"</formula>
    </cfRule>
    <cfRule type="cellIs" dxfId="1153" priority="1182" operator="equal">
      <formula>"VÁLIDA"</formula>
    </cfRule>
  </conditionalFormatting>
  <conditionalFormatting sqref="L22:N22">
    <cfRule type="expression" dxfId="1152" priority="1180" stopIfTrue="1">
      <formula>AND(ROW()=CELL("ROW"),COLUMN()=CELL("COL"))</formula>
    </cfRule>
  </conditionalFormatting>
  <conditionalFormatting sqref="L20:L22">
    <cfRule type="cellIs" dxfId="1151" priority="1179" operator="equal">
      <formula>0</formula>
    </cfRule>
  </conditionalFormatting>
  <conditionalFormatting sqref="N17:N19">
    <cfRule type="cellIs" dxfId="1150" priority="1177" operator="equal">
      <formula>"NO VÁLIDA"</formula>
    </cfRule>
    <cfRule type="cellIs" dxfId="1149" priority="1178" operator="equal">
      <formula>"VÁLIDA"</formula>
    </cfRule>
  </conditionalFormatting>
  <conditionalFormatting sqref="L19:N19">
    <cfRule type="expression" dxfId="1148" priority="1176" stopIfTrue="1">
      <formula>AND(ROW()=CELL("ROW"),COLUMN()=CELL("COL"))</formula>
    </cfRule>
  </conditionalFormatting>
  <conditionalFormatting sqref="L17:L19">
    <cfRule type="cellIs" dxfId="1147" priority="1175" operator="equal">
      <formula>0</formula>
    </cfRule>
  </conditionalFormatting>
  <conditionalFormatting sqref="N43:N45">
    <cfRule type="cellIs" dxfId="1146" priority="1173" operator="equal">
      <formula>"NO VÁLIDA"</formula>
    </cfRule>
    <cfRule type="cellIs" dxfId="1145" priority="1174" operator="equal">
      <formula>"VÁLIDA"</formula>
    </cfRule>
  </conditionalFormatting>
  <conditionalFormatting sqref="L43:N43 L45:N45">
    <cfRule type="expression" dxfId="1144" priority="1172">
      <formula>YS="T"</formula>
    </cfRule>
  </conditionalFormatting>
  <conditionalFormatting sqref="L43:L45">
    <cfRule type="cellIs" dxfId="1143" priority="1171" operator="equal">
      <formula>0</formula>
    </cfRule>
  </conditionalFormatting>
  <conditionalFormatting sqref="N59:N61">
    <cfRule type="cellIs" dxfId="1142" priority="1169" operator="equal">
      <formula>"NO VÁLIDA"</formula>
    </cfRule>
    <cfRule type="cellIs" dxfId="1141" priority="1170" operator="equal">
      <formula>"VÁLIDA"</formula>
    </cfRule>
  </conditionalFormatting>
  <conditionalFormatting sqref="L61:N61">
    <cfRule type="expression" dxfId="1140" priority="1168">
      <formula>YS="T"</formula>
    </cfRule>
  </conditionalFormatting>
  <conditionalFormatting sqref="L59:L61">
    <cfRule type="cellIs" dxfId="1139" priority="1167" operator="equal">
      <formula>0</formula>
    </cfRule>
  </conditionalFormatting>
  <conditionalFormatting sqref="N56:N58">
    <cfRule type="cellIs" dxfId="1138" priority="1165" operator="equal">
      <formula>"NO VÁLIDA"</formula>
    </cfRule>
    <cfRule type="cellIs" dxfId="1137" priority="1166" operator="equal">
      <formula>"VÁLIDA"</formula>
    </cfRule>
  </conditionalFormatting>
  <conditionalFormatting sqref="L58:N58">
    <cfRule type="expression" dxfId="1136" priority="1164">
      <formula>YS="T"</formula>
    </cfRule>
  </conditionalFormatting>
  <conditionalFormatting sqref="L56:L58">
    <cfRule type="cellIs" dxfId="1135" priority="1163" operator="equal">
      <formula>0</formula>
    </cfRule>
  </conditionalFormatting>
  <conditionalFormatting sqref="N53:N55">
    <cfRule type="cellIs" dxfId="1134" priority="1161" operator="equal">
      <formula>"NO VÁLIDA"</formula>
    </cfRule>
    <cfRule type="cellIs" dxfId="1133" priority="1162" operator="equal">
      <formula>"VÁLIDA"</formula>
    </cfRule>
  </conditionalFormatting>
  <conditionalFormatting sqref="L55:N55">
    <cfRule type="expression" dxfId="1132" priority="1160">
      <formula>YS="T"</formula>
    </cfRule>
  </conditionalFormatting>
  <conditionalFormatting sqref="L53:L55">
    <cfRule type="cellIs" dxfId="1131" priority="1159" operator="equal">
      <formula>0</formula>
    </cfRule>
  </conditionalFormatting>
  <conditionalFormatting sqref="N75">
    <cfRule type="cellIs" dxfId="1130" priority="1157" operator="equal">
      <formula>"NO VÁLIDA"</formula>
    </cfRule>
    <cfRule type="cellIs" dxfId="1129" priority="1158" operator="equal">
      <formula>"VÁLIDA"</formula>
    </cfRule>
  </conditionalFormatting>
  <conditionalFormatting sqref="L75">
    <cfRule type="cellIs" dxfId="1128" priority="1156" operator="equal">
      <formula>0</formula>
    </cfRule>
  </conditionalFormatting>
  <conditionalFormatting sqref="N91">
    <cfRule type="cellIs" dxfId="1127" priority="1154" operator="equal">
      <formula>"NO VÁLIDA"</formula>
    </cfRule>
    <cfRule type="cellIs" dxfId="1126" priority="1155" operator="equal">
      <formula>"VÁLIDA"</formula>
    </cfRule>
  </conditionalFormatting>
  <conditionalFormatting sqref="L91 N91">
    <cfRule type="expression" dxfId="1125" priority="1153" stopIfTrue="1">
      <formula>AND(ROW()=CELL("ROW"),COLUMN()=CELL("COL"))</formula>
    </cfRule>
  </conditionalFormatting>
  <conditionalFormatting sqref="Q85 Q87:Q88 Q94:Q96 Q83">
    <cfRule type="cellIs" dxfId="1124" priority="1150" operator="equal">
      <formula>"PARA REVISIÓN"</formula>
    </cfRule>
    <cfRule type="cellIs" dxfId="1123" priority="1151" operator="equal">
      <formula>"CUMPLE"</formula>
    </cfRule>
  </conditionalFormatting>
  <conditionalFormatting sqref="Q14:Q16 Q23:Q42 Q46:Q52 Q62:Q74 Q76:Q90 Q92:Q106">
    <cfRule type="cellIs" dxfId="1122" priority="1148" operator="equal">
      <formula>"NO VÁLIDA"</formula>
    </cfRule>
    <cfRule type="cellIs" dxfId="1121" priority="1149" operator="equal">
      <formula>"VÁLIDA"</formula>
    </cfRule>
  </conditionalFormatting>
  <conditionalFormatting sqref="P97">
    <cfRule type="cellIs" dxfId="1120" priority="1147" operator="notBetween">
      <formula>"RECHAZO"</formula>
      <formula>"NO ADMISIBLE"</formula>
    </cfRule>
  </conditionalFormatting>
  <conditionalFormatting sqref="O46:Q46 O48:Q51 O36:Q42">
    <cfRule type="expression" dxfId="1119" priority="1146">
      <formula>YS="T"</formula>
    </cfRule>
  </conditionalFormatting>
  <conditionalFormatting sqref="O13:Q14">
    <cfRule type="expression" dxfId="1118" priority="1145" stopIfTrue="1">
      <formula>ROW()=CELL("ROW")</formula>
    </cfRule>
  </conditionalFormatting>
  <conditionalFormatting sqref="O16:Q16 O31:Q32 O36:Q36 O50:Q51 O27:Q27 O79:Q90 O25:Q25 O41:Q41 O92:Q106">
    <cfRule type="expression" dxfId="1117" priority="1144" stopIfTrue="1">
      <formula>AND(ROW()=CELL("ROW"),COLUMN()=CELL("COL"))</formula>
    </cfRule>
  </conditionalFormatting>
  <conditionalFormatting sqref="P15 P27 P31 P36 P41 P51 P64 P74 P77 P79 P82 P86:P88 P94">
    <cfRule type="cellIs" dxfId="1116" priority="1143" operator="greaterThan">
      <formula>0</formula>
    </cfRule>
  </conditionalFormatting>
  <conditionalFormatting sqref="O16 O28:O30 O32:O35 O37:O40 O42 O52 O65:O73 O76 O78 P83:P85 P89:P90 O23:O26 O46:O50 O62:O63 P92:P93">
    <cfRule type="cellIs" dxfId="1115" priority="1142" operator="equal">
      <formula>0</formula>
    </cfRule>
  </conditionalFormatting>
  <conditionalFormatting sqref="Q20:Q22">
    <cfRule type="cellIs" dxfId="1114" priority="1140" operator="equal">
      <formula>"NO VÁLIDA"</formula>
    </cfRule>
    <cfRule type="cellIs" dxfId="1113" priority="1141" operator="equal">
      <formula>"VÁLIDA"</formula>
    </cfRule>
  </conditionalFormatting>
  <conditionalFormatting sqref="O22:Q22">
    <cfRule type="expression" dxfId="1112" priority="1139" stopIfTrue="1">
      <formula>AND(ROW()=CELL("ROW"),COLUMN()=CELL("COL"))</formula>
    </cfRule>
  </conditionalFormatting>
  <conditionalFormatting sqref="O20:O22">
    <cfRule type="cellIs" dxfId="1111" priority="1138" operator="equal">
      <formula>0</formula>
    </cfRule>
  </conditionalFormatting>
  <conditionalFormatting sqref="Q17:Q19">
    <cfRule type="cellIs" dxfId="1110" priority="1136" operator="equal">
      <formula>"NO VÁLIDA"</formula>
    </cfRule>
    <cfRule type="cellIs" dxfId="1109" priority="1137" operator="equal">
      <formula>"VÁLIDA"</formula>
    </cfRule>
  </conditionalFormatting>
  <conditionalFormatting sqref="O19:Q19">
    <cfRule type="expression" dxfId="1108" priority="1135" stopIfTrue="1">
      <formula>AND(ROW()=CELL("ROW"),COLUMN()=CELL("COL"))</formula>
    </cfRule>
  </conditionalFormatting>
  <conditionalFormatting sqref="O17:O19">
    <cfRule type="cellIs" dxfId="1107" priority="1134" operator="equal">
      <formula>0</formula>
    </cfRule>
  </conditionalFormatting>
  <conditionalFormatting sqref="Q43:Q45">
    <cfRule type="cellIs" dxfId="1106" priority="1132" operator="equal">
      <formula>"NO VÁLIDA"</formula>
    </cfRule>
    <cfRule type="cellIs" dxfId="1105" priority="1133" operator="equal">
      <formula>"VÁLIDA"</formula>
    </cfRule>
  </conditionalFormatting>
  <conditionalFormatting sqref="O43:Q43 O45:Q45">
    <cfRule type="expression" dxfId="1104" priority="1131">
      <formula>YS="T"</formula>
    </cfRule>
  </conditionalFormatting>
  <conditionalFormatting sqref="O43:O45">
    <cfRule type="cellIs" dxfId="1103" priority="1130" operator="equal">
      <formula>0</formula>
    </cfRule>
  </conditionalFormatting>
  <conditionalFormatting sqref="Q59:Q61">
    <cfRule type="cellIs" dxfId="1102" priority="1128" operator="equal">
      <formula>"NO VÁLIDA"</formula>
    </cfRule>
    <cfRule type="cellIs" dxfId="1101" priority="1129" operator="equal">
      <formula>"VÁLIDA"</formula>
    </cfRule>
  </conditionalFormatting>
  <conditionalFormatting sqref="O61:Q61">
    <cfRule type="expression" dxfId="1100" priority="1127">
      <formula>YS="T"</formula>
    </cfRule>
  </conditionalFormatting>
  <conditionalFormatting sqref="O59:O61">
    <cfRule type="cellIs" dxfId="1099" priority="1126" operator="equal">
      <formula>0</formula>
    </cfRule>
  </conditionalFormatting>
  <conditionalFormatting sqref="Q56:Q58">
    <cfRule type="cellIs" dxfId="1098" priority="1124" operator="equal">
      <formula>"NO VÁLIDA"</formula>
    </cfRule>
    <cfRule type="cellIs" dxfId="1097" priority="1125" operator="equal">
      <formula>"VÁLIDA"</formula>
    </cfRule>
  </conditionalFormatting>
  <conditionalFormatting sqref="O58:Q58">
    <cfRule type="expression" dxfId="1096" priority="1123">
      <formula>YS="T"</formula>
    </cfRule>
  </conditionalFormatting>
  <conditionalFormatting sqref="O56:O58">
    <cfRule type="cellIs" dxfId="1095" priority="1122" operator="equal">
      <formula>0</formula>
    </cfRule>
  </conditionalFormatting>
  <conditionalFormatting sqref="Q53:Q55">
    <cfRule type="cellIs" dxfId="1094" priority="1120" operator="equal">
      <formula>"NO VÁLIDA"</formula>
    </cfRule>
    <cfRule type="cellIs" dxfId="1093" priority="1121" operator="equal">
      <formula>"VÁLIDA"</formula>
    </cfRule>
  </conditionalFormatting>
  <conditionalFormatting sqref="O55:Q55">
    <cfRule type="expression" dxfId="1092" priority="1119">
      <formula>YS="T"</formula>
    </cfRule>
  </conditionalFormatting>
  <conditionalFormatting sqref="O53:O55">
    <cfRule type="cellIs" dxfId="1091" priority="1118" operator="equal">
      <formula>0</formula>
    </cfRule>
  </conditionalFormatting>
  <conditionalFormatting sqref="Q75">
    <cfRule type="cellIs" dxfId="1090" priority="1116" operator="equal">
      <formula>"NO VÁLIDA"</formula>
    </cfRule>
    <cfRule type="cellIs" dxfId="1089" priority="1117" operator="equal">
      <formula>"VÁLIDA"</formula>
    </cfRule>
  </conditionalFormatting>
  <conditionalFormatting sqref="O75">
    <cfRule type="cellIs" dxfId="1088" priority="1115" operator="equal">
      <formula>0</formula>
    </cfRule>
  </conditionalFormatting>
  <conditionalFormatting sqref="Q91">
    <cfRule type="cellIs" dxfId="1087" priority="1113" operator="equal">
      <formula>"NO VÁLIDA"</formula>
    </cfRule>
    <cfRule type="cellIs" dxfId="1086" priority="1114" operator="equal">
      <formula>"VÁLIDA"</formula>
    </cfRule>
  </conditionalFormatting>
  <conditionalFormatting sqref="O91 Q91">
    <cfRule type="expression" dxfId="1085" priority="1112" stopIfTrue="1">
      <formula>AND(ROW()=CELL("ROW"),COLUMN()=CELL("COL"))</formula>
    </cfRule>
  </conditionalFormatting>
  <conditionalFormatting sqref="T85 T87:T88 T94:T96 T83">
    <cfRule type="cellIs" dxfId="1084" priority="1109" operator="equal">
      <formula>"PARA REVISIÓN"</formula>
    </cfRule>
    <cfRule type="cellIs" dxfId="1083" priority="1110" operator="equal">
      <formula>"CUMPLE"</formula>
    </cfRule>
  </conditionalFormatting>
  <conditionalFormatting sqref="T14:T16 T23:T42 T46:T52 T62:T74 T76:T90 T92:T106">
    <cfRule type="cellIs" dxfId="1082" priority="1107" operator="equal">
      <formula>"NO VÁLIDA"</formula>
    </cfRule>
    <cfRule type="cellIs" dxfId="1081" priority="1108" operator="equal">
      <formula>"VÁLIDA"</formula>
    </cfRule>
  </conditionalFormatting>
  <conditionalFormatting sqref="S97">
    <cfRule type="cellIs" dxfId="1080" priority="1106" operator="notBetween">
      <formula>"RECHAZO"</formula>
      <formula>"NO ADMISIBLE"</formula>
    </cfRule>
  </conditionalFormatting>
  <conditionalFormatting sqref="R46:T46 R48:T51 R36:T42">
    <cfRule type="expression" dxfId="1079" priority="1105">
      <formula>YS="T"</formula>
    </cfRule>
  </conditionalFormatting>
  <conditionalFormatting sqref="R13:T14">
    <cfRule type="expression" dxfId="1078" priority="1104" stopIfTrue="1">
      <formula>ROW()=CELL("ROW")</formula>
    </cfRule>
  </conditionalFormatting>
  <conditionalFormatting sqref="R16:T16 R31:T32 R36:T36 R50:T51 R27:T27 R79:T90 R25:T25 R41:T41 R92:T106">
    <cfRule type="expression" dxfId="1077" priority="1103" stopIfTrue="1">
      <formula>AND(ROW()=CELL("ROW"),COLUMN()=CELL("COL"))</formula>
    </cfRule>
  </conditionalFormatting>
  <conditionalFormatting sqref="S15 S27 S31 S36 S41 S51 S64 S74 S77 S79 S82 S86:S88 S94">
    <cfRule type="cellIs" dxfId="1076" priority="1102" operator="greaterThan">
      <formula>0</formula>
    </cfRule>
  </conditionalFormatting>
  <conditionalFormatting sqref="R16 R28:R30 R32:R35 R37:R40 R42 R52 R65:R73 R76 R78 S83:S85 S89:S90 R23:R26 R46:R50 R62:R63 S92:S93">
    <cfRule type="cellIs" dxfId="1075" priority="1101" operator="equal">
      <formula>0</formula>
    </cfRule>
  </conditionalFormatting>
  <conditionalFormatting sqref="T20:T22">
    <cfRule type="cellIs" dxfId="1074" priority="1099" operator="equal">
      <formula>"NO VÁLIDA"</formula>
    </cfRule>
    <cfRule type="cellIs" dxfId="1073" priority="1100" operator="equal">
      <formula>"VÁLIDA"</formula>
    </cfRule>
  </conditionalFormatting>
  <conditionalFormatting sqref="R22:T22">
    <cfRule type="expression" dxfId="1072" priority="1098" stopIfTrue="1">
      <formula>AND(ROW()=CELL("ROW"),COLUMN()=CELL("COL"))</formula>
    </cfRule>
  </conditionalFormatting>
  <conditionalFormatting sqref="R20:R22">
    <cfRule type="cellIs" dxfId="1071" priority="1097" operator="equal">
      <formula>0</formula>
    </cfRule>
  </conditionalFormatting>
  <conditionalFormatting sqref="T17:T19">
    <cfRule type="cellIs" dxfId="1070" priority="1095" operator="equal">
      <formula>"NO VÁLIDA"</formula>
    </cfRule>
    <cfRule type="cellIs" dxfId="1069" priority="1096" operator="equal">
      <formula>"VÁLIDA"</formula>
    </cfRule>
  </conditionalFormatting>
  <conditionalFormatting sqref="R19:T19">
    <cfRule type="expression" dxfId="1068" priority="1094" stopIfTrue="1">
      <formula>AND(ROW()=CELL("ROW"),COLUMN()=CELL("COL"))</formula>
    </cfRule>
  </conditionalFormatting>
  <conditionalFormatting sqref="R17:R19">
    <cfRule type="cellIs" dxfId="1067" priority="1093" operator="equal">
      <formula>0</formula>
    </cfRule>
  </conditionalFormatting>
  <conditionalFormatting sqref="T43:T45">
    <cfRule type="cellIs" dxfId="1066" priority="1091" operator="equal">
      <formula>"NO VÁLIDA"</formula>
    </cfRule>
    <cfRule type="cellIs" dxfId="1065" priority="1092" operator="equal">
      <formula>"VÁLIDA"</formula>
    </cfRule>
  </conditionalFormatting>
  <conditionalFormatting sqref="R43:T43 R45:T45">
    <cfRule type="expression" dxfId="1064" priority="1090">
      <formula>YS="T"</formula>
    </cfRule>
  </conditionalFormatting>
  <conditionalFormatting sqref="R43:R45">
    <cfRule type="cellIs" dxfId="1063" priority="1089" operator="equal">
      <formula>0</formula>
    </cfRule>
  </conditionalFormatting>
  <conditionalFormatting sqref="T59:T61">
    <cfRule type="cellIs" dxfId="1062" priority="1087" operator="equal">
      <formula>"NO VÁLIDA"</formula>
    </cfRule>
    <cfRule type="cellIs" dxfId="1061" priority="1088" operator="equal">
      <formula>"VÁLIDA"</formula>
    </cfRule>
  </conditionalFormatting>
  <conditionalFormatting sqref="R61:T61">
    <cfRule type="expression" dxfId="1060" priority="1086">
      <formula>YS="T"</formula>
    </cfRule>
  </conditionalFormatting>
  <conditionalFormatting sqref="R59:R61">
    <cfRule type="cellIs" dxfId="1059" priority="1085" operator="equal">
      <formula>0</formula>
    </cfRule>
  </conditionalFormatting>
  <conditionalFormatting sqref="T56:T58">
    <cfRule type="cellIs" dxfId="1058" priority="1083" operator="equal">
      <formula>"NO VÁLIDA"</formula>
    </cfRule>
    <cfRule type="cellIs" dxfId="1057" priority="1084" operator="equal">
      <formula>"VÁLIDA"</formula>
    </cfRule>
  </conditionalFormatting>
  <conditionalFormatting sqref="R58:T58">
    <cfRule type="expression" dxfId="1056" priority="1082">
      <formula>YS="T"</formula>
    </cfRule>
  </conditionalFormatting>
  <conditionalFormatting sqref="R56:R58">
    <cfRule type="cellIs" dxfId="1055" priority="1081" operator="equal">
      <formula>0</formula>
    </cfRule>
  </conditionalFormatting>
  <conditionalFormatting sqref="T53:T55">
    <cfRule type="cellIs" dxfId="1054" priority="1079" operator="equal">
      <formula>"NO VÁLIDA"</formula>
    </cfRule>
    <cfRule type="cellIs" dxfId="1053" priority="1080" operator="equal">
      <formula>"VÁLIDA"</formula>
    </cfRule>
  </conditionalFormatting>
  <conditionalFormatting sqref="R55:T55">
    <cfRule type="expression" dxfId="1052" priority="1078">
      <formula>YS="T"</formula>
    </cfRule>
  </conditionalFormatting>
  <conditionalFormatting sqref="R53:R55">
    <cfRule type="cellIs" dxfId="1051" priority="1077" operator="equal">
      <formula>0</formula>
    </cfRule>
  </conditionalFormatting>
  <conditionalFormatting sqref="T75">
    <cfRule type="cellIs" dxfId="1050" priority="1075" operator="equal">
      <formula>"NO VÁLIDA"</formula>
    </cfRule>
    <cfRule type="cellIs" dxfId="1049" priority="1076" operator="equal">
      <formula>"VÁLIDA"</formula>
    </cfRule>
  </conditionalFormatting>
  <conditionalFormatting sqref="R75">
    <cfRule type="cellIs" dxfId="1048" priority="1074" operator="equal">
      <formula>0</formula>
    </cfRule>
  </conditionalFormatting>
  <conditionalFormatting sqref="T91">
    <cfRule type="cellIs" dxfId="1047" priority="1072" operator="equal">
      <formula>"NO VÁLIDA"</formula>
    </cfRule>
    <cfRule type="cellIs" dxfId="1046" priority="1073" operator="equal">
      <formula>"VÁLIDA"</formula>
    </cfRule>
  </conditionalFormatting>
  <conditionalFormatting sqref="R91 T91">
    <cfRule type="expression" dxfId="1045" priority="1071" stopIfTrue="1">
      <formula>AND(ROW()=CELL("ROW"),COLUMN()=CELL("COL"))</formula>
    </cfRule>
  </conditionalFormatting>
  <conditionalFormatting sqref="W85 W87:W88 W94:W96 W83">
    <cfRule type="cellIs" dxfId="1044" priority="1068" operator="equal">
      <formula>"PARA REVISIÓN"</formula>
    </cfRule>
    <cfRule type="cellIs" dxfId="1043" priority="1069" operator="equal">
      <formula>"CUMPLE"</formula>
    </cfRule>
  </conditionalFormatting>
  <conditionalFormatting sqref="W14:W16 W23:W42 W46:W52 W62:W74 W76:W90 W92:W106">
    <cfRule type="cellIs" dxfId="1042" priority="1066" operator="equal">
      <formula>"NO VÁLIDA"</formula>
    </cfRule>
    <cfRule type="cellIs" dxfId="1041" priority="1067" operator="equal">
      <formula>"VÁLIDA"</formula>
    </cfRule>
  </conditionalFormatting>
  <conditionalFormatting sqref="V97">
    <cfRule type="cellIs" dxfId="1040" priority="1065" operator="notBetween">
      <formula>"RECHAZO"</formula>
      <formula>"NO ADMISIBLE"</formula>
    </cfRule>
  </conditionalFormatting>
  <conditionalFormatting sqref="U46:W46 U48:W51 U36:W42">
    <cfRule type="expression" dxfId="1039" priority="1064">
      <formula>YS="T"</formula>
    </cfRule>
  </conditionalFormatting>
  <conditionalFormatting sqref="U13:W14">
    <cfRule type="expression" dxfId="1038" priority="1063" stopIfTrue="1">
      <formula>ROW()=CELL("ROW")</formula>
    </cfRule>
  </conditionalFormatting>
  <conditionalFormatting sqref="U16:W16 U31:W32 U36:W36 U50:W51 U27:W27 U79:W90 U25:W25 U41:W41 U92:W106">
    <cfRule type="expression" dxfId="1037" priority="1062" stopIfTrue="1">
      <formula>AND(ROW()=CELL("ROW"),COLUMN()=CELL("COL"))</formula>
    </cfRule>
  </conditionalFormatting>
  <conditionalFormatting sqref="V15 V27 V31 V36 V41 V51 V64 V74 V77 V79 V82 V86:V88 V94">
    <cfRule type="cellIs" dxfId="1036" priority="1061" operator="greaterThan">
      <formula>0</formula>
    </cfRule>
  </conditionalFormatting>
  <conditionalFormatting sqref="U16 U28:U30 U32:U35 U37:U40 U42 U52 U65:U73 U76 U78 V83:V85 V89:V90 U23:U26 U46:U50 U62:U63 V92:V93">
    <cfRule type="cellIs" dxfId="1035" priority="1060" operator="equal">
      <formula>0</formula>
    </cfRule>
  </conditionalFormatting>
  <conditionalFormatting sqref="W20:W22">
    <cfRule type="cellIs" dxfId="1034" priority="1058" operator="equal">
      <formula>"NO VÁLIDA"</formula>
    </cfRule>
    <cfRule type="cellIs" dxfId="1033" priority="1059" operator="equal">
      <formula>"VÁLIDA"</formula>
    </cfRule>
  </conditionalFormatting>
  <conditionalFormatting sqref="U22:W22">
    <cfRule type="expression" dxfId="1032" priority="1057" stopIfTrue="1">
      <formula>AND(ROW()=CELL("ROW"),COLUMN()=CELL("COL"))</formula>
    </cfRule>
  </conditionalFormatting>
  <conditionalFormatting sqref="U20:U22">
    <cfRule type="cellIs" dxfId="1031" priority="1056" operator="equal">
      <formula>0</formula>
    </cfRule>
  </conditionalFormatting>
  <conditionalFormatting sqref="W17:W19">
    <cfRule type="cellIs" dxfId="1030" priority="1054" operator="equal">
      <formula>"NO VÁLIDA"</formula>
    </cfRule>
    <cfRule type="cellIs" dxfId="1029" priority="1055" operator="equal">
      <formula>"VÁLIDA"</formula>
    </cfRule>
  </conditionalFormatting>
  <conditionalFormatting sqref="U19:W19">
    <cfRule type="expression" dxfId="1028" priority="1053" stopIfTrue="1">
      <formula>AND(ROW()=CELL("ROW"),COLUMN()=CELL("COL"))</formula>
    </cfRule>
  </conditionalFormatting>
  <conditionalFormatting sqref="U17:U19">
    <cfRule type="cellIs" dxfId="1027" priority="1052" operator="equal">
      <formula>0</formula>
    </cfRule>
  </conditionalFormatting>
  <conditionalFormatting sqref="W43:W45">
    <cfRule type="cellIs" dxfId="1026" priority="1050" operator="equal">
      <formula>"NO VÁLIDA"</formula>
    </cfRule>
    <cfRule type="cellIs" dxfId="1025" priority="1051" operator="equal">
      <formula>"VÁLIDA"</formula>
    </cfRule>
  </conditionalFormatting>
  <conditionalFormatting sqref="U43:W43 U45:W45">
    <cfRule type="expression" dxfId="1024" priority="1049">
      <formula>YS="T"</formula>
    </cfRule>
  </conditionalFormatting>
  <conditionalFormatting sqref="U43:U45">
    <cfRule type="cellIs" dxfId="1023" priority="1048" operator="equal">
      <formula>0</formula>
    </cfRule>
  </conditionalFormatting>
  <conditionalFormatting sqref="W59:W61">
    <cfRule type="cellIs" dxfId="1022" priority="1046" operator="equal">
      <formula>"NO VÁLIDA"</formula>
    </cfRule>
    <cfRule type="cellIs" dxfId="1021" priority="1047" operator="equal">
      <formula>"VÁLIDA"</formula>
    </cfRule>
  </conditionalFormatting>
  <conditionalFormatting sqref="U61:W61">
    <cfRule type="expression" dxfId="1020" priority="1045">
      <formula>YS="T"</formula>
    </cfRule>
  </conditionalFormatting>
  <conditionalFormatting sqref="U59:U61">
    <cfRule type="cellIs" dxfId="1019" priority="1044" operator="equal">
      <formula>0</formula>
    </cfRule>
  </conditionalFormatting>
  <conditionalFormatting sqref="W56:W58">
    <cfRule type="cellIs" dxfId="1018" priority="1042" operator="equal">
      <formula>"NO VÁLIDA"</formula>
    </cfRule>
    <cfRule type="cellIs" dxfId="1017" priority="1043" operator="equal">
      <formula>"VÁLIDA"</formula>
    </cfRule>
  </conditionalFormatting>
  <conditionalFormatting sqref="U58:W58">
    <cfRule type="expression" dxfId="1016" priority="1041">
      <formula>YS="T"</formula>
    </cfRule>
  </conditionalFormatting>
  <conditionalFormatting sqref="U56:U58">
    <cfRule type="cellIs" dxfId="1015" priority="1040" operator="equal">
      <formula>0</formula>
    </cfRule>
  </conditionalFormatting>
  <conditionalFormatting sqref="W53:W55">
    <cfRule type="cellIs" dxfId="1014" priority="1038" operator="equal">
      <formula>"NO VÁLIDA"</formula>
    </cfRule>
    <cfRule type="cellIs" dxfId="1013" priority="1039" operator="equal">
      <formula>"VÁLIDA"</formula>
    </cfRule>
  </conditionalFormatting>
  <conditionalFormatting sqref="U55:W55">
    <cfRule type="expression" dxfId="1012" priority="1037">
      <formula>YS="T"</formula>
    </cfRule>
  </conditionalFormatting>
  <conditionalFormatting sqref="U53:U55">
    <cfRule type="cellIs" dxfId="1011" priority="1036" operator="equal">
      <formula>0</formula>
    </cfRule>
  </conditionalFormatting>
  <conditionalFormatting sqref="W75">
    <cfRule type="cellIs" dxfId="1010" priority="1034" operator="equal">
      <formula>"NO VÁLIDA"</formula>
    </cfRule>
    <cfRule type="cellIs" dxfId="1009" priority="1035" operator="equal">
      <formula>"VÁLIDA"</formula>
    </cfRule>
  </conditionalFormatting>
  <conditionalFormatting sqref="U75">
    <cfRule type="cellIs" dxfId="1008" priority="1033" operator="equal">
      <formula>0</formula>
    </cfRule>
  </conditionalFormatting>
  <conditionalFormatting sqref="W91">
    <cfRule type="cellIs" dxfId="1007" priority="1031" operator="equal">
      <formula>"NO VÁLIDA"</formula>
    </cfRule>
    <cfRule type="cellIs" dxfId="1006" priority="1032" operator="equal">
      <formula>"VÁLIDA"</formula>
    </cfRule>
  </conditionalFormatting>
  <conditionalFormatting sqref="U91 W91">
    <cfRule type="expression" dxfId="1005" priority="1030" stopIfTrue="1">
      <formula>AND(ROW()=CELL("ROW"),COLUMN()=CELL("COL"))</formula>
    </cfRule>
  </conditionalFormatting>
  <conditionalFormatting sqref="Z85 Z87:Z88 Z94:Z96 Z83">
    <cfRule type="cellIs" dxfId="1004" priority="1027" operator="equal">
      <formula>"PARA REVISIÓN"</formula>
    </cfRule>
    <cfRule type="cellIs" dxfId="1003" priority="1028" operator="equal">
      <formula>"CUMPLE"</formula>
    </cfRule>
  </conditionalFormatting>
  <conditionalFormatting sqref="Z14:Z16 Z23:Z42 Z46:Z52 Z62:Z74 Z76:Z90 Z92:Z106">
    <cfRule type="cellIs" dxfId="1002" priority="1025" operator="equal">
      <formula>"NO VÁLIDA"</formula>
    </cfRule>
    <cfRule type="cellIs" dxfId="1001" priority="1026" operator="equal">
      <formula>"VÁLIDA"</formula>
    </cfRule>
  </conditionalFormatting>
  <conditionalFormatting sqref="Y97">
    <cfRule type="cellIs" dxfId="1000" priority="1024" operator="notBetween">
      <formula>"RECHAZO"</formula>
      <formula>"NO ADMISIBLE"</formula>
    </cfRule>
  </conditionalFormatting>
  <conditionalFormatting sqref="X46:Z46 X48:Z51 X36:Z42">
    <cfRule type="expression" dxfId="999" priority="1023">
      <formula>YS="T"</formula>
    </cfRule>
  </conditionalFormatting>
  <conditionalFormatting sqref="X13:Z14">
    <cfRule type="expression" dxfId="998" priority="1022" stopIfTrue="1">
      <formula>ROW()=CELL("ROW")</formula>
    </cfRule>
  </conditionalFormatting>
  <conditionalFormatting sqref="X16:Z16 X31:Z32 X36:Z36 X50:Z51 X27:Z27 X79:Z90 X25:Z25 X41:Z41 X92:Z106">
    <cfRule type="expression" dxfId="997" priority="1021" stopIfTrue="1">
      <formula>AND(ROW()=CELL("ROW"),COLUMN()=CELL("COL"))</formula>
    </cfRule>
  </conditionalFormatting>
  <conditionalFormatting sqref="Y15 Y27 Y31 Y36 Y41 Y51 Y64 Y74 Y77 Y79 Y82 Y86:Y88 Y94">
    <cfRule type="cellIs" dxfId="996" priority="1020" operator="greaterThan">
      <formula>0</formula>
    </cfRule>
  </conditionalFormatting>
  <conditionalFormatting sqref="X16 X28:X30 X32:X35 X37:X40 X42 X52 X65:X73 X76 X78 Y83:Y85 Y89:Y90 X23:X26 X46:X50 X62:X63 Y92:Y93">
    <cfRule type="cellIs" dxfId="995" priority="1019" operator="equal">
      <formula>0</formula>
    </cfRule>
  </conditionalFormatting>
  <conditionalFormatting sqref="Z20:Z22">
    <cfRule type="cellIs" dxfId="994" priority="1017" operator="equal">
      <formula>"NO VÁLIDA"</formula>
    </cfRule>
    <cfRule type="cellIs" dxfId="993" priority="1018" operator="equal">
      <formula>"VÁLIDA"</formula>
    </cfRule>
  </conditionalFormatting>
  <conditionalFormatting sqref="X22:Z22">
    <cfRule type="expression" dxfId="992" priority="1016" stopIfTrue="1">
      <formula>AND(ROW()=CELL("ROW"),COLUMN()=CELL("COL"))</formula>
    </cfRule>
  </conditionalFormatting>
  <conditionalFormatting sqref="X20:X22">
    <cfRule type="cellIs" dxfId="991" priority="1015" operator="equal">
      <formula>0</formula>
    </cfRule>
  </conditionalFormatting>
  <conditionalFormatting sqref="Z17:Z19">
    <cfRule type="cellIs" dxfId="990" priority="1013" operator="equal">
      <formula>"NO VÁLIDA"</formula>
    </cfRule>
    <cfRule type="cellIs" dxfId="989" priority="1014" operator="equal">
      <formula>"VÁLIDA"</formula>
    </cfRule>
  </conditionalFormatting>
  <conditionalFormatting sqref="X19:Z19">
    <cfRule type="expression" dxfId="988" priority="1012" stopIfTrue="1">
      <formula>AND(ROW()=CELL("ROW"),COLUMN()=CELL("COL"))</formula>
    </cfRule>
  </conditionalFormatting>
  <conditionalFormatting sqref="X17:X19">
    <cfRule type="cellIs" dxfId="987" priority="1011" operator="equal">
      <formula>0</formula>
    </cfRule>
  </conditionalFormatting>
  <conditionalFormatting sqref="Z43:Z45">
    <cfRule type="cellIs" dxfId="986" priority="1009" operator="equal">
      <formula>"NO VÁLIDA"</formula>
    </cfRule>
    <cfRule type="cellIs" dxfId="985" priority="1010" operator="equal">
      <formula>"VÁLIDA"</formula>
    </cfRule>
  </conditionalFormatting>
  <conditionalFormatting sqref="X43:Z43 X45:Z45">
    <cfRule type="expression" dxfId="984" priority="1008">
      <formula>YS="T"</formula>
    </cfRule>
  </conditionalFormatting>
  <conditionalFormatting sqref="X43:X45">
    <cfRule type="cellIs" dxfId="983" priority="1007" operator="equal">
      <formula>0</formula>
    </cfRule>
  </conditionalFormatting>
  <conditionalFormatting sqref="Z59:Z61">
    <cfRule type="cellIs" dxfId="982" priority="1005" operator="equal">
      <formula>"NO VÁLIDA"</formula>
    </cfRule>
    <cfRule type="cellIs" dxfId="981" priority="1006" operator="equal">
      <formula>"VÁLIDA"</formula>
    </cfRule>
  </conditionalFormatting>
  <conditionalFormatting sqref="X61:Z61">
    <cfRule type="expression" dxfId="980" priority="1004">
      <formula>YS="T"</formula>
    </cfRule>
  </conditionalFormatting>
  <conditionalFormatting sqref="X59:X61">
    <cfRule type="cellIs" dxfId="979" priority="1003" operator="equal">
      <formula>0</formula>
    </cfRule>
  </conditionalFormatting>
  <conditionalFormatting sqref="Z56:Z58">
    <cfRule type="cellIs" dxfId="978" priority="1001" operator="equal">
      <formula>"NO VÁLIDA"</formula>
    </cfRule>
    <cfRule type="cellIs" dxfId="977" priority="1002" operator="equal">
      <formula>"VÁLIDA"</formula>
    </cfRule>
  </conditionalFormatting>
  <conditionalFormatting sqref="X58:Z58">
    <cfRule type="expression" dxfId="976" priority="1000">
      <formula>YS="T"</formula>
    </cfRule>
  </conditionalFormatting>
  <conditionalFormatting sqref="X56:X58">
    <cfRule type="cellIs" dxfId="975" priority="999" operator="equal">
      <formula>0</formula>
    </cfRule>
  </conditionalFormatting>
  <conditionalFormatting sqref="Z53:Z55">
    <cfRule type="cellIs" dxfId="974" priority="997" operator="equal">
      <formula>"NO VÁLIDA"</formula>
    </cfRule>
    <cfRule type="cellIs" dxfId="973" priority="998" operator="equal">
      <formula>"VÁLIDA"</formula>
    </cfRule>
  </conditionalFormatting>
  <conditionalFormatting sqref="X55:Z55">
    <cfRule type="expression" dxfId="972" priority="996">
      <formula>YS="T"</formula>
    </cfRule>
  </conditionalFormatting>
  <conditionalFormatting sqref="X53:X55">
    <cfRule type="cellIs" dxfId="971" priority="995" operator="equal">
      <formula>0</formula>
    </cfRule>
  </conditionalFormatting>
  <conditionalFormatting sqref="Z75">
    <cfRule type="cellIs" dxfId="970" priority="993" operator="equal">
      <formula>"NO VÁLIDA"</formula>
    </cfRule>
    <cfRule type="cellIs" dxfId="969" priority="994" operator="equal">
      <formula>"VÁLIDA"</formula>
    </cfRule>
  </conditionalFormatting>
  <conditionalFormatting sqref="X75">
    <cfRule type="cellIs" dxfId="968" priority="992" operator="equal">
      <formula>0</formula>
    </cfRule>
  </conditionalFormatting>
  <conditionalFormatting sqref="Z91">
    <cfRule type="cellIs" dxfId="967" priority="990" operator="equal">
      <formula>"NO VÁLIDA"</formula>
    </cfRule>
    <cfRule type="cellIs" dxfId="966" priority="991" operator="equal">
      <formula>"VÁLIDA"</formula>
    </cfRule>
  </conditionalFormatting>
  <conditionalFormatting sqref="X91 Z91">
    <cfRule type="expression" dxfId="965" priority="989" stopIfTrue="1">
      <formula>AND(ROW()=CELL("ROW"),COLUMN()=CELL("COL"))</formula>
    </cfRule>
  </conditionalFormatting>
  <conditionalFormatting sqref="AC85 AC87:AC88 AC94:AC96 AC83">
    <cfRule type="cellIs" dxfId="964" priority="986" operator="equal">
      <formula>"PARA REVISIÓN"</formula>
    </cfRule>
    <cfRule type="cellIs" dxfId="963" priority="987" operator="equal">
      <formula>"CUMPLE"</formula>
    </cfRule>
  </conditionalFormatting>
  <conditionalFormatting sqref="AC14:AC16 AC23:AC42 AC46:AC52 AC62:AC74 AC76:AC90 AC92:AC106">
    <cfRule type="cellIs" dxfId="962" priority="984" operator="equal">
      <formula>"NO VÁLIDA"</formula>
    </cfRule>
    <cfRule type="cellIs" dxfId="961" priority="985" operator="equal">
      <formula>"VÁLIDA"</formula>
    </cfRule>
  </conditionalFormatting>
  <conditionalFormatting sqref="AB97">
    <cfRule type="cellIs" dxfId="960" priority="983" operator="notBetween">
      <formula>"RECHAZO"</formula>
      <formula>"NO ADMISIBLE"</formula>
    </cfRule>
  </conditionalFormatting>
  <conditionalFormatting sqref="AA46:AC46 AA48:AC51 AA36:AC42">
    <cfRule type="expression" dxfId="959" priority="982">
      <formula>YS="T"</formula>
    </cfRule>
  </conditionalFormatting>
  <conditionalFormatting sqref="AA13:AC14">
    <cfRule type="expression" dxfId="958" priority="981" stopIfTrue="1">
      <formula>ROW()=CELL("ROW")</formula>
    </cfRule>
  </conditionalFormatting>
  <conditionalFormatting sqref="AA16:AC16 AA31:AC32 AA36:AC36 AA50:AC51 AA27:AC27 AA79:AC90 AA25:AC25 AA41:AC41 AA92:AC106">
    <cfRule type="expression" dxfId="957" priority="980" stopIfTrue="1">
      <formula>AND(ROW()=CELL("ROW"),COLUMN()=CELL("COL"))</formula>
    </cfRule>
  </conditionalFormatting>
  <conditionalFormatting sqref="AB15 AB27 AB31 AB36 AB41 AB51 AB64 AB74 AB77 AB79 AB82 AB86:AB88 AB94">
    <cfRule type="cellIs" dxfId="956" priority="979" operator="greaterThan">
      <formula>0</formula>
    </cfRule>
  </conditionalFormatting>
  <conditionalFormatting sqref="AA16 AA28:AA30 AA32:AA35 AA37:AA40 AA42 AA52 AA65:AA73 AA76 AA78 AB83:AB85 AB89:AB90 AA23:AA26 AA46:AA50 AA62:AA63 AB92:AB93">
    <cfRule type="cellIs" dxfId="955" priority="978" operator="equal">
      <formula>0</formula>
    </cfRule>
  </conditionalFormatting>
  <conditionalFormatting sqref="AC20:AC22">
    <cfRule type="cellIs" dxfId="954" priority="976" operator="equal">
      <formula>"NO VÁLIDA"</formula>
    </cfRule>
    <cfRule type="cellIs" dxfId="953" priority="977" operator="equal">
      <formula>"VÁLIDA"</formula>
    </cfRule>
  </conditionalFormatting>
  <conditionalFormatting sqref="AA22:AC22">
    <cfRule type="expression" dxfId="952" priority="975" stopIfTrue="1">
      <formula>AND(ROW()=CELL("ROW"),COLUMN()=CELL("COL"))</formula>
    </cfRule>
  </conditionalFormatting>
  <conditionalFormatting sqref="AA20:AA22">
    <cfRule type="cellIs" dxfId="951" priority="974" operator="equal">
      <formula>0</formula>
    </cfRule>
  </conditionalFormatting>
  <conditionalFormatting sqref="AC17:AC19">
    <cfRule type="cellIs" dxfId="950" priority="972" operator="equal">
      <formula>"NO VÁLIDA"</formula>
    </cfRule>
    <cfRule type="cellIs" dxfId="949" priority="973" operator="equal">
      <formula>"VÁLIDA"</formula>
    </cfRule>
  </conditionalFormatting>
  <conditionalFormatting sqref="AA19:AC19">
    <cfRule type="expression" dxfId="948" priority="971" stopIfTrue="1">
      <formula>AND(ROW()=CELL("ROW"),COLUMN()=CELL("COL"))</formula>
    </cfRule>
  </conditionalFormatting>
  <conditionalFormatting sqref="AA17:AA19">
    <cfRule type="cellIs" dxfId="947" priority="970" operator="equal">
      <formula>0</formula>
    </cfRule>
  </conditionalFormatting>
  <conditionalFormatting sqref="AC43:AC45">
    <cfRule type="cellIs" dxfId="946" priority="968" operator="equal">
      <formula>"NO VÁLIDA"</formula>
    </cfRule>
    <cfRule type="cellIs" dxfId="945" priority="969" operator="equal">
      <formula>"VÁLIDA"</formula>
    </cfRule>
  </conditionalFormatting>
  <conditionalFormatting sqref="AA43:AC43 AA45:AC45">
    <cfRule type="expression" dxfId="944" priority="967">
      <formula>YS="T"</formula>
    </cfRule>
  </conditionalFormatting>
  <conditionalFormatting sqref="AA43:AA45">
    <cfRule type="cellIs" dxfId="943" priority="966" operator="equal">
      <formula>0</formula>
    </cfRule>
  </conditionalFormatting>
  <conditionalFormatting sqref="AC59:AC61">
    <cfRule type="cellIs" dxfId="942" priority="964" operator="equal">
      <formula>"NO VÁLIDA"</formula>
    </cfRule>
    <cfRule type="cellIs" dxfId="941" priority="965" operator="equal">
      <formula>"VÁLIDA"</formula>
    </cfRule>
  </conditionalFormatting>
  <conditionalFormatting sqref="AA61:AC61">
    <cfRule type="expression" dxfId="940" priority="963">
      <formula>YS="T"</formula>
    </cfRule>
  </conditionalFormatting>
  <conditionalFormatting sqref="AA59:AA61">
    <cfRule type="cellIs" dxfId="939" priority="962" operator="equal">
      <formula>0</formula>
    </cfRule>
  </conditionalFormatting>
  <conditionalFormatting sqref="AC56:AC58">
    <cfRule type="cellIs" dxfId="938" priority="960" operator="equal">
      <formula>"NO VÁLIDA"</formula>
    </cfRule>
    <cfRule type="cellIs" dxfId="937" priority="961" operator="equal">
      <formula>"VÁLIDA"</formula>
    </cfRule>
  </conditionalFormatting>
  <conditionalFormatting sqref="AA58:AC58">
    <cfRule type="expression" dxfId="936" priority="959">
      <formula>YS="T"</formula>
    </cfRule>
  </conditionalFormatting>
  <conditionalFormatting sqref="AA56:AA58">
    <cfRule type="cellIs" dxfId="935" priority="958" operator="equal">
      <formula>0</formula>
    </cfRule>
  </conditionalFormatting>
  <conditionalFormatting sqref="AC53:AC55">
    <cfRule type="cellIs" dxfId="934" priority="956" operator="equal">
      <formula>"NO VÁLIDA"</formula>
    </cfRule>
    <cfRule type="cellIs" dxfId="933" priority="957" operator="equal">
      <formula>"VÁLIDA"</formula>
    </cfRule>
  </conditionalFormatting>
  <conditionalFormatting sqref="AA55:AC55">
    <cfRule type="expression" dxfId="932" priority="955">
      <formula>YS="T"</formula>
    </cfRule>
  </conditionalFormatting>
  <conditionalFormatting sqref="AA53:AA55">
    <cfRule type="cellIs" dxfId="931" priority="954" operator="equal">
      <formula>0</formula>
    </cfRule>
  </conditionalFormatting>
  <conditionalFormatting sqref="AC75">
    <cfRule type="cellIs" dxfId="930" priority="952" operator="equal">
      <formula>"NO VÁLIDA"</formula>
    </cfRule>
    <cfRule type="cellIs" dxfId="929" priority="953" operator="equal">
      <formula>"VÁLIDA"</formula>
    </cfRule>
  </conditionalFormatting>
  <conditionalFormatting sqref="AA75">
    <cfRule type="cellIs" dxfId="928" priority="951" operator="equal">
      <formula>0</formula>
    </cfRule>
  </conditionalFormatting>
  <conditionalFormatting sqref="AC91">
    <cfRule type="cellIs" dxfId="927" priority="949" operator="equal">
      <formula>"NO VÁLIDA"</formula>
    </cfRule>
    <cfRule type="cellIs" dxfId="926" priority="950" operator="equal">
      <formula>"VÁLIDA"</formula>
    </cfRule>
  </conditionalFormatting>
  <conditionalFormatting sqref="AA91 AC91">
    <cfRule type="expression" dxfId="925" priority="948" stopIfTrue="1">
      <formula>AND(ROW()=CELL("ROW"),COLUMN()=CELL("COL"))</formula>
    </cfRule>
  </conditionalFormatting>
  <conditionalFormatting sqref="AF85 AF87:AF88 AF94:AF96 AF83">
    <cfRule type="cellIs" dxfId="924" priority="945" operator="equal">
      <formula>"PARA REVISIÓN"</formula>
    </cfRule>
    <cfRule type="cellIs" dxfId="923" priority="946" operator="equal">
      <formula>"CUMPLE"</formula>
    </cfRule>
  </conditionalFormatting>
  <conditionalFormatting sqref="AF14:AF16 AF23:AF42 AF46:AF52 AF62:AF74 AF76:AF90 AF92:AF106">
    <cfRule type="cellIs" dxfId="922" priority="943" operator="equal">
      <formula>"NO VÁLIDA"</formula>
    </cfRule>
    <cfRule type="cellIs" dxfId="921" priority="944" operator="equal">
      <formula>"VÁLIDA"</formula>
    </cfRule>
  </conditionalFormatting>
  <conditionalFormatting sqref="AE97">
    <cfRule type="cellIs" dxfId="920" priority="942" operator="notBetween">
      <formula>"RECHAZO"</formula>
      <formula>"NO ADMISIBLE"</formula>
    </cfRule>
  </conditionalFormatting>
  <conditionalFormatting sqref="AD46:AF46 AD48:AF51 AD36:AF42">
    <cfRule type="expression" dxfId="919" priority="941">
      <formula>YS="T"</formula>
    </cfRule>
  </conditionalFormatting>
  <conditionalFormatting sqref="AD13:AF14">
    <cfRule type="expression" dxfId="918" priority="940" stopIfTrue="1">
      <formula>ROW()=CELL("ROW")</formula>
    </cfRule>
  </conditionalFormatting>
  <conditionalFormatting sqref="AD16:AF16 AD31:AF32 AD36:AF36 AD50:AF51 AD27:AF27 AD79:AF90 AD25:AF25 AD41:AF41 AD92:AF106">
    <cfRule type="expression" dxfId="917" priority="939" stopIfTrue="1">
      <formula>AND(ROW()=CELL("ROW"),COLUMN()=CELL("COL"))</formula>
    </cfRule>
  </conditionalFormatting>
  <conditionalFormatting sqref="AE15 AE27 AE31 AE36 AE41 AE51 AE64 AE74 AE77 AE79 AE82 AE86:AE88 AE94">
    <cfRule type="cellIs" dxfId="916" priority="938" operator="greaterThan">
      <formula>0</formula>
    </cfRule>
  </conditionalFormatting>
  <conditionalFormatting sqref="AD16 AD28:AD30 AD32:AD35 AD37:AD40 AD42 AD52 AD65:AD73 AD76 AD78 AE83:AE85 AE89:AE90 AD23:AD26 AD46:AD50 AD62:AD63 AE92:AE93">
    <cfRule type="cellIs" dxfId="915" priority="937" operator="equal">
      <formula>0</formula>
    </cfRule>
  </conditionalFormatting>
  <conditionalFormatting sqref="AF20:AF22">
    <cfRule type="cellIs" dxfId="914" priority="935" operator="equal">
      <formula>"NO VÁLIDA"</formula>
    </cfRule>
    <cfRule type="cellIs" dxfId="913" priority="936" operator="equal">
      <formula>"VÁLIDA"</formula>
    </cfRule>
  </conditionalFormatting>
  <conditionalFormatting sqref="AD22:AF22">
    <cfRule type="expression" dxfId="912" priority="934" stopIfTrue="1">
      <formula>AND(ROW()=CELL("ROW"),COLUMN()=CELL("COL"))</formula>
    </cfRule>
  </conditionalFormatting>
  <conditionalFormatting sqref="AD20:AD22">
    <cfRule type="cellIs" dxfId="911" priority="933" operator="equal">
      <formula>0</formula>
    </cfRule>
  </conditionalFormatting>
  <conditionalFormatting sqref="AF17:AF19">
    <cfRule type="cellIs" dxfId="910" priority="931" operator="equal">
      <formula>"NO VÁLIDA"</formula>
    </cfRule>
    <cfRule type="cellIs" dxfId="909" priority="932" operator="equal">
      <formula>"VÁLIDA"</formula>
    </cfRule>
  </conditionalFormatting>
  <conditionalFormatting sqref="AD19:AF19">
    <cfRule type="expression" dxfId="908" priority="930" stopIfTrue="1">
      <formula>AND(ROW()=CELL("ROW"),COLUMN()=CELL("COL"))</formula>
    </cfRule>
  </conditionalFormatting>
  <conditionalFormatting sqref="AD17:AD19">
    <cfRule type="cellIs" dxfId="907" priority="929" operator="equal">
      <formula>0</formula>
    </cfRule>
  </conditionalFormatting>
  <conditionalFormatting sqref="AF43:AF45">
    <cfRule type="cellIs" dxfId="906" priority="927" operator="equal">
      <formula>"NO VÁLIDA"</formula>
    </cfRule>
    <cfRule type="cellIs" dxfId="905" priority="928" operator="equal">
      <formula>"VÁLIDA"</formula>
    </cfRule>
  </conditionalFormatting>
  <conditionalFormatting sqref="AD43:AF43 AD45:AF45">
    <cfRule type="expression" dxfId="904" priority="926">
      <formula>YS="T"</formula>
    </cfRule>
  </conditionalFormatting>
  <conditionalFormatting sqref="AD43:AD45">
    <cfRule type="cellIs" dxfId="903" priority="925" operator="equal">
      <formula>0</formula>
    </cfRule>
  </conditionalFormatting>
  <conditionalFormatting sqref="AF59:AF61">
    <cfRule type="cellIs" dxfId="902" priority="923" operator="equal">
      <formula>"NO VÁLIDA"</formula>
    </cfRule>
    <cfRule type="cellIs" dxfId="901" priority="924" operator="equal">
      <formula>"VÁLIDA"</formula>
    </cfRule>
  </conditionalFormatting>
  <conditionalFormatting sqref="AD61:AF61">
    <cfRule type="expression" dxfId="900" priority="922">
      <formula>YS="T"</formula>
    </cfRule>
  </conditionalFormatting>
  <conditionalFormatting sqref="AD59:AD61">
    <cfRule type="cellIs" dxfId="899" priority="921" operator="equal">
      <formula>0</formula>
    </cfRule>
  </conditionalFormatting>
  <conditionalFormatting sqref="AF56:AF58">
    <cfRule type="cellIs" dxfId="898" priority="919" operator="equal">
      <formula>"NO VÁLIDA"</formula>
    </cfRule>
    <cfRule type="cellIs" dxfId="897" priority="920" operator="equal">
      <formula>"VÁLIDA"</formula>
    </cfRule>
  </conditionalFormatting>
  <conditionalFormatting sqref="AD58:AF58">
    <cfRule type="expression" dxfId="896" priority="918">
      <formula>YS="T"</formula>
    </cfRule>
  </conditionalFormatting>
  <conditionalFormatting sqref="AD56:AD58">
    <cfRule type="cellIs" dxfId="895" priority="917" operator="equal">
      <formula>0</formula>
    </cfRule>
  </conditionalFormatting>
  <conditionalFormatting sqref="AF53:AF55">
    <cfRule type="cellIs" dxfId="894" priority="915" operator="equal">
      <formula>"NO VÁLIDA"</formula>
    </cfRule>
    <cfRule type="cellIs" dxfId="893" priority="916" operator="equal">
      <formula>"VÁLIDA"</formula>
    </cfRule>
  </conditionalFormatting>
  <conditionalFormatting sqref="AD55:AF55">
    <cfRule type="expression" dxfId="892" priority="914">
      <formula>YS="T"</formula>
    </cfRule>
  </conditionalFormatting>
  <conditionalFormatting sqref="AD53:AD55">
    <cfRule type="cellIs" dxfId="891" priority="913" operator="equal">
      <formula>0</formula>
    </cfRule>
  </conditionalFormatting>
  <conditionalFormatting sqref="AF75">
    <cfRule type="cellIs" dxfId="890" priority="911" operator="equal">
      <formula>"NO VÁLIDA"</formula>
    </cfRule>
    <cfRule type="cellIs" dxfId="889" priority="912" operator="equal">
      <formula>"VÁLIDA"</formula>
    </cfRule>
  </conditionalFormatting>
  <conditionalFormatting sqref="AD75">
    <cfRule type="cellIs" dxfId="888" priority="910" operator="equal">
      <formula>0</formula>
    </cfRule>
  </conditionalFormatting>
  <conditionalFormatting sqref="AF91">
    <cfRule type="cellIs" dxfId="887" priority="908" operator="equal">
      <formula>"NO VÁLIDA"</formula>
    </cfRule>
    <cfRule type="cellIs" dxfId="886" priority="909" operator="equal">
      <formula>"VÁLIDA"</formula>
    </cfRule>
  </conditionalFormatting>
  <conditionalFormatting sqref="AD91 AF91">
    <cfRule type="expression" dxfId="885" priority="907" stopIfTrue="1">
      <formula>AND(ROW()=CELL("ROW"),COLUMN()=CELL("COL"))</formula>
    </cfRule>
  </conditionalFormatting>
  <conditionalFormatting sqref="AI85 AI87:AI88 AI94:AI96 AI83">
    <cfRule type="cellIs" dxfId="884" priority="904" operator="equal">
      <formula>"PARA REVISIÓN"</formula>
    </cfRule>
    <cfRule type="cellIs" dxfId="883" priority="905" operator="equal">
      <formula>"CUMPLE"</formula>
    </cfRule>
  </conditionalFormatting>
  <conditionalFormatting sqref="AI14:AI16 AI23:AI42 AI46:AI52 AI62:AI74 AI76:AI90 AI92:AI106">
    <cfRule type="cellIs" dxfId="882" priority="902" operator="equal">
      <formula>"NO VÁLIDA"</formula>
    </cfRule>
    <cfRule type="cellIs" dxfId="881" priority="903" operator="equal">
      <formula>"VÁLIDA"</formula>
    </cfRule>
  </conditionalFormatting>
  <conditionalFormatting sqref="AH97">
    <cfRule type="cellIs" dxfId="880" priority="901" operator="notBetween">
      <formula>"RECHAZO"</formula>
      <formula>"NO ADMISIBLE"</formula>
    </cfRule>
  </conditionalFormatting>
  <conditionalFormatting sqref="AG46:AI46 AG48:AI51 AG36:AI42">
    <cfRule type="expression" dxfId="879" priority="900">
      <formula>YS="T"</formula>
    </cfRule>
  </conditionalFormatting>
  <conditionalFormatting sqref="AG13:AI14">
    <cfRule type="expression" dxfId="878" priority="899" stopIfTrue="1">
      <formula>ROW()=CELL("ROW")</formula>
    </cfRule>
  </conditionalFormatting>
  <conditionalFormatting sqref="AG16:AI16 AG31:AI32 AG36:AI36 AG50:AI51 AG27:AI27 AG79:AI90 AG25:AI25 AG41:AI41 AG92:AI106">
    <cfRule type="expression" dxfId="877" priority="898" stopIfTrue="1">
      <formula>AND(ROW()=CELL("ROW"),COLUMN()=CELL("COL"))</formula>
    </cfRule>
  </conditionalFormatting>
  <conditionalFormatting sqref="AH15 AH27 AH31 AH36 AH41 AH51 AH64 AH74 AH77 AH79 AH82 AH86:AH88 AH94">
    <cfRule type="cellIs" dxfId="876" priority="897" operator="greaterThan">
      <formula>0</formula>
    </cfRule>
  </conditionalFormatting>
  <conditionalFormatting sqref="AG16 AG28:AG30 AG32:AG35 AG37:AG40 AG42 AG52 AG65:AG73 AG76 AG78 AH83:AH85 AH89:AH90 AG23:AG26 AG46:AG50 AG62:AG63 AH92:AH93">
    <cfRule type="cellIs" dxfId="875" priority="896" operator="equal">
      <formula>0</formula>
    </cfRule>
  </conditionalFormatting>
  <conditionalFormatting sqref="AI20:AI22">
    <cfRule type="cellIs" dxfId="874" priority="894" operator="equal">
      <formula>"NO VÁLIDA"</formula>
    </cfRule>
    <cfRule type="cellIs" dxfId="873" priority="895" operator="equal">
      <formula>"VÁLIDA"</formula>
    </cfRule>
  </conditionalFormatting>
  <conditionalFormatting sqref="AG22:AI22">
    <cfRule type="expression" dxfId="872" priority="893" stopIfTrue="1">
      <formula>AND(ROW()=CELL("ROW"),COLUMN()=CELL("COL"))</formula>
    </cfRule>
  </conditionalFormatting>
  <conditionalFormatting sqref="AG20:AG22">
    <cfRule type="cellIs" dxfId="871" priority="892" operator="equal">
      <formula>0</formula>
    </cfRule>
  </conditionalFormatting>
  <conditionalFormatting sqref="AI17:AI19">
    <cfRule type="cellIs" dxfId="870" priority="890" operator="equal">
      <formula>"NO VÁLIDA"</formula>
    </cfRule>
    <cfRule type="cellIs" dxfId="869" priority="891" operator="equal">
      <formula>"VÁLIDA"</formula>
    </cfRule>
  </conditionalFormatting>
  <conditionalFormatting sqref="AG19:AI19">
    <cfRule type="expression" dxfId="868" priority="889" stopIfTrue="1">
      <formula>AND(ROW()=CELL("ROW"),COLUMN()=CELL("COL"))</formula>
    </cfRule>
  </conditionalFormatting>
  <conditionalFormatting sqref="AG17:AG19">
    <cfRule type="cellIs" dxfId="867" priority="888" operator="equal">
      <formula>0</formula>
    </cfRule>
  </conditionalFormatting>
  <conditionalFormatting sqref="AI43:AI45">
    <cfRule type="cellIs" dxfId="866" priority="886" operator="equal">
      <formula>"NO VÁLIDA"</formula>
    </cfRule>
    <cfRule type="cellIs" dxfId="865" priority="887" operator="equal">
      <formula>"VÁLIDA"</formula>
    </cfRule>
  </conditionalFormatting>
  <conditionalFormatting sqref="AG43:AI43 AG45:AI45">
    <cfRule type="expression" dxfId="864" priority="885">
      <formula>YS="T"</formula>
    </cfRule>
  </conditionalFormatting>
  <conditionalFormatting sqref="AG43:AG45">
    <cfRule type="cellIs" dxfId="863" priority="884" operator="equal">
      <formula>0</formula>
    </cfRule>
  </conditionalFormatting>
  <conditionalFormatting sqref="AI59:AI61">
    <cfRule type="cellIs" dxfId="862" priority="882" operator="equal">
      <formula>"NO VÁLIDA"</formula>
    </cfRule>
    <cfRule type="cellIs" dxfId="861" priority="883" operator="equal">
      <formula>"VÁLIDA"</formula>
    </cfRule>
  </conditionalFormatting>
  <conditionalFormatting sqref="AG61:AI61">
    <cfRule type="expression" dxfId="860" priority="881">
      <formula>YS="T"</formula>
    </cfRule>
  </conditionalFormatting>
  <conditionalFormatting sqref="AG59:AG61">
    <cfRule type="cellIs" dxfId="859" priority="880" operator="equal">
      <formula>0</formula>
    </cfRule>
  </conditionalFormatting>
  <conditionalFormatting sqref="AI56:AI58">
    <cfRule type="cellIs" dxfId="858" priority="878" operator="equal">
      <formula>"NO VÁLIDA"</formula>
    </cfRule>
    <cfRule type="cellIs" dxfId="857" priority="879" operator="equal">
      <formula>"VÁLIDA"</formula>
    </cfRule>
  </conditionalFormatting>
  <conditionalFormatting sqref="AG58:AI58">
    <cfRule type="expression" dxfId="856" priority="877">
      <formula>YS="T"</formula>
    </cfRule>
  </conditionalFormatting>
  <conditionalFormatting sqref="AG56:AG58">
    <cfRule type="cellIs" dxfId="855" priority="876" operator="equal">
      <formula>0</formula>
    </cfRule>
  </conditionalFormatting>
  <conditionalFormatting sqref="AI53:AI55">
    <cfRule type="cellIs" dxfId="854" priority="874" operator="equal">
      <formula>"NO VÁLIDA"</formula>
    </cfRule>
    <cfRule type="cellIs" dxfId="853" priority="875" operator="equal">
      <formula>"VÁLIDA"</formula>
    </cfRule>
  </conditionalFormatting>
  <conditionalFormatting sqref="AG55:AI55">
    <cfRule type="expression" dxfId="852" priority="873">
      <formula>YS="T"</formula>
    </cfRule>
  </conditionalFormatting>
  <conditionalFormatting sqref="AG53:AG55">
    <cfRule type="cellIs" dxfId="851" priority="872" operator="equal">
      <formula>0</formula>
    </cfRule>
  </conditionalFormatting>
  <conditionalFormatting sqref="AI75">
    <cfRule type="cellIs" dxfId="850" priority="870" operator="equal">
      <formula>"NO VÁLIDA"</formula>
    </cfRule>
    <cfRule type="cellIs" dxfId="849" priority="871" operator="equal">
      <formula>"VÁLIDA"</formula>
    </cfRule>
  </conditionalFormatting>
  <conditionalFormatting sqref="AG75">
    <cfRule type="cellIs" dxfId="848" priority="869" operator="equal">
      <formula>0</formula>
    </cfRule>
  </conditionalFormatting>
  <conditionalFormatting sqref="AI91">
    <cfRule type="cellIs" dxfId="847" priority="867" operator="equal">
      <formula>"NO VÁLIDA"</formula>
    </cfRule>
    <cfRule type="cellIs" dxfId="846" priority="868" operator="equal">
      <formula>"VÁLIDA"</formula>
    </cfRule>
  </conditionalFormatting>
  <conditionalFormatting sqref="AG91 AI91">
    <cfRule type="expression" dxfId="845" priority="866" stopIfTrue="1">
      <formula>AND(ROW()=CELL("ROW"),COLUMN()=CELL("COL"))</formula>
    </cfRule>
  </conditionalFormatting>
  <conditionalFormatting sqref="AL85 AL87:AL88 AL94:AL96 AL83">
    <cfRule type="cellIs" dxfId="844" priority="863" operator="equal">
      <formula>"PARA REVISIÓN"</formula>
    </cfRule>
    <cfRule type="cellIs" dxfId="843" priority="864" operator="equal">
      <formula>"CUMPLE"</formula>
    </cfRule>
  </conditionalFormatting>
  <conditionalFormatting sqref="AL14:AL16 AL23:AL42 AL46:AL52 AL62:AL74 AL76:AL90 AL92:AL106">
    <cfRule type="cellIs" dxfId="842" priority="861" operator="equal">
      <formula>"NO VÁLIDA"</formula>
    </cfRule>
    <cfRule type="cellIs" dxfId="841" priority="862" operator="equal">
      <formula>"VÁLIDA"</formula>
    </cfRule>
  </conditionalFormatting>
  <conditionalFormatting sqref="AK97">
    <cfRule type="cellIs" dxfId="840" priority="860" operator="notBetween">
      <formula>"RECHAZO"</formula>
      <formula>"NO ADMISIBLE"</formula>
    </cfRule>
  </conditionalFormatting>
  <conditionalFormatting sqref="AJ46:AL46 AJ48:AL51 AJ36:AL42">
    <cfRule type="expression" dxfId="839" priority="859">
      <formula>YS="T"</formula>
    </cfRule>
  </conditionalFormatting>
  <conditionalFormatting sqref="AJ13:AL14">
    <cfRule type="expression" dxfId="838" priority="858" stopIfTrue="1">
      <formula>ROW()=CELL("ROW")</formula>
    </cfRule>
  </conditionalFormatting>
  <conditionalFormatting sqref="AJ16:AL16 AJ31:AL32 AJ36:AL36 AJ50:AL51 AJ27:AL27 AJ79:AL90 AJ25:AL25 AJ41:AL41 AJ92:AL106">
    <cfRule type="expression" dxfId="837" priority="857" stopIfTrue="1">
      <formula>AND(ROW()=CELL("ROW"),COLUMN()=CELL("COL"))</formula>
    </cfRule>
  </conditionalFormatting>
  <conditionalFormatting sqref="AK15 AK27 AK31 AK36 AK41 AK51 AK64 AK74 AK77 AK79 AK82 AK86:AK88 AK94">
    <cfRule type="cellIs" dxfId="836" priority="856" operator="greaterThan">
      <formula>0</formula>
    </cfRule>
  </conditionalFormatting>
  <conditionalFormatting sqref="AJ16 AJ28:AJ30 AJ32:AJ35 AJ37:AJ40 AJ42 AJ52 AJ65:AJ73 AJ76 AJ78 AK83:AK85 AK89:AK90 AJ23:AJ26 AJ46:AJ50 AJ62:AJ63 AK92:AK93">
    <cfRule type="cellIs" dxfId="835" priority="855" operator="equal">
      <formula>0</formula>
    </cfRule>
  </conditionalFormatting>
  <conditionalFormatting sqref="AL20:AL22">
    <cfRule type="cellIs" dxfId="834" priority="853" operator="equal">
      <formula>"NO VÁLIDA"</formula>
    </cfRule>
    <cfRule type="cellIs" dxfId="833" priority="854" operator="equal">
      <formula>"VÁLIDA"</formula>
    </cfRule>
  </conditionalFormatting>
  <conditionalFormatting sqref="AJ22:AL22">
    <cfRule type="expression" dxfId="832" priority="852" stopIfTrue="1">
      <formula>AND(ROW()=CELL("ROW"),COLUMN()=CELL("COL"))</formula>
    </cfRule>
  </conditionalFormatting>
  <conditionalFormatting sqref="AJ20:AJ22">
    <cfRule type="cellIs" dxfId="831" priority="851" operator="equal">
      <formula>0</formula>
    </cfRule>
  </conditionalFormatting>
  <conditionalFormatting sqref="AL17:AL19">
    <cfRule type="cellIs" dxfId="830" priority="849" operator="equal">
      <formula>"NO VÁLIDA"</formula>
    </cfRule>
    <cfRule type="cellIs" dxfId="829" priority="850" operator="equal">
      <formula>"VÁLIDA"</formula>
    </cfRule>
  </conditionalFormatting>
  <conditionalFormatting sqref="AJ19:AL19">
    <cfRule type="expression" dxfId="828" priority="848" stopIfTrue="1">
      <formula>AND(ROW()=CELL("ROW"),COLUMN()=CELL("COL"))</formula>
    </cfRule>
  </conditionalFormatting>
  <conditionalFormatting sqref="AJ17:AJ19">
    <cfRule type="cellIs" dxfId="827" priority="847" operator="equal">
      <formula>0</formula>
    </cfRule>
  </conditionalFormatting>
  <conditionalFormatting sqref="AL43:AL45">
    <cfRule type="cellIs" dxfId="826" priority="845" operator="equal">
      <formula>"NO VÁLIDA"</formula>
    </cfRule>
    <cfRule type="cellIs" dxfId="825" priority="846" operator="equal">
      <formula>"VÁLIDA"</formula>
    </cfRule>
  </conditionalFormatting>
  <conditionalFormatting sqref="AJ43:AL43 AJ45:AL45">
    <cfRule type="expression" dxfId="824" priority="844">
      <formula>YS="T"</formula>
    </cfRule>
  </conditionalFormatting>
  <conditionalFormatting sqref="AJ43:AJ45">
    <cfRule type="cellIs" dxfId="823" priority="843" operator="equal">
      <formula>0</formula>
    </cfRule>
  </conditionalFormatting>
  <conditionalFormatting sqref="AL59:AL61">
    <cfRule type="cellIs" dxfId="822" priority="841" operator="equal">
      <formula>"NO VÁLIDA"</formula>
    </cfRule>
    <cfRule type="cellIs" dxfId="821" priority="842" operator="equal">
      <formula>"VÁLIDA"</formula>
    </cfRule>
  </conditionalFormatting>
  <conditionalFormatting sqref="AJ61:AL61">
    <cfRule type="expression" dxfId="820" priority="840">
      <formula>YS="T"</formula>
    </cfRule>
  </conditionalFormatting>
  <conditionalFormatting sqref="AJ59:AJ61">
    <cfRule type="cellIs" dxfId="819" priority="839" operator="equal">
      <formula>0</formula>
    </cfRule>
  </conditionalFormatting>
  <conditionalFormatting sqref="AL56:AL58">
    <cfRule type="cellIs" dxfId="818" priority="837" operator="equal">
      <formula>"NO VÁLIDA"</formula>
    </cfRule>
    <cfRule type="cellIs" dxfId="817" priority="838" operator="equal">
      <formula>"VÁLIDA"</formula>
    </cfRule>
  </conditionalFormatting>
  <conditionalFormatting sqref="AJ58:AL58">
    <cfRule type="expression" dxfId="816" priority="836">
      <formula>YS="T"</formula>
    </cfRule>
  </conditionalFormatting>
  <conditionalFormatting sqref="AJ56:AJ58">
    <cfRule type="cellIs" dxfId="815" priority="835" operator="equal">
      <formula>0</formula>
    </cfRule>
  </conditionalFormatting>
  <conditionalFormatting sqref="AL53:AL55">
    <cfRule type="cellIs" dxfId="814" priority="833" operator="equal">
      <formula>"NO VÁLIDA"</formula>
    </cfRule>
    <cfRule type="cellIs" dxfId="813" priority="834" operator="equal">
      <formula>"VÁLIDA"</formula>
    </cfRule>
  </conditionalFormatting>
  <conditionalFormatting sqref="AJ55:AL55">
    <cfRule type="expression" dxfId="812" priority="832">
      <formula>YS="T"</formula>
    </cfRule>
  </conditionalFormatting>
  <conditionalFormatting sqref="AJ53:AJ55">
    <cfRule type="cellIs" dxfId="811" priority="831" operator="equal">
      <formula>0</formula>
    </cfRule>
  </conditionalFormatting>
  <conditionalFormatting sqref="AL75">
    <cfRule type="cellIs" dxfId="810" priority="829" operator="equal">
      <formula>"NO VÁLIDA"</formula>
    </cfRule>
    <cfRule type="cellIs" dxfId="809" priority="830" operator="equal">
      <formula>"VÁLIDA"</formula>
    </cfRule>
  </conditionalFormatting>
  <conditionalFormatting sqref="AJ75">
    <cfRule type="cellIs" dxfId="808" priority="828" operator="equal">
      <formula>0</formula>
    </cfRule>
  </conditionalFormatting>
  <conditionalFormatting sqref="AL91">
    <cfRule type="cellIs" dxfId="807" priority="826" operator="equal">
      <formula>"NO VÁLIDA"</formula>
    </cfRule>
    <cfRule type="cellIs" dxfId="806" priority="827" operator="equal">
      <formula>"VÁLIDA"</formula>
    </cfRule>
  </conditionalFormatting>
  <conditionalFormatting sqref="AJ91 AL91">
    <cfRule type="expression" dxfId="805" priority="825" stopIfTrue="1">
      <formula>AND(ROW()=CELL("ROW"),COLUMN()=CELL("COL"))</formula>
    </cfRule>
  </conditionalFormatting>
  <conditionalFormatting sqref="AO85 AO87:AO88 AO94:AO96 AO83">
    <cfRule type="cellIs" dxfId="804" priority="822" operator="equal">
      <formula>"PARA REVISIÓN"</formula>
    </cfRule>
    <cfRule type="cellIs" dxfId="803" priority="823" operator="equal">
      <formula>"CUMPLE"</formula>
    </cfRule>
  </conditionalFormatting>
  <conditionalFormatting sqref="AO14:AO16 AO23:AO42 AO46:AO52 AO62:AO74 AO76:AO90 AO92:AO106">
    <cfRule type="cellIs" dxfId="802" priority="820" operator="equal">
      <formula>"NO VÁLIDA"</formula>
    </cfRule>
    <cfRule type="cellIs" dxfId="801" priority="821" operator="equal">
      <formula>"VÁLIDA"</formula>
    </cfRule>
  </conditionalFormatting>
  <conditionalFormatting sqref="AN97">
    <cfRule type="cellIs" dxfId="800" priority="819" operator="notBetween">
      <formula>"RECHAZO"</formula>
      <formula>"NO ADMISIBLE"</formula>
    </cfRule>
  </conditionalFormatting>
  <conditionalFormatting sqref="AM46:AO46 AM48:AO51 AM36:AO42">
    <cfRule type="expression" dxfId="799" priority="818">
      <formula>YS="T"</formula>
    </cfRule>
  </conditionalFormatting>
  <conditionalFormatting sqref="AM13:AO14">
    <cfRule type="expression" dxfId="798" priority="817" stopIfTrue="1">
      <formula>ROW()=CELL("ROW")</formula>
    </cfRule>
  </conditionalFormatting>
  <conditionalFormatting sqref="AM16:AO16 AM31:AO32 AM36:AO36 AM50:AO51 AM27:AO27 AM79:AO90 AM25:AO25 AM41:AO41 AM92:AO106">
    <cfRule type="expression" dxfId="797" priority="816" stopIfTrue="1">
      <formula>AND(ROW()=CELL("ROW"),COLUMN()=CELL("COL"))</formula>
    </cfRule>
  </conditionalFormatting>
  <conditionalFormatting sqref="AN15 AN27 AN31 AN36 AN41 AN51 AN64 AN74 AN77 AN79 AN82 AN86:AN88 AN94">
    <cfRule type="cellIs" dxfId="796" priority="815" operator="greaterThan">
      <formula>0</formula>
    </cfRule>
  </conditionalFormatting>
  <conditionalFormatting sqref="AM16 AM28:AM30 AM32:AM35 AM37:AM40 AM42 AM52 AM65:AM73 AM76 AM78 AN83:AN85 AN89:AN90 AM23:AM26 AM46:AM50 AM62:AM63 AN92:AN93">
    <cfRule type="cellIs" dxfId="795" priority="814" operator="equal">
      <formula>0</formula>
    </cfRule>
  </conditionalFormatting>
  <conditionalFormatting sqref="AO20:AO22">
    <cfRule type="cellIs" dxfId="794" priority="812" operator="equal">
      <formula>"NO VÁLIDA"</formula>
    </cfRule>
    <cfRule type="cellIs" dxfId="793" priority="813" operator="equal">
      <formula>"VÁLIDA"</formula>
    </cfRule>
  </conditionalFormatting>
  <conditionalFormatting sqref="AM22:AO22">
    <cfRule type="expression" dxfId="792" priority="811" stopIfTrue="1">
      <formula>AND(ROW()=CELL("ROW"),COLUMN()=CELL("COL"))</formula>
    </cfRule>
  </conditionalFormatting>
  <conditionalFormatting sqref="AM20:AM22">
    <cfRule type="cellIs" dxfId="791" priority="810" operator="equal">
      <formula>0</formula>
    </cfRule>
  </conditionalFormatting>
  <conditionalFormatting sqref="AO17:AO19">
    <cfRule type="cellIs" dxfId="790" priority="808" operator="equal">
      <formula>"NO VÁLIDA"</formula>
    </cfRule>
    <cfRule type="cellIs" dxfId="789" priority="809" operator="equal">
      <formula>"VÁLIDA"</formula>
    </cfRule>
  </conditionalFormatting>
  <conditionalFormatting sqref="AM19:AO19">
    <cfRule type="expression" dxfId="788" priority="807" stopIfTrue="1">
      <formula>AND(ROW()=CELL("ROW"),COLUMN()=CELL("COL"))</formula>
    </cfRule>
  </conditionalFormatting>
  <conditionalFormatting sqref="AM17:AM19">
    <cfRule type="cellIs" dxfId="787" priority="806" operator="equal">
      <formula>0</formula>
    </cfRule>
  </conditionalFormatting>
  <conditionalFormatting sqref="AO43:AO45">
    <cfRule type="cellIs" dxfId="786" priority="804" operator="equal">
      <formula>"NO VÁLIDA"</formula>
    </cfRule>
    <cfRule type="cellIs" dxfId="785" priority="805" operator="equal">
      <formula>"VÁLIDA"</formula>
    </cfRule>
  </conditionalFormatting>
  <conditionalFormatting sqref="AM43:AO43 AM45:AO45">
    <cfRule type="expression" dxfId="784" priority="803">
      <formula>YS="T"</formula>
    </cfRule>
  </conditionalFormatting>
  <conditionalFormatting sqref="AM43:AM45">
    <cfRule type="cellIs" dxfId="783" priority="802" operator="equal">
      <formula>0</formula>
    </cfRule>
  </conditionalFormatting>
  <conditionalFormatting sqref="AO59:AO61">
    <cfRule type="cellIs" dxfId="782" priority="800" operator="equal">
      <formula>"NO VÁLIDA"</formula>
    </cfRule>
    <cfRule type="cellIs" dxfId="781" priority="801" operator="equal">
      <formula>"VÁLIDA"</formula>
    </cfRule>
  </conditionalFormatting>
  <conditionalFormatting sqref="AM61:AO61">
    <cfRule type="expression" dxfId="780" priority="799">
      <formula>YS="T"</formula>
    </cfRule>
  </conditionalFormatting>
  <conditionalFormatting sqref="AM59:AM61">
    <cfRule type="cellIs" dxfId="779" priority="798" operator="equal">
      <formula>0</formula>
    </cfRule>
  </conditionalFormatting>
  <conditionalFormatting sqref="AO56:AO58">
    <cfRule type="cellIs" dxfId="778" priority="796" operator="equal">
      <formula>"NO VÁLIDA"</formula>
    </cfRule>
    <cfRule type="cellIs" dxfId="777" priority="797" operator="equal">
      <formula>"VÁLIDA"</formula>
    </cfRule>
  </conditionalFormatting>
  <conditionalFormatting sqref="AM58:AO58">
    <cfRule type="expression" dxfId="776" priority="795">
      <formula>YS="T"</formula>
    </cfRule>
  </conditionalFormatting>
  <conditionalFormatting sqref="AM56:AM58">
    <cfRule type="cellIs" dxfId="775" priority="794" operator="equal">
      <formula>0</formula>
    </cfRule>
  </conditionalFormatting>
  <conditionalFormatting sqref="AO53:AO55">
    <cfRule type="cellIs" dxfId="774" priority="792" operator="equal">
      <formula>"NO VÁLIDA"</formula>
    </cfRule>
    <cfRule type="cellIs" dxfId="773" priority="793" operator="equal">
      <formula>"VÁLIDA"</formula>
    </cfRule>
  </conditionalFormatting>
  <conditionalFormatting sqref="AM55:AO55">
    <cfRule type="expression" dxfId="772" priority="791">
      <formula>YS="T"</formula>
    </cfRule>
  </conditionalFormatting>
  <conditionalFormatting sqref="AM53:AM55">
    <cfRule type="cellIs" dxfId="771" priority="790" operator="equal">
      <formula>0</formula>
    </cfRule>
  </conditionalFormatting>
  <conditionalFormatting sqref="AO75">
    <cfRule type="cellIs" dxfId="770" priority="788" operator="equal">
      <formula>"NO VÁLIDA"</formula>
    </cfRule>
    <cfRule type="cellIs" dxfId="769" priority="789" operator="equal">
      <formula>"VÁLIDA"</formula>
    </cfRule>
  </conditionalFormatting>
  <conditionalFormatting sqref="AM75">
    <cfRule type="cellIs" dxfId="768" priority="787" operator="equal">
      <formula>0</formula>
    </cfRule>
  </conditionalFormatting>
  <conditionalFormatting sqref="AO91">
    <cfRule type="cellIs" dxfId="767" priority="785" operator="equal">
      <formula>"NO VÁLIDA"</formula>
    </cfRule>
    <cfRule type="cellIs" dxfId="766" priority="786" operator="equal">
      <formula>"VÁLIDA"</formula>
    </cfRule>
  </conditionalFormatting>
  <conditionalFormatting sqref="AM91 AO91">
    <cfRule type="expression" dxfId="765" priority="784" stopIfTrue="1">
      <formula>AND(ROW()=CELL("ROW"),COLUMN()=CELL("COL"))</formula>
    </cfRule>
  </conditionalFormatting>
  <conditionalFormatting sqref="AR85 AR87:AR88 AR94:AR96 AR83">
    <cfRule type="cellIs" dxfId="764" priority="781" operator="equal">
      <formula>"PARA REVISIÓN"</formula>
    </cfRule>
    <cfRule type="cellIs" dxfId="763" priority="782" operator="equal">
      <formula>"CUMPLE"</formula>
    </cfRule>
  </conditionalFormatting>
  <conditionalFormatting sqref="AR14:AR16 AR23:AR42 AR46:AR52 AR62:AR74 AR76:AR90 AR92:AR106">
    <cfRule type="cellIs" dxfId="762" priority="779" operator="equal">
      <formula>"NO VÁLIDA"</formula>
    </cfRule>
    <cfRule type="cellIs" dxfId="761" priority="780" operator="equal">
      <formula>"VÁLIDA"</formula>
    </cfRule>
  </conditionalFormatting>
  <conditionalFormatting sqref="AQ97">
    <cfRule type="cellIs" dxfId="760" priority="778" operator="notBetween">
      <formula>"RECHAZO"</formula>
      <formula>"NO ADMISIBLE"</formula>
    </cfRule>
  </conditionalFormatting>
  <conditionalFormatting sqref="AP46:AR46 AP48:AR51 AP36:AR42">
    <cfRule type="expression" dxfId="759" priority="777">
      <formula>YS="T"</formula>
    </cfRule>
  </conditionalFormatting>
  <conditionalFormatting sqref="AP13:AR14">
    <cfRule type="expression" dxfId="758" priority="776" stopIfTrue="1">
      <formula>ROW()=CELL("ROW")</formula>
    </cfRule>
  </conditionalFormatting>
  <conditionalFormatting sqref="AP16:AR16 AP31:AR32 AP36:AR36 AP50:AR51 AP27:AR27 AP79:AR90 AP25:AR25 AP41:AR41 AP92:AR106">
    <cfRule type="expression" dxfId="757" priority="775" stopIfTrue="1">
      <formula>AND(ROW()=CELL("ROW"),COLUMN()=CELL("COL"))</formula>
    </cfRule>
  </conditionalFormatting>
  <conditionalFormatting sqref="AQ15 AQ27 AQ31 AQ36 AQ41 AQ51 AQ64 AQ74 AQ77 AQ79 AQ82 AQ86:AQ88 AQ94">
    <cfRule type="cellIs" dxfId="756" priority="774" operator="greaterThan">
      <formula>0</formula>
    </cfRule>
  </conditionalFormatting>
  <conditionalFormatting sqref="AP16 AP28:AP30 AP32:AP35 AP37:AP40 AP42 AP52 AP65:AP73 AP76 AP78 AQ83:AQ85 AQ89:AQ90 AP23:AP26 AP46:AP50 AP62:AP63 AQ92:AQ93">
    <cfRule type="cellIs" dxfId="755" priority="773" operator="equal">
      <formula>0</formula>
    </cfRule>
  </conditionalFormatting>
  <conditionalFormatting sqref="AR20:AR22">
    <cfRule type="cellIs" dxfId="754" priority="771" operator="equal">
      <formula>"NO VÁLIDA"</formula>
    </cfRule>
    <cfRule type="cellIs" dxfId="753" priority="772" operator="equal">
      <formula>"VÁLIDA"</formula>
    </cfRule>
  </conditionalFormatting>
  <conditionalFormatting sqref="AP22:AR22">
    <cfRule type="expression" dxfId="752" priority="770" stopIfTrue="1">
      <formula>AND(ROW()=CELL("ROW"),COLUMN()=CELL("COL"))</formula>
    </cfRule>
  </conditionalFormatting>
  <conditionalFormatting sqref="AP20:AP22">
    <cfRule type="cellIs" dxfId="751" priority="769" operator="equal">
      <formula>0</formula>
    </cfRule>
  </conditionalFormatting>
  <conditionalFormatting sqref="AR17:AR19">
    <cfRule type="cellIs" dxfId="750" priority="767" operator="equal">
      <formula>"NO VÁLIDA"</formula>
    </cfRule>
    <cfRule type="cellIs" dxfId="749" priority="768" operator="equal">
      <formula>"VÁLIDA"</formula>
    </cfRule>
  </conditionalFormatting>
  <conditionalFormatting sqref="AP19:AR19">
    <cfRule type="expression" dxfId="748" priority="766" stopIfTrue="1">
      <formula>AND(ROW()=CELL("ROW"),COLUMN()=CELL("COL"))</formula>
    </cfRule>
  </conditionalFormatting>
  <conditionalFormatting sqref="AP17:AP19">
    <cfRule type="cellIs" dxfId="747" priority="765" operator="equal">
      <formula>0</formula>
    </cfRule>
  </conditionalFormatting>
  <conditionalFormatting sqref="AR43:AR45">
    <cfRule type="cellIs" dxfId="746" priority="763" operator="equal">
      <formula>"NO VÁLIDA"</formula>
    </cfRule>
    <cfRule type="cellIs" dxfId="745" priority="764" operator="equal">
      <formula>"VÁLIDA"</formula>
    </cfRule>
  </conditionalFormatting>
  <conditionalFormatting sqref="AP43:AR43 AP45:AR45">
    <cfRule type="expression" dxfId="744" priority="762">
      <formula>YS="T"</formula>
    </cfRule>
  </conditionalFormatting>
  <conditionalFormatting sqref="AP43:AP45">
    <cfRule type="cellIs" dxfId="743" priority="761" operator="equal">
      <formula>0</formula>
    </cfRule>
  </conditionalFormatting>
  <conditionalFormatting sqref="AR59:AR61">
    <cfRule type="cellIs" dxfId="742" priority="759" operator="equal">
      <formula>"NO VÁLIDA"</formula>
    </cfRule>
    <cfRule type="cellIs" dxfId="741" priority="760" operator="equal">
      <formula>"VÁLIDA"</formula>
    </cfRule>
  </conditionalFormatting>
  <conditionalFormatting sqref="AP61:AR61">
    <cfRule type="expression" dxfId="740" priority="758">
      <formula>YS="T"</formula>
    </cfRule>
  </conditionalFormatting>
  <conditionalFormatting sqref="AP59:AP61">
    <cfRule type="cellIs" dxfId="739" priority="757" operator="equal">
      <formula>0</formula>
    </cfRule>
  </conditionalFormatting>
  <conditionalFormatting sqref="AR56:AR58">
    <cfRule type="cellIs" dxfId="738" priority="755" operator="equal">
      <formula>"NO VÁLIDA"</formula>
    </cfRule>
    <cfRule type="cellIs" dxfId="737" priority="756" operator="equal">
      <formula>"VÁLIDA"</formula>
    </cfRule>
  </conditionalFormatting>
  <conditionalFormatting sqref="AP58:AR58">
    <cfRule type="expression" dxfId="736" priority="754">
      <formula>YS="T"</formula>
    </cfRule>
  </conditionalFormatting>
  <conditionalFormatting sqref="AP56:AP58">
    <cfRule type="cellIs" dxfId="735" priority="753" operator="equal">
      <formula>0</formula>
    </cfRule>
  </conditionalFormatting>
  <conditionalFormatting sqref="AR53:AR55">
    <cfRule type="cellIs" dxfId="734" priority="751" operator="equal">
      <formula>"NO VÁLIDA"</formula>
    </cfRule>
    <cfRule type="cellIs" dxfId="733" priority="752" operator="equal">
      <formula>"VÁLIDA"</formula>
    </cfRule>
  </conditionalFormatting>
  <conditionalFormatting sqref="AP55:AR55">
    <cfRule type="expression" dxfId="732" priority="750">
      <formula>YS="T"</formula>
    </cfRule>
  </conditionalFormatting>
  <conditionalFormatting sqref="AP53:AP55">
    <cfRule type="cellIs" dxfId="731" priority="749" operator="equal">
      <formula>0</formula>
    </cfRule>
  </conditionalFormatting>
  <conditionalFormatting sqref="AR75">
    <cfRule type="cellIs" dxfId="730" priority="747" operator="equal">
      <formula>"NO VÁLIDA"</formula>
    </cfRule>
    <cfRule type="cellIs" dxfId="729" priority="748" operator="equal">
      <formula>"VÁLIDA"</formula>
    </cfRule>
  </conditionalFormatting>
  <conditionalFormatting sqref="AP75">
    <cfRule type="cellIs" dxfId="728" priority="746" operator="equal">
      <formula>0</formula>
    </cfRule>
  </conditionalFormatting>
  <conditionalFormatting sqref="AR91">
    <cfRule type="cellIs" dxfId="727" priority="744" operator="equal">
      <formula>"NO VÁLIDA"</formula>
    </cfRule>
    <cfRule type="cellIs" dxfId="726" priority="745" operator="equal">
      <formula>"VÁLIDA"</formula>
    </cfRule>
  </conditionalFormatting>
  <conditionalFormatting sqref="AP91 AR91">
    <cfRule type="expression" dxfId="725" priority="743" stopIfTrue="1">
      <formula>AND(ROW()=CELL("ROW"),COLUMN()=CELL("COL"))</formula>
    </cfRule>
  </conditionalFormatting>
  <conditionalFormatting sqref="AU85 AU87:AU88 AU94:AU96 AU83">
    <cfRule type="cellIs" dxfId="724" priority="740" operator="equal">
      <formula>"PARA REVISIÓN"</formula>
    </cfRule>
    <cfRule type="cellIs" dxfId="723" priority="741" operator="equal">
      <formula>"CUMPLE"</formula>
    </cfRule>
  </conditionalFormatting>
  <conditionalFormatting sqref="AU14:AU16 AU23:AU42 AU46:AU52 AU62:AU74 AU76:AU90 AU92:AU106">
    <cfRule type="cellIs" dxfId="722" priority="738" operator="equal">
      <formula>"NO VÁLIDA"</formula>
    </cfRule>
    <cfRule type="cellIs" dxfId="721" priority="739" operator="equal">
      <formula>"VÁLIDA"</formula>
    </cfRule>
  </conditionalFormatting>
  <conditionalFormatting sqref="AT97">
    <cfRule type="cellIs" dxfId="720" priority="737" operator="notBetween">
      <formula>"RECHAZO"</formula>
      <formula>"NO ADMISIBLE"</formula>
    </cfRule>
  </conditionalFormatting>
  <conditionalFormatting sqref="AS46:AU46 AS48:AU51 AS36:AU42">
    <cfRule type="expression" dxfId="719" priority="736">
      <formula>YS="T"</formula>
    </cfRule>
  </conditionalFormatting>
  <conditionalFormatting sqref="AS13:AU14">
    <cfRule type="expression" dxfId="718" priority="735" stopIfTrue="1">
      <formula>ROW()=CELL("ROW")</formula>
    </cfRule>
  </conditionalFormatting>
  <conditionalFormatting sqref="AS16:AU16 AS31:AU32 AS36:AU36 AS50:AU51 AS27:AU27 AS79:AU90 AS25:AU25 AS41:AU41 AS92:AU106">
    <cfRule type="expression" dxfId="717" priority="734" stopIfTrue="1">
      <formula>AND(ROW()=CELL("ROW"),COLUMN()=CELL("COL"))</formula>
    </cfRule>
  </conditionalFormatting>
  <conditionalFormatting sqref="AT15 AT27 AT31 AT36 AT41 AT51 AT64 AT74 AT77 AT79 AT82 AT86:AT88 AT94">
    <cfRule type="cellIs" dxfId="716" priority="733" operator="greaterThan">
      <formula>0</formula>
    </cfRule>
  </conditionalFormatting>
  <conditionalFormatting sqref="AS16 AS28:AS30 AS32:AS35 AS37:AS40 AS42 AS52 AS65:AS73 AS76 AS78 AT83:AT85 AT89:AT90 AS23:AS26 AS46:AS50 AS62:AS63 AT92:AT93">
    <cfRule type="cellIs" dxfId="715" priority="732" operator="equal">
      <formula>0</formula>
    </cfRule>
  </conditionalFormatting>
  <conditionalFormatting sqref="AU20:AU22">
    <cfRule type="cellIs" dxfId="714" priority="730" operator="equal">
      <formula>"NO VÁLIDA"</formula>
    </cfRule>
    <cfRule type="cellIs" dxfId="713" priority="731" operator="equal">
      <formula>"VÁLIDA"</formula>
    </cfRule>
  </conditionalFormatting>
  <conditionalFormatting sqref="AS22:AU22">
    <cfRule type="expression" dxfId="712" priority="729" stopIfTrue="1">
      <formula>AND(ROW()=CELL("ROW"),COLUMN()=CELL("COL"))</formula>
    </cfRule>
  </conditionalFormatting>
  <conditionalFormatting sqref="AS20:AS22">
    <cfRule type="cellIs" dxfId="711" priority="728" operator="equal">
      <formula>0</formula>
    </cfRule>
  </conditionalFormatting>
  <conditionalFormatting sqref="AU17:AU19">
    <cfRule type="cellIs" dxfId="710" priority="726" operator="equal">
      <formula>"NO VÁLIDA"</formula>
    </cfRule>
    <cfRule type="cellIs" dxfId="709" priority="727" operator="equal">
      <formula>"VÁLIDA"</formula>
    </cfRule>
  </conditionalFormatting>
  <conditionalFormatting sqref="AS19:AU19">
    <cfRule type="expression" dxfId="708" priority="725" stopIfTrue="1">
      <formula>AND(ROW()=CELL("ROW"),COLUMN()=CELL("COL"))</formula>
    </cfRule>
  </conditionalFormatting>
  <conditionalFormatting sqref="AS17:AS19">
    <cfRule type="cellIs" dxfId="707" priority="724" operator="equal">
      <formula>0</formula>
    </cfRule>
  </conditionalFormatting>
  <conditionalFormatting sqref="AU43:AU45">
    <cfRule type="cellIs" dxfId="706" priority="722" operator="equal">
      <formula>"NO VÁLIDA"</formula>
    </cfRule>
    <cfRule type="cellIs" dxfId="705" priority="723" operator="equal">
      <formula>"VÁLIDA"</formula>
    </cfRule>
  </conditionalFormatting>
  <conditionalFormatting sqref="AS43:AU43 AS45:AU45">
    <cfRule type="expression" dxfId="704" priority="721">
      <formula>YS="T"</formula>
    </cfRule>
  </conditionalFormatting>
  <conditionalFormatting sqref="AS43:AS45">
    <cfRule type="cellIs" dxfId="703" priority="720" operator="equal">
      <formula>0</formula>
    </cfRule>
  </conditionalFormatting>
  <conditionalFormatting sqref="AU59:AU61">
    <cfRule type="cellIs" dxfId="702" priority="718" operator="equal">
      <formula>"NO VÁLIDA"</formula>
    </cfRule>
    <cfRule type="cellIs" dxfId="701" priority="719" operator="equal">
      <formula>"VÁLIDA"</formula>
    </cfRule>
  </conditionalFormatting>
  <conditionalFormatting sqref="AS61:AU61">
    <cfRule type="expression" dxfId="700" priority="717">
      <formula>YS="T"</formula>
    </cfRule>
  </conditionalFormatting>
  <conditionalFormatting sqref="AS59:AS61">
    <cfRule type="cellIs" dxfId="699" priority="716" operator="equal">
      <formula>0</formula>
    </cfRule>
  </conditionalFormatting>
  <conditionalFormatting sqref="AU56:AU58">
    <cfRule type="cellIs" dxfId="698" priority="714" operator="equal">
      <formula>"NO VÁLIDA"</formula>
    </cfRule>
    <cfRule type="cellIs" dxfId="697" priority="715" operator="equal">
      <formula>"VÁLIDA"</formula>
    </cfRule>
  </conditionalFormatting>
  <conditionalFormatting sqref="AS58:AU58">
    <cfRule type="expression" dxfId="696" priority="713">
      <formula>YS="T"</formula>
    </cfRule>
  </conditionalFormatting>
  <conditionalFormatting sqref="AS56:AS58">
    <cfRule type="cellIs" dxfId="695" priority="712" operator="equal">
      <formula>0</formula>
    </cfRule>
  </conditionalFormatting>
  <conditionalFormatting sqref="AU53:AU55">
    <cfRule type="cellIs" dxfId="694" priority="710" operator="equal">
      <formula>"NO VÁLIDA"</formula>
    </cfRule>
    <cfRule type="cellIs" dxfId="693" priority="711" operator="equal">
      <formula>"VÁLIDA"</formula>
    </cfRule>
  </conditionalFormatting>
  <conditionalFormatting sqref="AS55:AU55">
    <cfRule type="expression" dxfId="692" priority="709">
      <formula>YS="T"</formula>
    </cfRule>
  </conditionalFormatting>
  <conditionalFormatting sqref="AS53:AS55">
    <cfRule type="cellIs" dxfId="691" priority="708" operator="equal">
      <formula>0</formula>
    </cfRule>
  </conditionalFormatting>
  <conditionalFormatting sqref="AU75">
    <cfRule type="cellIs" dxfId="690" priority="706" operator="equal">
      <formula>"NO VÁLIDA"</formula>
    </cfRule>
    <cfRule type="cellIs" dxfId="689" priority="707" operator="equal">
      <formula>"VÁLIDA"</formula>
    </cfRule>
  </conditionalFormatting>
  <conditionalFormatting sqref="AS75">
    <cfRule type="cellIs" dxfId="688" priority="705" operator="equal">
      <formula>0</formula>
    </cfRule>
  </conditionalFormatting>
  <conditionalFormatting sqref="AU91">
    <cfRule type="cellIs" dxfId="687" priority="703" operator="equal">
      <formula>"NO VÁLIDA"</formula>
    </cfRule>
    <cfRule type="cellIs" dxfId="686" priority="704" operator="equal">
      <formula>"VÁLIDA"</formula>
    </cfRule>
  </conditionalFormatting>
  <conditionalFormatting sqref="AS91 AU91">
    <cfRule type="expression" dxfId="685" priority="702" stopIfTrue="1">
      <formula>AND(ROW()=CELL("ROW"),COLUMN()=CELL("COL"))</formula>
    </cfRule>
  </conditionalFormatting>
  <conditionalFormatting sqref="AX85 AX87:AX88 AX94:AX96 AX83">
    <cfRule type="cellIs" dxfId="684" priority="699" operator="equal">
      <formula>"PARA REVISIÓN"</formula>
    </cfRule>
    <cfRule type="cellIs" dxfId="683" priority="700" operator="equal">
      <formula>"CUMPLE"</formula>
    </cfRule>
  </conditionalFormatting>
  <conditionalFormatting sqref="AX14:AX16 AX23:AX42 AX46:AX52 AX62:AX74 AX76:AX90 AX92:AX106">
    <cfRule type="cellIs" dxfId="682" priority="697" operator="equal">
      <formula>"NO VÁLIDA"</formula>
    </cfRule>
    <cfRule type="cellIs" dxfId="681" priority="698" operator="equal">
      <formula>"VÁLIDA"</formula>
    </cfRule>
  </conditionalFormatting>
  <conditionalFormatting sqref="AW97">
    <cfRule type="cellIs" dxfId="680" priority="696" operator="notBetween">
      <formula>"RECHAZO"</formula>
      <formula>"NO ADMISIBLE"</formula>
    </cfRule>
  </conditionalFormatting>
  <conditionalFormatting sqref="AV46:AX46 AV48:AX51 AV36:AX42">
    <cfRule type="expression" dxfId="679" priority="695">
      <formula>YS="T"</formula>
    </cfRule>
  </conditionalFormatting>
  <conditionalFormatting sqref="AV13:AX14">
    <cfRule type="expression" dxfId="678" priority="694" stopIfTrue="1">
      <formula>ROW()=CELL("ROW")</formula>
    </cfRule>
  </conditionalFormatting>
  <conditionalFormatting sqref="AV16:AX16 AV31:AX32 AV36:AX36 AV50:AX51 AV27:AX27 AV79:AX90 AV25:AX25 AV41:AX41 AV92:AX106">
    <cfRule type="expression" dxfId="677" priority="693" stopIfTrue="1">
      <formula>AND(ROW()=CELL("ROW"),COLUMN()=CELL("COL"))</formula>
    </cfRule>
  </conditionalFormatting>
  <conditionalFormatting sqref="AW15 AW27 AW31 AW36 AW41 AW51 AW64 AW74 AW77 AW79 AW82 AW86:AW88 AW94">
    <cfRule type="cellIs" dxfId="676" priority="692" operator="greaterThan">
      <formula>0</formula>
    </cfRule>
  </conditionalFormatting>
  <conditionalFormatting sqref="AV16 AV28:AV30 AV32:AV35 AV37:AV40 AV42 AV52 AV65:AV73 AV76 AV78 AW83:AW85 AW89:AW90 AV23:AV26 AV46:AV50 AV62:AV63 AW92:AW93">
    <cfRule type="cellIs" dxfId="675" priority="691" operator="equal">
      <formula>0</formula>
    </cfRule>
  </conditionalFormatting>
  <conditionalFormatting sqref="AX20:AX22">
    <cfRule type="cellIs" dxfId="674" priority="689" operator="equal">
      <formula>"NO VÁLIDA"</formula>
    </cfRule>
    <cfRule type="cellIs" dxfId="673" priority="690" operator="equal">
      <formula>"VÁLIDA"</formula>
    </cfRule>
  </conditionalFormatting>
  <conditionalFormatting sqref="AV22:AX22">
    <cfRule type="expression" dxfId="672" priority="688" stopIfTrue="1">
      <formula>AND(ROW()=CELL("ROW"),COLUMN()=CELL("COL"))</formula>
    </cfRule>
  </conditionalFormatting>
  <conditionalFormatting sqref="AV20:AV22">
    <cfRule type="cellIs" dxfId="671" priority="687" operator="equal">
      <formula>0</formula>
    </cfRule>
  </conditionalFormatting>
  <conditionalFormatting sqref="AX17:AX19">
    <cfRule type="cellIs" dxfId="670" priority="685" operator="equal">
      <formula>"NO VÁLIDA"</formula>
    </cfRule>
    <cfRule type="cellIs" dxfId="669" priority="686" operator="equal">
      <formula>"VÁLIDA"</formula>
    </cfRule>
  </conditionalFormatting>
  <conditionalFormatting sqref="AV19:AX19">
    <cfRule type="expression" dxfId="668" priority="684" stopIfTrue="1">
      <formula>AND(ROW()=CELL("ROW"),COLUMN()=CELL("COL"))</formula>
    </cfRule>
  </conditionalFormatting>
  <conditionalFormatting sqref="AV17:AV19">
    <cfRule type="cellIs" dxfId="667" priority="683" operator="equal">
      <formula>0</formula>
    </cfRule>
  </conditionalFormatting>
  <conditionalFormatting sqref="AX43:AX45">
    <cfRule type="cellIs" dxfId="666" priority="681" operator="equal">
      <formula>"NO VÁLIDA"</formula>
    </cfRule>
    <cfRule type="cellIs" dxfId="665" priority="682" operator="equal">
      <formula>"VÁLIDA"</formula>
    </cfRule>
  </conditionalFormatting>
  <conditionalFormatting sqref="AV43:AX43 AV45:AX45">
    <cfRule type="expression" dxfId="664" priority="680">
      <formula>YS="T"</formula>
    </cfRule>
  </conditionalFormatting>
  <conditionalFormatting sqref="AV43:AV45">
    <cfRule type="cellIs" dxfId="663" priority="679" operator="equal">
      <formula>0</formula>
    </cfRule>
  </conditionalFormatting>
  <conditionalFormatting sqref="AX59:AX61">
    <cfRule type="cellIs" dxfId="662" priority="677" operator="equal">
      <formula>"NO VÁLIDA"</formula>
    </cfRule>
    <cfRule type="cellIs" dxfId="661" priority="678" operator="equal">
      <formula>"VÁLIDA"</formula>
    </cfRule>
  </conditionalFormatting>
  <conditionalFormatting sqref="AV61:AX61">
    <cfRule type="expression" dxfId="660" priority="676">
      <formula>YS="T"</formula>
    </cfRule>
  </conditionalFormatting>
  <conditionalFormatting sqref="AV59:AV61">
    <cfRule type="cellIs" dxfId="659" priority="675" operator="equal">
      <formula>0</formula>
    </cfRule>
  </conditionalFormatting>
  <conditionalFormatting sqref="AX56:AX58">
    <cfRule type="cellIs" dxfId="658" priority="673" operator="equal">
      <formula>"NO VÁLIDA"</formula>
    </cfRule>
    <cfRule type="cellIs" dxfId="657" priority="674" operator="equal">
      <formula>"VÁLIDA"</formula>
    </cfRule>
  </conditionalFormatting>
  <conditionalFormatting sqref="AV58:AX58">
    <cfRule type="expression" dxfId="656" priority="672">
      <formula>YS="T"</formula>
    </cfRule>
  </conditionalFormatting>
  <conditionalFormatting sqref="AV56:AV58">
    <cfRule type="cellIs" dxfId="655" priority="671" operator="equal">
      <formula>0</formula>
    </cfRule>
  </conditionalFormatting>
  <conditionalFormatting sqref="AX53:AX55">
    <cfRule type="cellIs" dxfId="654" priority="669" operator="equal">
      <formula>"NO VÁLIDA"</formula>
    </cfRule>
    <cfRule type="cellIs" dxfId="653" priority="670" operator="equal">
      <formula>"VÁLIDA"</formula>
    </cfRule>
  </conditionalFormatting>
  <conditionalFormatting sqref="AV55:AX55">
    <cfRule type="expression" dxfId="652" priority="668">
      <formula>YS="T"</formula>
    </cfRule>
  </conditionalFormatting>
  <conditionalFormatting sqref="AV53:AV55">
    <cfRule type="cellIs" dxfId="651" priority="667" operator="equal">
      <formula>0</formula>
    </cfRule>
  </conditionalFormatting>
  <conditionalFormatting sqref="AX75">
    <cfRule type="cellIs" dxfId="650" priority="665" operator="equal">
      <formula>"NO VÁLIDA"</formula>
    </cfRule>
    <cfRule type="cellIs" dxfId="649" priority="666" operator="equal">
      <formula>"VÁLIDA"</formula>
    </cfRule>
  </conditionalFormatting>
  <conditionalFormatting sqref="AV75">
    <cfRule type="cellIs" dxfId="648" priority="664" operator="equal">
      <formula>0</formula>
    </cfRule>
  </conditionalFormatting>
  <conditionalFormatting sqref="AX91">
    <cfRule type="cellIs" dxfId="647" priority="662" operator="equal">
      <formula>"NO VÁLIDA"</formula>
    </cfRule>
    <cfRule type="cellIs" dxfId="646" priority="663" operator="equal">
      <formula>"VÁLIDA"</formula>
    </cfRule>
  </conditionalFormatting>
  <conditionalFormatting sqref="AV91 AX91">
    <cfRule type="expression" dxfId="645" priority="661" stopIfTrue="1">
      <formula>AND(ROW()=CELL("ROW"),COLUMN()=CELL("COL"))</formula>
    </cfRule>
  </conditionalFormatting>
  <conditionalFormatting sqref="BA85 BA87:BA88 BA94:BA96 BA83">
    <cfRule type="cellIs" dxfId="644" priority="658" operator="equal">
      <formula>"PARA REVISIÓN"</formula>
    </cfRule>
    <cfRule type="cellIs" dxfId="643" priority="659" operator="equal">
      <formula>"CUMPLE"</formula>
    </cfRule>
  </conditionalFormatting>
  <conditionalFormatting sqref="BA14:BA16 BA23:BA42 BA46:BA52 BA62:BA74 BA76:BA90 BA92:BA106">
    <cfRule type="cellIs" dxfId="642" priority="656" operator="equal">
      <formula>"NO VÁLIDA"</formula>
    </cfRule>
    <cfRule type="cellIs" dxfId="641" priority="657" operator="equal">
      <formula>"VÁLIDA"</formula>
    </cfRule>
  </conditionalFormatting>
  <conditionalFormatting sqref="AZ97">
    <cfRule type="cellIs" dxfId="640" priority="655" operator="notBetween">
      <formula>"RECHAZO"</formula>
      <formula>"NO ADMISIBLE"</formula>
    </cfRule>
  </conditionalFormatting>
  <conditionalFormatting sqref="AY46:BA46 AY48:BA51 AY36:BA42">
    <cfRule type="expression" dxfId="639" priority="654">
      <formula>YS="T"</formula>
    </cfRule>
  </conditionalFormatting>
  <conditionalFormatting sqref="AY13:BA14">
    <cfRule type="expression" dxfId="638" priority="653" stopIfTrue="1">
      <formula>ROW()=CELL("ROW")</formula>
    </cfRule>
  </conditionalFormatting>
  <conditionalFormatting sqref="AY16:BA16 AY31:BA32 AY36:BA36 AY50:BA51 AY27:BA27 AY79:BA90 AY25:BA25 AY41:BA41 AY92:BA106">
    <cfRule type="expression" dxfId="637" priority="652" stopIfTrue="1">
      <formula>AND(ROW()=CELL("ROW"),COLUMN()=CELL("COL"))</formula>
    </cfRule>
  </conditionalFormatting>
  <conditionalFormatting sqref="AZ15 AZ27 AZ31 AZ36 AZ41 AZ51 AZ64 AZ74 AZ77 AZ79 AZ82 AZ86:AZ88 AZ94">
    <cfRule type="cellIs" dxfId="636" priority="651" operator="greaterThan">
      <formula>0</formula>
    </cfRule>
  </conditionalFormatting>
  <conditionalFormatting sqref="AY16 AY28:AY30 AY32:AY35 AY37:AY40 AY42 AY52 AY65:AY73 AY76 AY78 AZ83:AZ85 AZ89:AZ90 AY23:AY26 AY46:AY50 AY62:AY63 AZ92:AZ93">
    <cfRule type="cellIs" dxfId="635" priority="650" operator="equal">
      <formula>0</formula>
    </cfRule>
  </conditionalFormatting>
  <conditionalFormatting sqref="BA20:BA22">
    <cfRule type="cellIs" dxfId="634" priority="648" operator="equal">
      <formula>"NO VÁLIDA"</formula>
    </cfRule>
    <cfRule type="cellIs" dxfId="633" priority="649" operator="equal">
      <formula>"VÁLIDA"</formula>
    </cfRule>
  </conditionalFormatting>
  <conditionalFormatting sqref="AY22:BA22">
    <cfRule type="expression" dxfId="632" priority="647" stopIfTrue="1">
      <formula>AND(ROW()=CELL("ROW"),COLUMN()=CELL("COL"))</formula>
    </cfRule>
  </conditionalFormatting>
  <conditionalFormatting sqref="AY20:AY22">
    <cfRule type="cellIs" dxfId="631" priority="646" operator="equal">
      <formula>0</formula>
    </cfRule>
  </conditionalFormatting>
  <conditionalFormatting sqref="BA17:BA19">
    <cfRule type="cellIs" dxfId="630" priority="644" operator="equal">
      <formula>"NO VÁLIDA"</formula>
    </cfRule>
    <cfRule type="cellIs" dxfId="629" priority="645" operator="equal">
      <formula>"VÁLIDA"</formula>
    </cfRule>
  </conditionalFormatting>
  <conditionalFormatting sqref="AY19:BA19">
    <cfRule type="expression" dxfId="628" priority="643" stopIfTrue="1">
      <formula>AND(ROW()=CELL("ROW"),COLUMN()=CELL("COL"))</formula>
    </cfRule>
  </conditionalFormatting>
  <conditionalFormatting sqref="AY17:AY19">
    <cfRule type="cellIs" dxfId="627" priority="642" operator="equal">
      <formula>0</formula>
    </cfRule>
  </conditionalFormatting>
  <conditionalFormatting sqref="BA43:BA45">
    <cfRule type="cellIs" dxfId="626" priority="640" operator="equal">
      <formula>"NO VÁLIDA"</formula>
    </cfRule>
    <cfRule type="cellIs" dxfId="625" priority="641" operator="equal">
      <formula>"VÁLIDA"</formula>
    </cfRule>
  </conditionalFormatting>
  <conditionalFormatting sqref="AY43:BA43 AY45:BA45">
    <cfRule type="expression" dxfId="624" priority="639">
      <formula>YS="T"</formula>
    </cfRule>
  </conditionalFormatting>
  <conditionalFormatting sqref="AY43:AY45">
    <cfRule type="cellIs" dxfId="623" priority="638" operator="equal">
      <formula>0</formula>
    </cfRule>
  </conditionalFormatting>
  <conditionalFormatting sqref="BA59:BA61">
    <cfRule type="cellIs" dxfId="622" priority="636" operator="equal">
      <formula>"NO VÁLIDA"</formula>
    </cfRule>
    <cfRule type="cellIs" dxfId="621" priority="637" operator="equal">
      <formula>"VÁLIDA"</formula>
    </cfRule>
  </conditionalFormatting>
  <conditionalFormatting sqref="AY61:BA61">
    <cfRule type="expression" dxfId="620" priority="635">
      <formula>YS="T"</formula>
    </cfRule>
  </conditionalFormatting>
  <conditionalFormatting sqref="AY59:AY61">
    <cfRule type="cellIs" dxfId="619" priority="634" operator="equal">
      <formula>0</formula>
    </cfRule>
  </conditionalFormatting>
  <conditionalFormatting sqref="BA56:BA58">
    <cfRule type="cellIs" dxfId="618" priority="632" operator="equal">
      <formula>"NO VÁLIDA"</formula>
    </cfRule>
    <cfRule type="cellIs" dxfId="617" priority="633" operator="equal">
      <formula>"VÁLIDA"</formula>
    </cfRule>
  </conditionalFormatting>
  <conditionalFormatting sqref="AY58:BA58">
    <cfRule type="expression" dxfId="616" priority="631">
      <formula>YS="T"</formula>
    </cfRule>
  </conditionalFormatting>
  <conditionalFormatting sqref="AY56:AY58">
    <cfRule type="cellIs" dxfId="615" priority="630" operator="equal">
      <formula>0</formula>
    </cfRule>
  </conditionalFormatting>
  <conditionalFormatting sqref="BA53:BA55">
    <cfRule type="cellIs" dxfId="614" priority="628" operator="equal">
      <formula>"NO VÁLIDA"</formula>
    </cfRule>
    <cfRule type="cellIs" dxfId="613" priority="629" operator="equal">
      <formula>"VÁLIDA"</formula>
    </cfRule>
  </conditionalFormatting>
  <conditionalFormatting sqref="AY55:BA55">
    <cfRule type="expression" dxfId="612" priority="627">
      <formula>YS="T"</formula>
    </cfRule>
  </conditionalFormatting>
  <conditionalFormatting sqref="AY53:AY55">
    <cfRule type="cellIs" dxfId="611" priority="626" operator="equal">
      <formula>0</formula>
    </cfRule>
  </conditionalFormatting>
  <conditionalFormatting sqref="BA75">
    <cfRule type="cellIs" dxfId="610" priority="624" operator="equal">
      <formula>"NO VÁLIDA"</formula>
    </cfRule>
    <cfRule type="cellIs" dxfId="609" priority="625" operator="equal">
      <formula>"VÁLIDA"</formula>
    </cfRule>
  </conditionalFormatting>
  <conditionalFormatting sqref="AY75">
    <cfRule type="cellIs" dxfId="608" priority="623" operator="equal">
      <formula>0</formula>
    </cfRule>
  </conditionalFormatting>
  <conditionalFormatting sqref="BA91">
    <cfRule type="cellIs" dxfId="607" priority="621" operator="equal">
      <formula>"NO VÁLIDA"</formula>
    </cfRule>
    <cfRule type="cellIs" dxfId="606" priority="622" operator="equal">
      <formula>"VÁLIDA"</formula>
    </cfRule>
  </conditionalFormatting>
  <conditionalFormatting sqref="AY91 BA91">
    <cfRule type="expression" dxfId="605" priority="620" stopIfTrue="1">
      <formula>AND(ROW()=CELL("ROW"),COLUMN()=CELL("COL"))</formula>
    </cfRule>
  </conditionalFormatting>
  <conditionalFormatting sqref="BD85 BD87:BD88 BD94:BD96 BD83">
    <cfRule type="cellIs" dxfId="604" priority="617" operator="equal">
      <formula>"PARA REVISIÓN"</formula>
    </cfRule>
    <cfRule type="cellIs" dxfId="603" priority="618" operator="equal">
      <formula>"CUMPLE"</formula>
    </cfRule>
  </conditionalFormatting>
  <conditionalFormatting sqref="BD14:BD16 BD23:BD42 BD46:BD52 BD62:BD74 BD76:BD90 BD92:BD106">
    <cfRule type="cellIs" dxfId="602" priority="615" operator="equal">
      <formula>"NO VÁLIDA"</formula>
    </cfRule>
    <cfRule type="cellIs" dxfId="601" priority="616" operator="equal">
      <formula>"VÁLIDA"</formula>
    </cfRule>
  </conditionalFormatting>
  <conditionalFormatting sqref="BC97">
    <cfRule type="cellIs" dxfId="600" priority="614" operator="notBetween">
      <formula>"RECHAZO"</formula>
      <formula>"NO ADMISIBLE"</formula>
    </cfRule>
  </conditionalFormatting>
  <conditionalFormatting sqref="BB46:BD46 BB48:BD51 BB36:BD42">
    <cfRule type="expression" dxfId="599" priority="613">
      <formula>YS="T"</formula>
    </cfRule>
  </conditionalFormatting>
  <conditionalFormatting sqref="BB13:BD14">
    <cfRule type="expression" dxfId="598" priority="612" stopIfTrue="1">
      <formula>ROW()=CELL("ROW")</formula>
    </cfRule>
  </conditionalFormatting>
  <conditionalFormatting sqref="BB16:BD16 BB31:BD32 BB36:BD36 BB50:BD51 BB27:BD27 BB79:BD90 BB25:BD25 BB41:BD41 BB92:BD106">
    <cfRule type="expression" dxfId="597" priority="611" stopIfTrue="1">
      <formula>AND(ROW()=CELL("ROW"),COLUMN()=CELL("COL"))</formula>
    </cfRule>
  </conditionalFormatting>
  <conditionalFormatting sqref="BC15 BC27 BC31 BC36 BC41 BC51 BC64 BC74 BC77 BC79 BC82 BC86:BC88 BC94">
    <cfRule type="cellIs" dxfId="596" priority="610" operator="greaterThan">
      <formula>0</formula>
    </cfRule>
  </conditionalFormatting>
  <conditionalFormatting sqref="BB16 BB28:BB30 BB32:BB35 BB37:BB40 BB42 BB52 BB65:BB73 BB76 BB78 BC83:BC85 BC89:BC90 BB23:BB26 BB46:BB50 BB62:BB63 BC92:BC93">
    <cfRule type="cellIs" dxfId="595" priority="609" operator="equal">
      <formula>0</formula>
    </cfRule>
  </conditionalFormatting>
  <conditionalFormatting sqref="BD20:BD22">
    <cfRule type="cellIs" dxfId="594" priority="607" operator="equal">
      <formula>"NO VÁLIDA"</formula>
    </cfRule>
    <cfRule type="cellIs" dxfId="593" priority="608" operator="equal">
      <formula>"VÁLIDA"</formula>
    </cfRule>
  </conditionalFormatting>
  <conditionalFormatting sqref="BB22:BD22">
    <cfRule type="expression" dxfId="592" priority="606" stopIfTrue="1">
      <formula>AND(ROW()=CELL("ROW"),COLUMN()=CELL("COL"))</formula>
    </cfRule>
  </conditionalFormatting>
  <conditionalFormatting sqref="BB20:BB22">
    <cfRule type="cellIs" dxfId="591" priority="605" operator="equal">
      <formula>0</formula>
    </cfRule>
  </conditionalFormatting>
  <conditionalFormatting sqref="BD17:BD19">
    <cfRule type="cellIs" dxfId="590" priority="603" operator="equal">
      <formula>"NO VÁLIDA"</formula>
    </cfRule>
    <cfRule type="cellIs" dxfId="589" priority="604" operator="equal">
      <formula>"VÁLIDA"</formula>
    </cfRule>
  </conditionalFormatting>
  <conditionalFormatting sqref="BB19:BD19">
    <cfRule type="expression" dxfId="588" priority="602" stopIfTrue="1">
      <formula>AND(ROW()=CELL("ROW"),COLUMN()=CELL("COL"))</formula>
    </cfRule>
  </conditionalFormatting>
  <conditionalFormatting sqref="BB17:BB19">
    <cfRule type="cellIs" dxfId="587" priority="601" operator="equal">
      <formula>0</formula>
    </cfRule>
  </conditionalFormatting>
  <conditionalFormatting sqref="BD43:BD45">
    <cfRule type="cellIs" dxfId="586" priority="599" operator="equal">
      <formula>"NO VÁLIDA"</formula>
    </cfRule>
    <cfRule type="cellIs" dxfId="585" priority="600" operator="equal">
      <formula>"VÁLIDA"</formula>
    </cfRule>
  </conditionalFormatting>
  <conditionalFormatting sqref="BB43:BD43 BB45:BD45">
    <cfRule type="expression" dxfId="584" priority="598">
      <formula>YS="T"</formula>
    </cfRule>
  </conditionalFormatting>
  <conditionalFormatting sqref="BB43:BB45">
    <cfRule type="cellIs" dxfId="583" priority="597" operator="equal">
      <formula>0</formula>
    </cfRule>
  </conditionalFormatting>
  <conditionalFormatting sqref="BD59:BD61">
    <cfRule type="cellIs" dxfId="582" priority="595" operator="equal">
      <formula>"NO VÁLIDA"</formula>
    </cfRule>
    <cfRule type="cellIs" dxfId="581" priority="596" operator="equal">
      <formula>"VÁLIDA"</formula>
    </cfRule>
  </conditionalFormatting>
  <conditionalFormatting sqref="BB61:BD61">
    <cfRule type="expression" dxfId="580" priority="594">
      <formula>YS="T"</formula>
    </cfRule>
  </conditionalFormatting>
  <conditionalFormatting sqref="BB59:BB61">
    <cfRule type="cellIs" dxfId="579" priority="593" operator="equal">
      <formula>0</formula>
    </cfRule>
  </conditionalFormatting>
  <conditionalFormatting sqref="BD56:BD58">
    <cfRule type="cellIs" dxfId="578" priority="591" operator="equal">
      <formula>"NO VÁLIDA"</formula>
    </cfRule>
    <cfRule type="cellIs" dxfId="577" priority="592" operator="equal">
      <formula>"VÁLIDA"</formula>
    </cfRule>
  </conditionalFormatting>
  <conditionalFormatting sqref="BB58:BD58">
    <cfRule type="expression" dxfId="576" priority="590">
      <formula>YS="T"</formula>
    </cfRule>
  </conditionalFormatting>
  <conditionalFormatting sqref="BB56:BB58">
    <cfRule type="cellIs" dxfId="575" priority="589" operator="equal">
      <formula>0</formula>
    </cfRule>
  </conditionalFormatting>
  <conditionalFormatting sqref="BD53:BD55">
    <cfRule type="cellIs" dxfId="574" priority="587" operator="equal">
      <formula>"NO VÁLIDA"</formula>
    </cfRule>
    <cfRule type="cellIs" dxfId="573" priority="588" operator="equal">
      <formula>"VÁLIDA"</formula>
    </cfRule>
  </conditionalFormatting>
  <conditionalFormatting sqref="BB55:BD55">
    <cfRule type="expression" dxfId="572" priority="586">
      <formula>YS="T"</formula>
    </cfRule>
  </conditionalFormatting>
  <conditionalFormatting sqref="BB53:BB55">
    <cfRule type="cellIs" dxfId="571" priority="585" operator="equal">
      <formula>0</formula>
    </cfRule>
  </conditionalFormatting>
  <conditionalFormatting sqref="BD75">
    <cfRule type="cellIs" dxfId="570" priority="583" operator="equal">
      <formula>"NO VÁLIDA"</formula>
    </cfRule>
    <cfRule type="cellIs" dxfId="569" priority="584" operator="equal">
      <formula>"VÁLIDA"</formula>
    </cfRule>
  </conditionalFormatting>
  <conditionalFormatting sqref="BB75">
    <cfRule type="cellIs" dxfId="568" priority="582" operator="equal">
      <formula>0</formula>
    </cfRule>
  </conditionalFormatting>
  <conditionalFormatting sqref="BD91">
    <cfRule type="cellIs" dxfId="567" priority="580" operator="equal">
      <formula>"NO VÁLIDA"</formula>
    </cfRule>
    <cfRule type="cellIs" dxfId="566" priority="581" operator="equal">
      <formula>"VÁLIDA"</formula>
    </cfRule>
  </conditionalFormatting>
  <conditionalFormatting sqref="BB91 BD91">
    <cfRule type="expression" dxfId="565" priority="579" stopIfTrue="1">
      <formula>AND(ROW()=CELL("ROW"),COLUMN()=CELL("COL"))</formula>
    </cfRule>
  </conditionalFormatting>
  <conditionalFormatting sqref="BG85 BG87:BG88 BG94:BG96 BG83">
    <cfRule type="cellIs" dxfId="564" priority="576" operator="equal">
      <formula>"PARA REVISIÓN"</formula>
    </cfRule>
    <cfRule type="cellIs" dxfId="563" priority="577" operator="equal">
      <formula>"CUMPLE"</formula>
    </cfRule>
  </conditionalFormatting>
  <conditionalFormatting sqref="BG14:BG16 BG23:BG42 BG46:BG52 BG62:BG74 BG76:BG90 BG92:BG106">
    <cfRule type="cellIs" dxfId="562" priority="574" operator="equal">
      <formula>"NO VÁLIDA"</formula>
    </cfRule>
    <cfRule type="cellIs" dxfId="561" priority="575" operator="equal">
      <formula>"VÁLIDA"</formula>
    </cfRule>
  </conditionalFormatting>
  <conditionalFormatting sqref="BF97">
    <cfRule type="cellIs" dxfId="560" priority="573" operator="notBetween">
      <formula>"RECHAZO"</formula>
      <formula>"NO ADMISIBLE"</formula>
    </cfRule>
  </conditionalFormatting>
  <conditionalFormatting sqref="BE46:BG46 BE48:BG51 BE36:BG42">
    <cfRule type="expression" dxfId="559" priority="572">
      <formula>YS="T"</formula>
    </cfRule>
  </conditionalFormatting>
  <conditionalFormatting sqref="BE13:BG14">
    <cfRule type="expression" dxfId="558" priority="571" stopIfTrue="1">
      <formula>ROW()=CELL("ROW")</formula>
    </cfRule>
  </conditionalFormatting>
  <conditionalFormatting sqref="BE16:BG16 BE31:BG32 BE36:BG36 BE50:BG51 BE27:BG27 BE79:BG90 BE25:BG25 BE41:BG41 BE92:BG106">
    <cfRule type="expression" dxfId="557" priority="570" stopIfTrue="1">
      <formula>AND(ROW()=CELL("ROW"),COLUMN()=CELL("COL"))</formula>
    </cfRule>
  </conditionalFormatting>
  <conditionalFormatting sqref="BF15 BF27 BF31 BF36 BF41 BF51 BF64 BF74 BF77 BF79 BF82 BF86:BF88 BF94">
    <cfRule type="cellIs" dxfId="556" priority="569" operator="greaterThan">
      <formula>0</formula>
    </cfRule>
  </conditionalFormatting>
  <conditionalFormatting sqref="BE16 BE28:BE30 BE32:BE35 BE37:BE40 BE42 BE52 BE65:BE73 BE76 BE78 BF83:BF85 BF89:BF90 BE23:BE26 BE46:BE50 BE62:BE63 BF92:BF93">
    <cfRule type="cellIs" dxfId="555" priority="568" operator="equal">
      <formula>0</formula>
    </cfRule>
  </conditionalFormatting>
  <conditionalFormatting sqref="BG20:BG22">
    <cfRule type="cellIs" dxfId="554" priority="566" operator="equal">
      <formula>"NO VÁLIDA"</formula>
    </cfRule>
    <cfRule type="cellIs" dxfId="553" priority="567" operator="equal">
      <formula>"VÁLIDA"</formula>
    </cfRule>
  </conditionalFormatting>
  <conditionalFormatting sqref="BE22:BG22">
    <cfRule type="expression" dxfId="552" priority="565" stopIfTrue="1">
      <formula>AND(ROW()=CELL("ROW"),COLUMN()=CELL("COL"))</formula>
    </cfRule>
  </conditionalFormatting>
  <conditionalFormatting sqref="BE20:BE22">
    <cfRule type="cellIs" dxfId="551" priority="564" operator="equal">
      <formula>0</formula>
    </cfRule>
  </conditionalFormatting>
  <conditionalFormatting sqref="BG17:BG19">
    <cfRule type="cellIs" dxfId="550" priority="562" operator="equal">
      <formula>"NO VÁLIDA"</formula>
    </cfRule>
    <cfRule type="cellIs" dxfId="549" priority="563" operator="equal">
      <formula>"VÁLIDA"</formula>
    </cfRule>
  </conditionalFormatting>
  <conditionalFormatting sqref="BE19:BG19">
    <cfRule type="expression" dxfId="548" priority="561" stopIfTrue="1">
      <formula>AND(ROW()=CELL("ROW"),COLUMN()=CELL("COL"))</formula>
    </cfRule>
  </conditionalFormatting>
  <conditionalFormatting sqref="BE17:BE19">
    <cfRule type="cellIs" dxfId="547" priority="560" operator="equal">
      <formula>0</formula>
    </cfRule>
  </conditionalFormatting>
  <conditionalFormatting sqref="BG43:BG45">
    <cfRule type="cellIs" dxfId="546" priority="558" operator="equal">
      <formula>"NO VÁLIDA"</formula>
    </cfRule>
    <cfRule type="cellIs" dxfId="545" priority="559" operator="equal">
      <formula>"VÁLIDA"</formula>
    </cfRule>
  </conditionalFormatting>
  <conditionalFormatting sqref="BE43:BG43 BE45:BG45">
    <cfRule type="expression" dxfId="544" priority="557">
      <formula>YS="T"</formula>
    </cfRule>
  </conditionalFormatting>
  <conditionalFormatting sqref="BE43:BE45">
    <cfRule type="cellIs" dxfId="543" priority="556" operator="equal">
      <formula>0</formula>
    </cfRule>
  </conditionalFormatting>
  <conditionalFormatting sqref="BG59:BG61">
    <cfRule type="cellIs" dxfId="542" priority="554" operator="equal">
      <formula>"NO VÁLIDA"</formula>
    </cfRule>
    <cfRule type="cellIs" dxfId="541" priority="555" operator="equal">
      <formula>"VÁLIDA"</formula>
    </cfRule>
  </conditionalFormatting>
  <conditionalFormatting sqref="BE61:BG61">
    <cfRule type="expression" dxfId="540" priority="553">
      <formula>YS="T"</formula>
    </cfRule>
  </conditionalFormatting>
  <conditionalFormatting sqref="BE59:BE61">
    <cfRule type="cellIs" dxfId="539" priority="552" operator="equal">
      <formula>0</formula>
    </cfRule>
  </conditionalFormatting>
  <conditionalFormatting sqref="BG56:BG58">
    <cfRule type="cellIs" dxfId="538" priority="550" operator="equal">
      <formula>"NO VÁLIDA"</formula>
    </cfRule>
    <cfRule type="cellIs" dxfId="537" priority="551" operator="equal">
      <formula>"VÁLIDA"</formula>
    </cfRule>
  </conditionalFormatting>
  <conditionalFormatting sqref="BE58:BG58">
    <cfRule type="expression" dxfId="536" priority="549">
      <formula>YS="T"</formula>
    </cfRule>
  </conditionalFormatting>
  <conditionalFormatting sqref="BE56:BE58">
    <cfRule type="cellIs" dxfId="535" priority="548" operator="equal">
      <formula>0</formula>
    </cfRule>
  </conditionalFormatting>
  <conditionalFormatting sqref="BG53:BG55">
    <cfRule type="cellIs" dxfId="534" priority="546" operator="equal">
      <formula>"NO VÁLIDA"</formula>
    </cfRule>
    <cfRule type="cellIs" dxfId="533" priority="547" operator="equal">
      <formula>"VÁLIDA"</formula>
    </cfRule>
  </conditionalFormatting>
  <conditionalFormatting sqref="BE55:BG55">
    <cfRule type="expression" dxfId="532" priority="545">
      <formula>YS="T"</formula>
    </cfRule>
  </conditionalFormatting>
  <conditionalFormatting sqref="BE53:BE55">
    <cfRule type="cellIs" dxfId="531" priority="544" operator="equal">
      <formula>0</formula>
    </cfRule>
  </conditionalFormatting>
  <conditionalFormatting sqref="BG75">
    <cfRule type="cellIs" dxfId="530" priority="542" operator="equal">
      <formula>"NO VÁLIDA"</formula>
    </cfRule>
    <cfRule type="cellIs" dxfId="529" priority="543" operator="equal">
      <formula>"VÁLIDA"</formula>
    </cfRule>
  </conditionalFormatting>
  <conditionalFormatting sqref="BE75">
    <cfRule type="cellIs" dxfId="528" priority="541" operator="equal">
      <formula>0</formula>
    </cfRule>
  </conditionalFormatting>
  <conditionalFormatting sqref="BG91">
    <cfRule type="cellIs" dxfId="527" priority="539" operator="equal">
      <formula>"NO VÁLIDA"</formula>
    </cfRule>
    <cfRule type="cellIs" dxfId="526" priority="540" operator="equal">
      <formula>"VÁLIDA"</formula>
    </cfRule>
  </conditionalFormatting>
  <conditionalFormatting sqref="BE91 BG91">
    <cfRule type="expression" dxfId="525" priority="538" stopIfTrue="1">
      <formula>AND(ROW()=CELL("ROW"),COLUMN()=CELL("COL"))</formula>
    </cfRule>
  </conditionalFormatting>
  <conditionalFormatting sqref="BJ85 BJ87:BJ88 BJ94:BJ96 BJ83">
    <cfRule type="cellIs" dxfId="524" priority="535" operator="equal">
      <formula>"PARA REVISIÓN"</formula>
    </cfRule>
    <cfRule type="cellIs" dxfId="523" priority="536" operator="equal">
      <formula>"CUMPLE"</formula>
    </cfRule>
  </conditionalFormatting>
  <conditionalFormatting sqref="BJ14:BJ16 BJ23:BJ42 BJ46:BJ52 BJ62:BJ74 BJ76:BJ90 BJ92:BJ106">
    <cfRule type="cellIs" dxfId="522" priority="533" operator="equal">
      <formula>"NO VÁLIDA"</formula>
    </cfRule>
    <cfRule type="cellIs" dxfId="521" priority="534" operator="equal">
      <formula>"VÁLIDA"</formula>
    </cfRule>
  </conditionalFormatting>
  <conditionalFormatting sqref="BI97">
    <cfRule type="cellIs" dxfId="520" priority="532" operator="notBetween">
      <formula>"RECHAZO"</formula>
      <formula>"NO ADMISIBLE"</formula>
    </cfRule>
  </conditionalFormatting>
  <conditionalFormatting sqref="BH46:BJ46 BH48:BJ51 BH36:BJ42">
    <cfRule type="expression" dxfId="519" priority="531">
      <formula>YS="T"</formula>
    </cfRule>
  </conditionalFormatting>
  <conditionalFormatting sqref="BH13:BJ14">
    <cfRule type="expression" dxfId="518" priority="530" stopIfTrue="1">
      <formula>ROW()=CELL("ROW")</formula>
    </cfRule>
  </conditionalFormatting>
  <conditionalFormatting sqref="BH16:BJ16 BH31:BJ32 BH36:BJ36 BH50:BJ51 BH27:BJ27 BH79:BJ90 BH25:BJ25 BH41:BJ41 BH92:BJ106">
    <cfRule type="expression" dxfId="517" priority="529" stopIfTrue="1">
      <formula>AND(ROW()=CELL("ROW"),COLUMN()=CELL("COL"))</formula>
    </cfRule>
  </conditionalFormatting>
  <conditionalFormatting sqref="BI15 BI27 BI31 BI36 BI41 BI51 BI64 BI74 BI77 BI79 BI82 BI86:BI88 BI94">
    <cfRule type="cellIs" dxfId="516" priority="528" operator="greaterThan">
      <formula>0</formula>
    </cfRule>
  </conditionalFormatting>
  <conditionalFormatting sqref="BH16 BH28:BH30 BH32:BH35 BH37:BH40 BH42 BH52 BH65:BH73 BH76 BH78 BI83:BI85 BI89:BI90 BH23:BH26 BH46:BH50 BH62:BH63 BI92:BI93">
    <cfRule type="cellIs" dxfId="515" priority="527" operator="equal">
      <formula>0</formula>
    </cfRule>
  </conditionalFormatting>
  <conditionalFormatting sqref="BJ20:BJ22">
    <cfRule type="cellIs" dxfId="514" priority="525" operator="equal">
      <formula>"NO VÁLIDA"</formula>
    </cfRule>
    <cfRule type="cellIs" dxfId="513" priority="526" operator="equal">
      <formula>"VÁLIDA"</formula>
    </cfRule>
  </conditionalFormatting>
  <conditionalFormatting sqref="BH22:BJ22">
    <cfRule type="expression" dxfId="512" priority="524" stopIfTrue="1">
      <formula>AND(ROW()=CELL("ROW"),COLUMN()=CELL("COL"))</formula>
    </cfRule>
  </conditionalFormatting>
  <conditionalFormatting sqref="BH20:BH22">
    <cfRule type="cellIs" dxfId="511" priority="523" operator="equal">
      <formula>0</formula>
    </cfRule>
  </conditionalFormatting>
  <conditionalFormatting sqref="BJ17:BJ19">
    <cfRule type="cellIs" dxfId="510" priority="521" operator="equal">
      <formula>"NO VÁLIDA"</formula>
    </cfRule>
    <cfRule type="cellIs" dxfId="509" priority="522" operator="equal">
      <formula>"VÁLIDA"</formula>
    </cfRule>
  </conditionalFormatting>
  <conditionalFormatting sqref="BH19:BJ19">
    <cfRule type="expression" dxfId="508" priority="520" stopIfTrue="1">
      <formula>AND(ROW()=CELL("ROW"),COLUMN()=CELL("COL"))</formula>
    </cfRule>
  </conditionalFormatting>
  <conditionalFormatting sqref="BH17:BH19">
    <cfRule type="cellIs" dxfId="507" priority="519" operator="equal">
      <formula>0</formula>
    </cfRule>
  </conditionalFormatting>
  <conditionalFormatting sqref="BJ43:BJ45">
    <cfRule type="cellIs" dxfId="506" priority="517" operator="equal">
      <formula>"NO VÁLIDA"</formula>
    </cfRule>
    <cfRule type="cellIs" dxfId="505" priority="518" operator="equal">
      <formula>"VÁLIDA"</formula>
    </cfRule>
  </conditionalFormatting>
  <conditionalFormatting sqref="BH43:BJ43 BH45:BJ45">
    <cfRule type="expression" dxfId="504" priority="516">
      <formula>YS="T"</formula>
    </cfRule>
  </conditionalFormatting>
  <conditionalFormatting sqref="BH43:BH45">
    <cfRule type="cellIs" dxfId="503" priority="515" operator="equal">
      <formula>0</formula>
    </cfRule>
  </conditionalFormatting>
  <conditionalFormatting sqref="BJ59:BJ61">
    <cfRule type="cellIs" dxfId="502" priority="513" operator="equal">
      <formula>"NO VÁLIDA"</formula>
    </cfRule>
    <cfRule type="cellIs" dxfId="501" priority="514" operator="equal">
      <formula>"VÁLIDA"</formula>
    </cfRule>
  </conditionalFormatting>
  <conditionalFormatting sqref="BH61:BJ61">
    <cfRule type="expression" dxfId="500" priority="512">
      <formula>YS="T"</formula>
    </cfRule>
  </conditionalFormatting>
  <conditionalFormatting sqref="BH59:BH61">
    <cfRule type="cellIs" dxfId="499" priority="511" operator="equal">
      <formula>0</formula>
    </cfRule>
  </conditionalFormatting>
  <conditionalFormatting sqref="BJ56:BJ58">
    <cfRule type="cellIs" dxfId="498" priority="509" operator="equal">
      <formula>"NO VÁLIDA"</formula>
    </cfRule>
    <cfRule type="cellIs" dxfId="497" priority="510" operator="equal">
      <formula>"VÁLIDA"</formula>
    </cfRule>
  </conditionalFormatting>
  <conditionalFormatting sqref="BH58:BJ58">
    <cfRule type="expression" dxfId="496" priority="508">
      <formula>YS="T"</formula>
    </cfRule>
  </conditionalFormatting>
  <conditionalFormatting sqref="BH56:BH58">
    <cfRule type="cellIs" dxfId="495" priority="507" operator="equal">
      <formula>0</formula>
    </cfRule>
  </conditionalFormatting>
  <conditionalFormatting sqref="BJ53:BJ55">
    <cfRule type="cellIs" dxfId="494" priority="505" operator="equal">
      <formula>"NO VÁLIDA"</formula>
    </cfRule>
    <cfRule type="cellIs" dxfId="493" priority="506" operator="equal">
      <formula>"VÁLIDA"</formula>
    </cfRule>
  </conditionalFormatting>
  <conditionalFormatting sqref="BH55:BJ55">
    <cfRule type="expression" dxfId="492" priority="504">
      <formula>YS="T"</formula>
    </cfRule>
  </conditionalFormatting>
  <conditionalFormatting sqref="BH53:BH55">
    <cfRule type="cellIs" dxfId="491" priority="503" operator="equal">
      <formula>0</formula>
    </cfRule>
  </conditionalFormatting>
  <conditionalFormatting sqref="BJ75">
    <cfRule type="cellIs" dxfId="490" priority="501" operator="equal">
      <formula>"NO VÁLIDA"</formula>
    </cfRule>
    <cfRule type="cellIs" dxfId="489" priority="502" operator="equal">
      <formula>"VÁLIDA"</formula>
    </cfRule>
  </conditionalFormatting>
  <conditionalFormatting sqref="BH75">
    <cfRule type="cellIs" dxfId="488" priority="500" operator="equal">
      <formula>0</formula>
    </cfRule>
  </conditionalFormatting>
  <conditionalFormatting sqref="BJ91">
    <cfRule type="cellIs" dxfId="487" priority="498" operator="equal">
      <formula>"NO VÁLIDA"</formula>
    </cfRule>
    <cfRule type="cellIs" dxfId="486" priority="499" operator="equal">
      <formula>"VÁLIDA"</formula>
    </cfRule>
  </conditionalFormatting>
  <conditionalFormatting sqref="BH91 BJ91">
    <cfRule type="expression" dxfId="485" priority="497" stopIfTrue="1">
      <formula>AND(ROW()=CELL("ROW"),COLUMN()=CELL("COL"))</formula>
    </cfRule>
  </conditionalFormatting>
  <conditionalFormatting sqref="BM85 BM87:BM88 BM94:BM96 BM83">
    <cfRule type="cellIs" dxfId="484" priority="494" operator="equal">
      <formula>"PARA REVISIÓN"</formula>
    </cfRule>
    <cfRule type="cellIs" dxfId="483" priority="495" operator="equal">
      <formula>"CUMPLE"</formula>
    </cfRule>
  </conditionalFormatting>
  <conditionalFormatting sqref="BM14:BM16 BM23:BM42 BM46:BM52 BM62:BM74 BM76:BM90 BM92:BM106">
    <cfRule type="cellIs" dxfId="482" priority="492" operator="equal">
      <formula>"NO VÁLIDA"</formula>
    </cfRule>
    <cfRule type="cellIs" dxfId="481" priority="493" operator="equal">
      <formula>"VÁLIDA"</formula>
    </cfRule>
  </conditionalFormatting>
  <conditionalFormatting sqref="BL97">
    <cfRule type="cellIs" dxfId="480" priority="491" operator="notBetween">
      <formula>"RECHAZO"</formula>
      <formula>"NO ADMISIBLE"</formula>
    </cfRule>
  </conditionalFormatting>
  <conditionalFormatting sqref="BK46:BM46 BK48:BM51 BK36:BM42">
    <cfRule type="expression" dxfId="479" priority="490">
      <formula>YS="T"</formula>
    </cfRule>
  </conditionalFormatting>
  <conditionalFormatting sqref="BK13:BM14">
    <cfRule type="expression" dxfId="478" priority="489" stopIfTrue="1">
      <formula>ROW()=CELL("ROW")</formula>
    </cfRule>
  </conditionalFormatting>
  <conditionalFormatting sqref="BK16:BM16 BK31:BM32 BK36:BM36 BK50:BM51 BK27:BM27 BK79:BM90 BK25:BM25 BK41:BM41 BK92:BM106">
    <cfRule type="expression" dxfId="477" priority="488" stopIfTrue="1">
      <formula>AND(ROW()=CELL("ROW"),COLUMN()=CELL("COL"))</formula>
    </cfRule>
  </conditionalFormatting>
  <conditionalFormatting sqref="BL15 BL27 BL31 BL36 BL41 BL51 BL64 BL74 BL77 BL79 BL82 BL86:BL88 BL94">
    <cfRule type="cellIs" dxfId="476" priority="487" operator="greaterThan">
      <formula>0</formula>
    </cfRule>
  </conditionalFormatting>
  <conditionalFormatting sqref="BK16 BK28:BK30 BK32:BK35 BK37:BK40 BK42 BK52 BK65:BK73 BK76 BK78 BL83:BL85 BL89:BL90 BK23:BK26 BK46:BK50 BK62:BK63 BL92:BL93">
    <cfRule type="cellIs" dxfId="475" priority="486" operator="equal">
      <formula>0</formula>
    </cfRule>
  </conditionalFormatting>
  <conditionalFormatting sqref="BM20:BM22">
    <cfRule type="cellIs" dxfId="474" priority="484" operator="equal">
      <formula>"NO VÁLIDA"</formula>
    </cfRule>
    <cfRule type="cellIs" dxfId="473" priority="485" operator="equal">
      <formula>"VÁLIDA"</formula>
    </cfRule>
  </conditionalFormatting>
  <conditionalFormatting sqref="BK22:BM22">
    <cfRule type="expression" dxfId="472" priority="483" stopIfTrue="1">
      <formula>AND(ROW()=CELL("ROW"),COLUMN()=CELL("COL"))</formula>
    </cfRule>
  </conditionalFormatting>
  <conditionalFormatting sqref="BK20:BK22">
    <cfRule type="cellIs" dxfId="471" priority="482" operator="equal">
      <formula>0</formula>
    </cfRule>
  </conditionalFormatting>
  <conditionalFormatting sqref="BM17:BM19">
    <cfRule type="cellIs" dxfId="470" priority="480" operator="equal">
      <formula>"NO VÁLIDA"</formula>
    </cfRule>
    <cfRule type="cellIs" dxfId="469" priority="481" operator="equal">
      <formula>"VÁLIDA"</formula>
    </cfRule>
  </conditionalFormatting>
  <conditionalFormatting sqref="BK19:BM19">
    <cfRule type="expression" dxfId="468" priority="479" stopIfTrue="1">
      <formula>AND(ROW()=CELL("ROW"),COLUMN()=CELL("COL"))</formula>
    </cfRule>
  </conditionalFormatting>
  <conditionalFormatting sqref="BK17:BK19">
    <cfRule type="cellIs" dxfId="467" priority="478" operator="equal">
      <formula>0</formula>
    </cfRule>
  </conditionalFormatting>
  <conditionalFormatting sqref="BM43:BM45">
    <cfRule type="cellIs" dxfId="466" priority="476" operator="equal">
      <formula>"NO VÁLIDA"</formula>
    </cfRule>
    <cfRule type="cellIs" dxfId="465" priority="477" operator="equal">
      <formula>"VÁLIDA"</formula>
    </cfRule>
  </conditionalFormatting>
  <conditionalFormatting sqref="BK43:BM43 BK45:BM45">
    <cfRule type="expression" dxfId="464" priority="475">
      <formula>YS="T"</formula>
    </cfRule>
  </conditionalFormatting>
  <conditionalFormatting sqref="BK43:BK45">
    <cfRule type="cellIs" dxfId="463" priority="474" operator="equal">
      <formula>0</formula>
    </cfRule>
  </conditionalFormatting>
  <conditionalFormatting sqref="BM59:BM61">
    <cfRule type="cellIs" dxfId="462" priority="472" operator="equal">
      <formula>"NO VÁLIDA"</formula>
    </cfRule>
    <cfRule type="cellIs" dxfId="461" priority="473" operator="equal">
      <formula>"VÁLIDA"</formula>
    </cfRule>
  </conditionalFormatting>
  <conditionalFormatting sqref="BK61:BM61">
    <cfRule type="expression" dxfId="460" priority="471">
      <formula>YS="T"</formula>
    </cfRule>
  </conditionalFormatting>
  <conditionalFormatting sqref="BK59:BK61">
    <cfRule type="cellIs" dxfId="459" priority="470" operator="equal">
      <formula>0</formula>
    </cfRule>
  </conditionalFormatting>
  <conditionalFormatting sqref="BM56:BM58">
    <cfRule type="cellIs" dxfId="458" priority="468" operator="equal">
      <formula>"NO VÁLIDA"</formula>
    </cfRule>
    <cfRule type="cellIs" dxfId="457" priority="469" operator="equal">
      <formula>"VÁLIDA"</formula>
    </cfRule>
  </conditionalFormatting>
  <conditionalFormatting sqref="BK58:BM58">
    <cfRule type="expression" dxfId="456" priority="467">
      <formula>YS="T"</formula>
    </cfRule>
  </conditionalFormatting>
  <conditionalFormatting sqref="BK56:BK58">
    <cfRule type="cellIs" dxfId="455" priority="466" operator="equal">
      <formula>0</formula>
    </cfRule>
  </conditionalFormatting>
  <conditionalFormatting sqref="BM53:BM55">
    <cfRule type="cellIs" dxfId="454" priority="464" operator="equal">
      <formula>"NO VÁLIDA"</formula>
    </cfRule>
    <cfRule type="cellIs" dxfId="453" priority="465" operator="equal">
      <formula>"VÁLIDA"</formula>
    </cfRule>
  </conditionalFormatting>
  <conditionalFormatting sqref="BK55:BM55">
    <cfRule type="expression" dxfId="452" priority="463">
      <formula>YS="T"</formula>
    </cfRule>
  </conditionalFormatting>
  <conditionalFormatting sqref="BK53:BK55">
    <cfRule type="cellIs" dxfId="451" priority="462" operator="equal">
      <formula>0</formula>
    </cfRule>
  </conditionalFormatting>
  <conditionalFormatting sqref="BM75">
    <cfRule type="cellIs" dxfId="450" priority="460" operator="equal">
      <formula>"NO VÁLIDA"</formula>
    </cfRule>
    <cfRule type="cellIs" dxfId="449" priority="461" operator="equal">
      <formula>"VÁLIDA"</formula>
    </cfRule>
  </conditionalFormatting>
  <conditionalFormatting sqref="BK75">
    <cfRule type="cellIs" dxfId="448" priority="459" operator="equal">
      <formula>0</formula>
    </cfRule>
  </conditionalFormatting>
  <conditionalFormatting sqref="BM91">
    <cfRule type="cellIs" dxfId="447" priority="457" operator="equal">
      <formula>"NO VÁLIDA"</formula>
    </cfRule>
    <cfRule type="cellIs" dxfId="446" priority="458" operator="equal">
      <formula>"VÁLIDA"</formula>
    </cfRule>
  </conditionalFormatting>
  <conditionalFormatting sqref="BK91 BM91">
    <cfRule type="expression" dxfId="445" priority="456" stopIfTrue="1">
      <formula>AND(ROW()=CELL("ROW"),COLUMN()=CELL("COL"))</formula>
    </cfRule>
  </conditionalFormatting>
  <conditionalFormatting sqref="BP85 BP87:BP88 BP94:BP96 BP83">
    <cfRule type="cellIs" dxfId="444" priority="453" operator="equal">
      <formula>"PARA REVISIÓN"</formula>
    </cfRule>
    <cfRule type="cellIs" dxfId="443" priority="454" operator="equal">
      <formula>"CUMPLE"</formula>
    </cfRule>
  </conditionalFormatting>
  <conditionalFormatting sqref="BP14:BP16 BP23:BP42 BP46:BP52 BP62:BP74 BP76:BP90 BP92:BP106">
    <cfRule type="cellIs" dxfId="442" priority="451" operator="equal">
      <formula>"NO VÁLIDA"</formula>
    </cfRule>
    <cfRule type="cellIs" dxfId="441" priority="452" operator="equal">
      <formula>"VÁLIDA"</formula>
    </cfRule>
  </conditionalFormatting>
  <conditionalFormatting sqref="BO97">
    <cfRule type="cellIs" dxfId="440" priority="450" operator="notBetween">
      <formula>"RECHAZO"</formula>
      <formula>"NO ADMISIBLE"</formula>
    </cfRule>
  </conditionalFormatting>
  <conditionalFormatting sqref="BN46:BP46 BN48:BP51 BN36:BP42">
    <cfRule type="expression" dxfId="439" priority="449">
      <formula>YS="T"</formula>
    </cfRule>
  </conditionalFormatting>
  <conditionalFormatting sqref="BN13:BP14">
    <cfRule type="expression" dxfId="438" priority="448" stopIfTrue="1">
      <formula>ROW()=CELL("ROW")</formula>
    </cfRule>
  </conditionalFormatting>
  <conditionalFormatting sqref="BN16:BP16 BN31:BP32 BN36:BP36 BN50:BP51 BN27:BP27 BN79:BP90 BN25:BP25 BN41:BP41 BN92:BP106">
    <cfRule type="expression" dxfId="437" priority="447" stopIfTrue="1">
      <formula>AND(ROW()=CELL("ROW"),COLUMN()=CELL("COL"))</formula>
    </cfRule>
  </conditionalFormatting>
  <conditionalFormatting sqref="BO15 BO27 BO31 BO36 BO41 BO51 BO64 BO74 BO77 BO79 BO82 BO86:BO88 BO94">
    <cfRule type="cellIs" dxfId="436" priority="446" operator="greaterThan">
      <formula>0</formula>
    </cfRule>
  </conditionalFormatting>
  <conditionalFormatting sqref="BN16 BN28:BN30 BN32:BN35 BN37:BN40 BN42 BN52 BN65:BN73 BN76 BN78 BO83:BO85 BO89:BO90 BN23:BN26 BN46:BN50 BN62:BN63 BO92:BO93">
    <cfRule type="cellIs" dxfId="435" priority="445" operator="equal">
      <formula>0</formula>
    </cfRule>
  </conditionalFormatting>
  <conditionalFormatting sqref="BP20:BP22">
    <cfRule type="cellIs" dxfId="434" priority="443" operator="equal">
      <formula>"NO VÁLIDA"</formula>
    </cfRule>
    <cfRule type="cellIs" dxfId="433" priority="444" operator="equal">
      <formula>"VÁLIDA"</formula>
    </cfRule>
  </conditionalFormatting>
  <conditionalFormatting sqref="BN22:BP22">
    <cfRule type="expression" dxfId="432" priority="442" stopIfTrue="1">
      <formula>AND(ROW()=CELL("ROW"),COLUMN()=CELL("COL"))</formula>
    </cfRule>
  </conditionalFormatting>
  <conditionalFormatting sqref="BN20:BN22">
    <cfRule type="cellIs" dxfId="431" priority="441" operator="equal">
      <formula>0</formula>
    </cfRule>
  </conditionalFormatting>
  <conditionalFormatting sqref="BP17:BP19">
    <cfRule type="cellIs" dxfId="430" priority="439" operator="equal">
      <formula>"NO VÁLIDA"</formula>
    </cfRule>
    <cfRule type="cellIs" dxfId="429" priority="440" operator="equal">
      <formula>"VÁLIDA"</formula>
    </cfRule>
  </conditionalFormatting>
  <conditionalFormatting sqref="BN19:BP19">
    <cfRule type="expression" dxfId="428" priority="438" stopIfTrue="1">
      <formula>AND(ROW()=CELL("ROW"),COLUMN()=CELL("COL"))</formula>
    </cfRule>
  </conditionalFormatting>
  <conditionalFormatting sqref="BN17:BN19">
    <cfRule type="cellIs" dxfId="427" priority="437" operator="equal">
      <formula>0</formula>
    </cfRule>
  </conditionalFormatting>
  <conditionalFormatting sqref="BP43:BP45">
    <cfRule type="cellIs" dxfId="426" priority="435" operator="equal">
      <formula>"NO VÁLIDA"</formula>
    </cfRule>
    <cfRule type="cellIs" dxfId="425" priority="436" operator="equal">
      <formula>"VÁLIDA"</formula>
    </cfRule>
  </conditionalFormatting>
  <conditionalFormatting sqref="BN43:BP43 BN45:BP45">
    <cfRule type="expression" dxfId="424" priority="434">
      <formula>YS="T"</formula>
    </cfRule>
  </conditionalFormatting>
  <conditionalFormatting sqref="BN43:BN45">
    <cfRule type="cellIs" dxfId="423" priority="433" operator="equal">
      <formula>0</formula>
    </cfRule>
  </conditionalFormatting>
  <conditionalFormatting sqref="BP59:BP61">
    <cfRule type="cellIs" dxfId="422" priority="431" operator="equal">
      <formula>"NO VÁLIDA"</formula>
    </cfRule>
    <cfRule type="cellIs" dxfId="421" priority="432" operator="equal">
      <formula>"VÁLIDA"</formula>
    </cfRule>
  </conditionalFormatting>
  <conditionalFormatting sqref="BN61:BP61">
    <cfRule type="expression" dxfId="420" priority="430">
      <formula>YS="T"</formula>
    </cfRule>
  </conditionalFormatting>
  <conditionalFormatting sqref="BN59:BN61">
    <cfRule type="cellIs" dxfId="419" priority="429" operator="equal">
      <formula>0</formula>
    </cfRule>
  </conditionalFormatting>
  <conditionalFormatting sqref="BP56:BP58">
    <cfRule type="cellIs" dxfId="418" priority="427" operator="equal">
      <formula>"NO VÁLIDA"</formula>
    </cfRule>
    <cfRule type="cellIs" dxfId="417" priority="428" operator="equal">
      <formula>"VÁLIDA"</formula>
    </cfRule>
  </conditionalFormatting>
  <conditionalFormatting sqref="BN58:BP58">
    <cfRule type="expression" dxfId="416" priority="426">
      <formula>YS="T"</formula>
    </cfRule>
  </conditionalFormatting>
  <conditionalFormatting sqref="BN56:BN58">
    <cfRule type="cellIs" dxfId="415" priority="425" operator="equal">
      <formula>0</formula>
    </cfRule>
  </conditionalFormatting>
  <conditionalFormatting sqref="BP53:BP55">
    <cfRule type="cellIs" dxfId="414" priority="423" operator="equal">
      <formula>"NO VÁLIDA"</formula>
    </cfRule>
    <cfRule type="cellIs" dxfId="413" priority="424" operator="equal">
      <formula>"VÁLIDA"</formula>
    </cfRule>
  </conditionalFormatting>
  <conditionalFormatting sqref="BN55:BP55">
    <cfRule type="expression" dxfId="412" priority="422">
      <formula>YS="T"</formula>
    </cfRule>
  </conditionalFormatting>
  <conditionalFormatting sqref="BN53:BN55">
    <cfRule type="cellIs" dxfId="411" priority="421" operator="equal">
      <formula>0</formula>
    </cfRule>
  </conditionalFormatting>
  <conditionalFormatting sqref="BP75">
    <cfRule type="cellIs" dxfId="410" priority="419" operator="equal">
      <formula>"NO VÁLIDA"</formula>
    </cfRule>
    <cfRule type="cellIs" dxfId="409" priority="420" operator="equal">
      <formula>"VÁLIDA"</formula>
    </cfRule>
  </conditionalFormatting>
  <conditionalFormatting sqref="BN75">
    <cfRule type="cellIs" dxfId="408" priority="418" operator="equal">
      <formula>0</formula>
    </cfRule>
  </conditionalFormatting>
  <conditionalFormatting sqref="BP91">
    <cfRule type="cellIs" dxfId="407" priority="416" operator="equal">
      <formula>"NO VÁLIDA"</formula>
    </cfRule>
    <cfRule type="cellIs" dxfId="406" priority="417" operator="equal">
      <formula>"VÁLIDA"</formula>
    </cfRule>
  </conditionalFormatting>
  <conditionalFormatting sqref="BN91 BP91">
    <cfRule type="expression" dxfId="405" priority="415" stopIfTrue="1">
      <formula>AND(ROW()=CELL("ROW"),COLUMN()=CELL("COL"))</formula>
    </cfRule>
  </conditionalFormatting>
  <conditionalFormatting sqref="BS85 BS87:BS88 BS94:BS96 BS83">
    <cfRule type="cellIs" dxfId="404" priority="412" operator="equal">
      <formula>"PARA REVISIÓN"</formula>
    </cfRule>
    <cfRule type="cellIs" dxfId="403" priority="413" operator="equal">
      <formula>"CUMPLE"</formula>
    </cfRule>
  </conditionalFormatting>
  <conditionalFormatting sqref="BS14:BS16 BS23:BS42 BS46:BS52 BS62:BS74 BS76:BS90 BS92:BS106">
    <cfRule type="cellIs" dxfId="402" priority="410" operator="equal">
      <formula>"NO VÁLIDA"</formula>
    </cfRule>
    <cfRule type="cellIs" dxfId="401" priority="411" operator="equal">
      <formula>"VÁLIDA"</formula>
    </cfRule>
  </conditionalFormatting>
  <conditionalFormatting sqref="BR97">
    <cfRule type="cellIs" dxfId="400" priority="409" operator="notBetween">
      <formula>"RECHAZO"</formula>
      <formula>"NO ADMISIBLE"</formula>
    </cfRule>
  </conditionalFormatting>
  <conditionalFormatting sqref="BQ46:BS46 BQ48:BS51 BQ36:BS42">
    <cfRule type="expression" dxfId="399" priority="408">
      <formula>YS="T"</formula>
    </cfRule>
  </conditionalFormatting>
  <conditionalFormatting sqref="BQ13:BS14">
    <cfRule type="expression" dxfId="398" priority="407" stopIfTrue="1">
      <formula>ROW()=CELL("ROW")</formula>
    </cfRule>
  </conditionalFormatting>
  <conditionalFormatting sqref="BQ16:BS16 BQ31:BS32 BQ36:BS36 BQ50:BS51 BQ27:BS27 BQ79:BS90 BQ25:BS25 BQ41:BS41 BQ92:BS106">
    <cfRule type="expression" dxfId="397" priority="406" stopIfTrue="1">
      <formula>AND(ROW()=CELL("ROW"),COLUMN()=CELL("COL"))</formula>
    </cfRule>
  </conditionalFormatting>
  <conditionalFormatting sqref="BR15 BR27 BR31 BR36 BR41 BR51 BR64 BR74 BR77 BR79 BR82 BR86:BR88 BR94">
    <cfRule type="cellIs" dxfId="396" priority="405" operator="greaterThan">
      <formula>0</formula>
    </cfRule>
  </conditionalFormatting>
  <conditionalFormatting sqref="BQ16 BQ28:BQ30 BQ32:BQ35 BQ37:BQ40 BQ42 BQ52 BQ65:BQ73 BQ76 BQ78 BR83:BR85 BR89:BR90 BQ23:BQ26 BQ46:BQ50 BQ62:BQ63 BR92:BR93">
    <cfRule type="cellIs" dxfId="395" priority="404" operator="equal">
      <formula>0</formula>
    </cfRule>
  </conditionalFormatting>
  <conditionalFormatting sqref="BS20:BS22">
    <cfRule type="cellIs" dxfId="394" priority="402" operator="equal">
      <formula>"NO VÁLIDA"</formula>
    </cfRule>
    <cfRule type="cellIs" dxfId="393" priority="403" operator="equal">
      <formula>"VÁLIDA"</formula>
    </cfRule>
  </conditionalFormatting>
  <conditionalFormatting sqref="BQ22:BS22">
    <cfRule type="expression" dxfId="392" priority="401" stopIfTrue="1">
      <formula>AND(ROW()=CELL("ROW"),COLUMN()=CELL("COL"))</formula>
    </cfRule>
  </conditionalFormatting>
  <conditionalFormatting sqref="BQ20:BQ22">
    <cfRule type="cellIs" dxfId="391" priority="400" operator="equal">
      <formula>0</formula>
    </cfRule>
  </conditionalFormatting>
  <conditionalFormatting sqref="BS17:BS19">
    <cfRule type="cellIs" dxfId="390" priority="398" operator="equal">
      <formula>"NO VÁLIDA"</formula>
    </cfRule>
    <cfRule type="cellIs" dxfId="389" priority="399" operator="equal">
      <formula>"VÁLIDA"</formula>
    </cfRule>
  </conditionalFormatting>
  <conditionalFormatting sqref="BQ19:BS19">
    <cfRule type="expression" dxfId="388" priority="397" stopIfTrue="1">
      <formula>AND(ROW()=CELL("ROW"),COLUMN()=CELL("COL"))</formula>
    </cfRule>
  </conditionalFormatting>
  <conditionalFormatting sqref="BQ17:BQ19">
    <cfRule type="cellIs" dxfId="387" priority="396" operator="equal">
      <formula>0</formula>
    </cfRule>
  </conditionalFormatting>
  <conditionalFormatting sqref="BS43:BS45">
    <cfRule type="cellIs" dxfId="386" priority="394" operator="equal">
      <formula>"NO VÁLIDA"</formula>
    </cfRule>
    <cfRule type="cellIs" dxfId="385" priority="395" operator="equal">
      <formula>"VÁLIDA"</formula>
    </cfRule>
  </conditionalFormatting>
  <conditionalFormatting sqref="BQ43:BS43 BQ45:BS45">
    <cfRule type="expression" dxfId="384" priority="393">
      <formula>YS="T"</formula>
    </cfRule>
  </conditionalFormatting>
  <conditionalFormatting sqref="BQ43:BQ45">
    <cfRule type="cellIs" dxfId="383" priority="392" operator="equal">
      <formula>0</formula>
    </cfRule>
  </conditionalFormatting>
  <conditionalFormatting sqref="BS59:BS61">
    <cfRule type="cellIs" dxfId="382" priority="390" operator="equal">
      <formula>"NO VÁLIDA"</formula>
    </cfRule>
    <cfRule type="cellIs" dxfId="381" priority="391" operator="equal">
      <formula>"VÁLIDA"</formula>
    </cfRule>
  </conditionalFormatting>
  <conditionalFormatting sqref="BQ61:BS61">
    <cfRule type="expression" dxfId="380" priority="389">
      <formula>YS="T"</formula>
    </cfRule>
  </conditionalFormatting>
  <conditionalFormatting sqref="BQ59:BQ61">
    <cfRule type="cellIs" dxfId="379" priority="388" operator="equal">
      <formula>0</formula>
    </cfRule>
  </conditionalFormatting>
  <conditionalFormatting sqref="BS56:BS58">
    <cfRule type="cellIs" dxfId="378" priority="386" operator="equal">
      <formula>"NO VÁLIDA"</formula>
    </cfRule>
    <cfRule type="cellIs" dxfId="377" priority="387" operator="equal">
      <formula>"VÁLIDA"</formula>
    </cfRule>
  </conditionalFormatting>
  <conditionalFormatting sqref="BQ58:BS58">
    <cfRule type="expression" dxfId="376" priority="385">
      <formula>YS="T"</formula>
    </cfRule>
  </conditionalFormatting>
  <conditionalFormatting sqref="BQ56:BQ58">
    <cfRule type="cellIs" dxfId="375" priority="384" operator="equal">
      <formula>0</formula>
    </cfRule>
  </conditionalFormatting>
  <conditionalFormatting sqref="BS53:BS55">
    <cfRule type="cellIs" dxfId="374" priority="382" operator="equal">
      <formula>"NO VÁLIDA"</formula>
    </cfRule>
    <cfRule type="cellIs" dxfId="373" priority="383" operator="equal">
      <formula>"VÁLIDA"</formula>
    </cfRule>
  </conditionalFormatting>
  <conditionalFormatting sqref="BQ55:BS55">
    <cfRule type="expression" dxfId="372" priority="381">
      <formula>YS="T"</formula>
    </cfRule>
  </conditionalFormatting>
  <conditionalFormatting sqref="BQ53:BQ55">
    <cfRule type="cellIs" dxfId="371" priority="380" operator="equal">
      <formula>0</formula>
    </cfRule>
  </conditionalFormatting>
  <conditionalFormatting sqref="BS75">
    <cfRule type="cellIs" dxfId="370" priority="378" operator="equal">
      <formula>"NO VÁLIDA"</formula>
    </cfRule>
    <cfRule type="cellIs" dxfId="369" priority="379" operator="equal">
      <formula>"VÁLIDA"</formula>
    </cfRule>
  </conditionalFormatting>
  <conditionalFormatting sqref="BQ75">
    <cfRule type="cellIs" dxfId="368" priority="377" operator="equal">
      <formula>0</formula>
    </cfRule>
  </conditionalFormatting>
  <conditionalFormatting sqref="BS91">
    <cfRule type="cellIs" dxfId="367" priority="375" operator="equal">
      <formula>"NO VÁLIDA"</formula>
    </cfRule>
    <cfRule type="cellIs" dxfId="366" priority="376" operator="equal">
      <formula>"VÁLIDA"</formula>
    </cfRule>
  </conditionalFormatting>
  <conditionalFormatting sqref="BQ91 BS91">
    <cfRule type="expression" dxfId="365" priority="374" stopIfTrue="1">
      <formula>AND(ROW()=CELL("ROW"),COLUMN()=CELL("COL"))</formula>
    </cfRule>
  </conditionalFormatting>
  <conditionalFormatting sqref="BV85 BV87:BV88 BV94:BV96 BV83">
    <cfRule type="cellIs" dxfId="364" priority="371" operator="equal">
      <formula>"PARA REVISIÓN"</formula>
    </cfRule>
    <cfRule type="cellIs" dxfId="363" priority="372" operator="equal">
      <formula>"CUMPLE"</formula>
    </cfRule>
  </conditionalFormatting>
  <conditionalFormatting sqref="BV14:BV16 BV23:BV42 BV46:BV52 BV62:BV74 BV76:BV90 BV92:BV106">
    <cfRule type="cellIs" dxfId="362" priority="369" operator="equal">
      <formula>"NO VÁLIDA"</formula>
    </cfRule>
    <cfRule type="cellIs" dxfId="361" priority="370" operator="equal">
      <formula>"VÁLIDA"</formula>
    </cfRule>
  </conditionalFormatting>
  <conditionalFormatting sqref="BU97">
    <cfRule type="cellIs" dxfId="360" priority="368" operator="notBetween">
      <formula>"RECHAZO"</formula>
      <formula>"NO ADMISIBLE"</formula>
    </cfRule>
  </conditionalFormatting>
  <conditionalFormatting sqref="BT46:BV46 BT48:BV51 BT36:BV42">
    <cfRule type="expression" dxfId="359" priority="367">
      <formula>YS="T"</formula>
    </cfRule>
  </conditionalFormatting>
  <conditionalFormatting sqref="BT13:BV14">
    <cfRule type="expression" dxfId="358" priority="366" stopIfTrue="1">
      <formula>ROW()=CELL("ROW")</formula>
    </cfRule>
  </conditionalFormatting>
  <conditionalFormatting sqref="BT16:BV16 BT31:BV32 BT36:BV36 BT50:BV51 BT27:BV27 BT79:BV90 BT25:BV25 BT41:BV41 BT92:BV106">
    <cfRule type="expression" dxfId="357" priority="365" stopIfTrue="1">
      <formula>AND(ROW()=CELL("ROW"),COLUMN()=CELL("COL"))</formula>
    </cfRule>
  </conditionalFormatting>
  <conditionalFormatting sqref="BU15 BU27 BU31 BU36 BU41 BU51 BU64 BU74 BU77 BU79 BU82 BU86:BU88 BU94">
    <cfRule type="cellIs" dxfId="356" priority="364" operator="greaterThan">
      <formula>0</formula>
    </cfRule>
  </conditionalFormatting>
  <conditionalFormatting sqref="BT16 BT28:BT30 BT32:BT35 BT37:BT40 BT42 BT52 BT65:BT73 BT76 BT78 BU83:BU85 BU89:BU90 BT23:BT26 BT46:BT50 BT62:BT63 BU92:BU93">
    <cfRule type="cellIs" dxfId="355" priority="363" operator="equal">
      <formula>0</formula>
    </cfRule>
  </conditionalFormatting>
  <conditionalFormatting sqref="BV20:BV22">
    <cfRule type="cellIs" dxfId="354" priority="361" operator="equal">
      <formula>"NO VÁLIDA"</formula>
    </cfRule>
    <cfRule type="cellIs" dxfId="353" priority="362" operator="equal">
      <formula>"VÁLIDA"</formula>
    </cfRule>
  </conditionalFormatting>
  <conditionalFormatting sqref="BT22:BV22">
    <cfRule type="expression" dxfId="352" priority="360" stopIfTrue="1">
      <formula>AND(ROW()=CELL("ROW"),COLUMN()=CELL("COL"))</formula>
    </cfRule>
  </conditionalFormatting>
  <conditionalFormatting sqref="BT20:BT22">
    <cfRule type="cellIs" dxfId="351" priority="359" operator="equal">
      <formula>0</formula>
    </cfRule>
  </conditionalFormatting>
  <conditionalFormatting sqref="BV17:BV19">
    <cfRule type="cellIs" dxfId="350" priority="357" operator="equal">
      <formula>"NO VÁLIDA"</formula>
    </cfRule>
    <cfRule type="cellIs" dxfId="349" priority="358" operator="equal">
      <formula>"VÁLIDA"</formula>
    </cfRule>
  </conditionalFormatting>
  <conditionalFormatting sqref="BT19:BV19">
    <cfRule type="expression" dxfId="348" priority="356" stopIfTrue="1">
      <formula>AND(ROW()=CELL("ROW"),COLUMN()=CELL("COL"))</formula>
    </cfRule>
  </conditionalFormatting>
  <conditionalFormatting sqref="BT17:BT19">
    <cfRule type="cellIs" dxfId="347" priority="355" operator="equal">
      <formula>0</formula>
    </cfRule>
  </conditionalFormatting>
  <conditionalFormatting sqref="BV43:BV45">
    <cfRule type="cellIs" dxfId="346" priority="353" operator="equal">
      <formula>"NO VÁLIDA"</formula>
    </cfRule>
    <cfRule type="cellIs" dxfId="345" priority="354" operator="equal">
      <formula>"VÁLIDA"</formula>
    </cfRule>
  </conditionalFormatting>
  <conditionalFormatting sqref="BT43:BV43 BT45:BV45">
    <cfRule type="expression" dxfId="344" priority="352">
      <formula>YS="T"</formula>
    </cfRule>
  </conditionalFormatting>
  <conditionalFormatting sqref="BT43:BT45">
    <cfRule type="cellIs" dxfId="343" priority="351" operator="equal">
      <formula>0</formula>
    </cfRule>
  </conditionalFormatting>
  <conditionalFormatting sqref="BV59:BV61">
    <cfRule type="cellIs" dxfId="342" priority="349" operator="equal">
      <formula>"NO VÁLIDA"</formula>
    </cfRule>
    <cfRule type="cellIs" dxfId="341" priority="350" operator="equal">
      <formula>"VÁLIDA"</formula>
    </cfRule>
  </conditionalFormatting>
  <conditionalFormatting sqref="BT61:BV61">
    <cfRule type="expression" dxfId="340" priority="348">
      <formula>YS="T"</formula>
    </cfRule>
  </conditionalFormatting>
  <conditionalFormatting sqref="BT59:BT61">
    <cfRule type="cellIs" dxfId="339" priority="347" operator="equal">
      <formula>0</formula>
    </cfRule>
  </conditionalFormatting>
  <conditionalFormatting sqref="BV56:BV58">
    <cfRule type="cellIs" dxfId="338" priority="345" operator="equal">
      <formula>"NO VÁLIDA"</formula>
    </cfRule>
    <cfRule type="cellIs" dxfId="337" priority="346" operator="equal">
      <formula>"VÁLIDA"</formula>
    </cfRule>
  </conditionalFormatting>
  <conditionalFormatting sqref="BT58:BV58">
    <cfRule type="expression" dxfId="336" priority="344">
      <formula>YS="T"</formula>
    </cfRule>
  </conditionalFormatting>
  <conditionalFormatting sqref="BT56:BT58">
    <cfRule type="cellIs" dxfId="335" priority="343" operator="equal">
      <formula>0</formula>
    </cfRule>
  </conditionalFormatting>
  <conditionalFormatting sqref="BV53:BV55">
    <cfRule type="cellIs" dxfId="334" priority="341" operator="equal">
      <formula>"NO VÁLIDA"</formula>
    </cfRule>
    <cfRule type="cellIs" dxfId="333" priority="342" operator="equal">
      <formula>"VÁLIDA"</formula>
    </cfRule>
  </conditionalFormatting>
  <conditionalFormatting sqref="BT55:BV55">
    <cfRule type="expression" dxfId="332" priority="340">
      <formula>YS="T"</formula>
    </cfRule>
  </conditionalFormatting>
  <conditionalFormatting sqref="BT53:BT55">
    <cfRule type="cellIs" dxfId="331" priority="339" operator="equal">
      <formula>0</formula>
    </cfRule>
  </conditionalFormatting>
  <conditionalFormatting sqref="BV75">
    <cfRule type="cellIs" dxfId="330" priority="337" operator="equal">
      <formula>"NO VÁLIDA"</formula>
    </cfRule>
    <cfRule type="cellIs" dxfId="329" priority="338" operator="equal">
      <formula>"VÁLIDA"</formula>
    </cfRule>
  </conditionalFormatting>
  <conditionalFormatting sqref="BT75">
    <cfRule type="cellIs" dxfId="328" priority="336" operator="equal">
      <formula>0</formula>
    </cfRule>
  </conditionalFormatting>
  <conditionalFormatting sqref="BV91">
    <cfRule type="cellIs" dxfId="327" priority="334" operator="equal">
      <formula>"NO VÁLIDA"</formula>
    </cfRule>
    <cfRule type="cellIs" dxfId="326" priority="335" operator="equal">
      <formula>"VÁLIDA"</formula>
    </cfRule>
  </conditionalFormatting>
  <conditionalFormatting sqref="BT91 BV91">
    <cfRule type="expression" dxfId="325" priority="333" stopIfTrue="1">
      <formula>AND(ROW()=CELL("ROW"),COLUMN()=CELL("COL"))</formula>
    </cfRule>
  </conditionalFormatting>
  <conditionalFormatting sqref="BY85 BY87:BY88 BY94:BY96 BY83">
    <cfRule type="cellIs" dxfId="324" priority="330" operator="equal">
      <formula>"PARA REVISIÓN"</formula>
    </cfRule>
    <cfRule type="cellIs" dxfId="323" priority="331" operator="equal">
      <formula>"CUMPLE"</formula>
    </cfRule>
  </conditionalFormatting>
  <conditionalFormatting sqref="BY14:BY16 BY23:BY42 BY46:BY52 BY62:BY74 BY76:BY90 BY92:BY106">
    <cfRule type="cellIs" dxfId="322" priority="328" operator="equal">
      <formula>"NO VÁLIDA"</formula>
    </cfRule>
    <cfRule type="cellIs" dxfId="321" priority="329" operator="equal">
      <formula>"VÁLIDA"</formula>
    </cfRule>
  </conditionalFormatting>
  <conditionalFormatting sqref="BX97">
    <cfRule type="cellIs" dxfId="320" priority="327" operator="notBetween">
      <formula>"RECHAZO"</formula>
      <formula>"NO ADMISIBLE"</formula>
    </cfRule>
  </conditionalFormatting>
  <conditionalFormatting sqref="BW46:BY46 BW48:BY51 BW36:BY42">
    <cfRule type="expression" dxfId="319" priority="326">
      <formula>YS="T"</formula>
    </cfRule>
  </conditionalFormatting>
  <conditionalFormatting sqref="BW13:BY14">
    <cfRule type="expression" dxfId="318" priority="325" stopIfTrue="1">
      <formula>ROW()=CELL("ROW")</formula>
    </cfRule>
  </conditionalFormatting>
  <conditionalFormatting sqref="BW16:BY16 BW31:BY32 BW36:BY36 BW50:BY51 BW27:BY27 BW79:BY90 BW25:BY25 BW41:BY41 BW92:BY106">
    <cfRule type="expression" dxfId="317" priority="324" stopIfTrue="1">
      <formula>AND(ROW()=CELL("ROW"),COLUMN()=CELL("COL"))</formula>
    </cfRule>
  </conditionalFormatting>
  <conditionalFormatting sqref="BX15 BX27 BX31 BX36 BX41 BX51 BX64 BX74 BX77 BX79 BX82 BX86:BX88 BX94">
    <cfRule type="cellIs" dxfId="316" priority="323" operator="greaterThan">
      <formula>0</formula>
    </cfRule>
  </conditionalFormatting>
  <conditionalFormatting sqref="BW16 BW28:BW30 BW32:BW35 BW37:BW40 BW42 BW52 BW65:BW73 BW76 BW78 BX83:BX85 BX89:BX90 BW23:BW26 BW46:BW50 BW62:BW63 BX92:BX93">
    <cfRule type="cellIs" dxfId="315" priority="322" operator="equal">
      <formula>0</formula>
    </cfRule>
  </conditionalFormatting>
  <conditionalFormatting sqref="BY20:BY22">
    <cfRule type="cellIs" dxfId="314" priority="320" operator="equal">
      <formula>"NO VÁLIDA"</formula>
    </cfRule>
    <cfRule type="cellIs" dxfId="313" priority="321" operator="equal">
      <formula>"VÁLIDA"</formula>
    </cfRule>
  </conditionalFormatting>
  <conditionalFormatting sqref="BW22:BY22">
    <cfRule type="expression" dxfId="312" priority="319" stopIfTrue="1">
      <formula>AND(ROW()=CELL("ROW"),COLUMN()=CELL("COL"))</formula>
    </cfRule>
  </conditionalFormatting>
  <conditionalFormatting sqref="BW20:BW22">
    <cfRule type="cellIs" dxfId="311" priority="318" operator="equal">
      <formula>0</formula>
    </cfRule>
  </conditionalFormatting>
  <conditionalFormatting sqref="BY17:BY19">
    <cfRule type="cellIs" dxfId="310" priority="316" operator="equal">
      <formula>"NO VÁLIDA"</formula>
    </cfRule>
    <cfRule type="cellIs" dxfId="309" priority="317" operator="equal">
      <formula>"VÁLIDA"</formula>
    </cfRule>
  </conditionalFormatting>
  <conditionalFormatting sqref="BW19:BY19">
    <cfRule type="expression" dxfId="308" priority="315" stopIfTrue="1">
      <formula>AND(ROW()=CELL("ROW"),COLUMN()=CELL("COL"))</formula>
    </cfRule>
  </conditionalFormatting>
  <conditionalFormatting sqref="BW17:BW19">
    <cfRule type="cellIs" dxfId="307" priority="314" operator="equal">
      <formula>0</formula>
    </cfRule>
  </conditionalFormatting>
  <conditionalFormatting sqref="BY43:BY45">
    <cfRule type="cellIs" dxfId="306" priority="312" operator="equal">
      <formula>"NO VÁLIDA"</formula>
    </cfRule>
    <cfRule type="cellIs" dxfId="305" priority="313" operator="equal">
      <formula>"VÁLIDA"</formula>
    </cfRule>
  </conditionalFormatting>
  <conditionalFormatting sqref="BW43:BY43 BW45:BY45">
    <cfRule type="expression" dxfId="304" priority="311">
      <formula>YS="T"</formula>
    </cfRule>
  </conditionalFormatting>
  <conditionalFormatting sqref="BW43:BW45">
    <cfRule type="cellIs" dxfId="303" priority="310" operator="equal">
      <formula>0</formula>
    </cfRule>
  </conditionalFormatting>
  <conditionalFormatting sqref="BY59:BY61">
    <cfRule type="cellIs" dxfId="302" priority="308" operator="equal">
      <formula>"NO VÁLIDA"</formula>
    </cfRule>
    <cfRule type="cellIs" dxfId="301" priority="309" operator="equal">
      <formula>"VÁLIDA"</formula>
    </cfRule>
  </conditionalFormatting>
  <conditionalFormatting sqref="BW61:BY61">
    <cfRule type="expression" dxfId="300" priority="307">
      <formula>YS="T"</formula>
    </cfRule>
  </conditionalFormatting>
  <conditionalFormatting sqref="BW59:BW61">
    <cfRule type="cellIs" dxfId="299" priority="306" operator="equal">
      <formula>0</formula>
    </cfRule>
  </conditionalFormatting>
  <conditionalFormatting sqref="BY56:BY58">
    <cfRule type="cellIs" dxfId="298" priority="304" operator="equal">
      <formula>"NO VÁLIDA"</formula>
    </cfRule>
    <cfRule type="cellIs" dxfId="297" priority="305" operator="equal">
      <formula>"VÁLIDA"</formula>
    </cfRule>
  </conditionalFormatting>
  <conditionalFormatting sqref="BW58:BY58">
    <cfRule type="expression" dxfId="296" priority="303">
      <formula>YS="T"</formula>
    </cfRule>
  </conditionalFormatting>
  <conditionalFormatting sqref="BW56:BW58">
    <cfRule type="cellIs" dxfId="295" priority="302" operator="equal">
      <formula>0</formula>
    </cfRule>
  </conditionalFormatting>
  <conditionalFormatting sqref="BY53:BY55">
    <cfRule type="cellIs" dxfId="294" priority="300" operator="equal">
      <formula>"NO VÁLIDA"</formula>
    </cfRule>
    <cfRule type="cellIs" dxfId="293" priority="301" operator="equal">
      <formula>"VÁLIDA"</formula>
    </cfRule>
  </conditionalFormatting>
  <conditionalFormatting sqref="BW55:BY55">
    <cfRule type="expression" dxfId="292" priority="299">
      <formula>YS="T"</formula>
    </cfRule>
  </conditionalFormatting>
  <conditionalFormatting sqref="BW53:BW55">
    <cfRule type="cellIs" dxfId="291" priority="298" operator="equal">
      <formula>0</formula>
    </cfRule>
  </conditionalFormatting>
  <conditionalFormatting sqref="BY75">
    <cfRule type="cellIs" dxfId="290" priority="296" operator="equal">
      <formula>"NO VÁLIDA"</formula>
    </cfRule>
    <cfRule type="cellIs" dxfId="289" priority="297" operator="equal">
      <formula>"VÁLIDA"</formula>
    </cfRule>
  </conditionalFormatting>
  <conditionalFormatting sqref="BW75">
    <cfRule type="cellIs" dxfId="288" priority="295" operator="equal">
      <formula>0</formula>
    </cfRule>
  </conditionalFormatting>
  <conditionalFormatting sqref="BY91">
    <cfRule type="cellIs" dxfId="287" priority="293" operator="equal">
      <formula>"NO VÁLIDA"</formula>
    </cfRule>
    <cfRule type="cellIs" dxfId="286" priority="294" operator="equal">
      <formula>"VÁLIDA"</formula>
    </cfRule>
  </conditionalFormatting>
  <conditionalFormatting sqref="BW91 BY91">
    <cfRule type="expression" dxfId="285" priority="292" stopIfTrue="1">
      <formula>AND(ROW()=CELL("ROW"),COLUMN()=CELL("COL"))</formula>
    </cfRule>
  </conditionalFormatting>
  <conditionalFormatting sqref="CB85 CB87:CB88 CB94:CB96 CB83">
    <cfRule type="cellIs" dxfId="284" priority="289" operator="equal">
      <formula>"PARA REVISIÓN"</formula>
    </cfRule>
    <cfRule type="cellIs" dxfId="283" priority="290" operator="equal">
      <formula>"CUMPLE"</formula>
    </cfRule>
  </conditionalFormatting>
  <conditionalFormatting sqref="CB14:CB16 CB23:CB42 CB46:CB52 CB62:CB74 CB76:CB90 CB92:CB106">
    <cfRule type="cellIs" dxfId="282" priority="287" operator="equal">
      <formula>"NO VÁLIDA"</formula>
    </cfRule>
    <cfRule type="cellIs" dxfId="281" priority="288" operator="equal">
      <formula>"VÁLIDA"</formula>
    </cfRule>
  </conditionalFormatting>
  <conditionalFormatting sqref="CA97">
    <cfRule type="cellIs" dxfId="280" priority="286" operator="notBetween">
      <formula>"RECHAZO"</formula>
      <formula>"NO ADMISIBLE"</formula>
    </cfRule>
  </conditionalFormatting>
  <conditionalFormatting sqref="BZ46:CB46 BZ48:CB51 BZ36:CB42">
    <cfRule type="expression" dxfId="279" priority="285">
      <formula>YS="T"</formula>
    </cfRule>
  </conditionalFormatting>
  <conditionalFormatting sqref="BZ13:CB14">
    <cfRule type="expression" dxfId="278" priority="284" stopIfTrue="1">
      <formula>ROW()=CELL("ROW")</formula>
    </cfRule>
  </conditionalFormatting>
  <conditionalFormatting sqref="BZ16:CB16 BZ31:CB32 BZ36:CB36 BZ50:CB51 BZ27:CB27 BZ79:CB90 BZ25:CB25 BZ41:CB41 BZ92:CB106">
    <cfRule type="expression" dxfId="277" priority="283" stopIfTrue="1">
      <formula>AND(ROW()=CELL("ROW"),COLUMN()=CELL("COL"))</formula>
    </cfRule>
  </conditionalFormatting>
  <conditionalFormatting sqref="CA15 CA27 CA31 CA36 CA41 CA51 CA64 CA74 CA77 CA79 CA82 CA86:CA88 CA94">
    <cfRule type="cellIs" dxfId="276" priority="282" operator="greaterThan">
      <formula>0</formula>
    </cfRule>
  </conditionalFormatting>
  <conditionalFormatting sqref="BZ16 BZ28:BZ30 BZ32:BZ35 BZ37:BZ40 BZ42 BZ52 BZ65:BZ73 BZ76 BZ78 CA83:CA85 CA89:CA90 BZ23:BZ26 BZ46:BZ50 BZ62:BZ63 CA92:CA93">
    <cfRule type="cellIs" dxfId="275" priority="281" operator="equal">
      <formula>0</formula>
    </cfRule>
  </conditionalFormatting>
  <conditionalFormatting sqref="CB20:CB22">
    <cfRule type="cellIs" dxfId="274" priority="279" operator="equal">
      <formula>"NO VÁLIDA"</formula>
    </cfRule>
    <cfRule type="cellIs" dxfId="273" priority="280" operator="equal">
      <formula>"VÁLIDA"</formula>
    </cfRule>
  </conditionalFormatting>
  <conditionalFormatting sqref="BZ22:CB22">
    <cfRule type="expression" dxfId="272" priority="278" stopIfTrue="1">
      <formula>AND(ROW()=CELL("ROW"),COLUMN()=CELL("COL"))</formula>
    </cfRule>
  </conditionalFormatting>
  <conditionalFormatting sqref="BZ20:BZ22">
    <cfRule type="cellIs" dxfId="271" priority="277" operator="equal">
      <formula>0</formula>
    </cfRule>
  </conditionalFormatting>
  <conditionalFormatting sqref="CB17:CB19">
    <cfRule type="cellIs" dxfId="270" priority="275" operator="equal">
      <formula>"NO VÁLIDA"</formula>
    </cfRule>
    <cfRule type="cellIs" dxfId="269" priority="276" operator="equal">
      <formula>"VÁLIDA"</formula>
    </cfRule>
  </conditionalFormatting>
  <conditionalFormatting sqref="BZ19:CB19">
    <cfRule type="expression" dxfId="268" priority="274" stopIfTrue="1">
      <formula>AND(ROW()=CELL("ROW"),COLUMN()=CELL("COL"))</formula>
    </cfRule>
  </conditionalFormatting>
  <conditionalFormatting sqref="BZ17:BZ19">
    <cfRule type="cellIs" dxfId="267" priority="273" operator="equal">
      <formula>0</formula>
    </cfRule>
  </conditionalFormatting>
  <conditionalFormatting sqref="CB43:CB45">
    <cfRule type="cellIs" dxfId="266" priority="271" operator="equal">
      <formula>"NO VÁLIDA"</formula>
    </cfRule>
    <cfRule type="cellIs" dxfId="265" priority="272" operator="equal">
      <formula>"VÁLIDA"</formula>
    </cfRule>
  </conditionalFormatting>
  <conditionalFormatting sqref="BZ43:CB43 BZ45:CB45">
    <cfRule type="expression" dxfId="264" priority="270">
      <formula>YS="T"</formula>
    </cfRule>
  </conditionalFormatting>
  <conditionalFormatting sqref="BZ43:BZ45">
    <cfRule type="cellIs" dxfId="263" priority="269" operator="equal">
      <formula>0</formula>
    </cfRule>
  </conditionalFormatting>
  <conditionalFormatting sqref="CB59:CB61">
    <cfRule type="cellIs" dxfId="262" priority="267" operator="equal">
      <formula>"NO VÁLIDA"</formula>
    </cfRule>
    <cfRule type="cellIs" dxfId="261" priority="268" operator="equal">
      <formula>"VÁLIDA"</formula>
    </cfRule>
  </conditionalFormatting>
  <conditionalFormatting sqref="BZ61:CB61">
    <cfRule type="expression" dxfId="260" priority="266">
      <formula>YS="T"</formula>
    </cfRule>
  </conditionalFormatting>
  <conditionalFormatting sqref="BZ59:BZ61">
    <cfRule type="cellIs" dxfId="259" priority="265" operator="equal">
      <formula>0</formula>
    </cfRule>
  </conditionalFormatting>
  <conditionalFormatting sqref="CB56:CB58">
    <cfRule type="cellIs" dxfId="258" priority="263" operator="equal">
      <formula>"NO VÁLIDA"</formula>
    </cfRule>
    <cfRule type="cellIs" dxfId="257" priority="264" operator="equal">
      <formula>"VÁLIDA"</formula>
    </cfRule>
  </conditionalFormatting>
  <conditionalFormatting sqref="BZ58:CB58">
    <cfRule type="expression" dxfId="256" priority="262">
      <formula>YS="T"</formula>
    </cfRule>
  </conditionalFormatting>
  <conditionalFormatting sqref="BZ56:BZ58">
    <cfRule type="cellIs" dxfId="255" priority="261" operator="equal">
      <formula>0</formula>
    </cfRule>
  </conditionalFormatting>
  <conditionalFormatting sqref="CB53:CB55">
    <cfRule type="cellIs" dxfId="254" priority="259" operator="equal">
      <formula>"NO VÁLIDA"</formula>
    </cfRule>
    <cfRule type="cellIs" dxfId="253" priority="260" operator="equal">
      <formula>"VÁLIDA"</formula>
    </cfRule>
  </conditionalFormatting>
  <conditionalFormatting sqref="BZ55:CB55">
    <cfRule type="expression" dxfId="252" priority="258">
      <formula>YS="T"</formula>
    </cfRule>
  </conditionalFormatting>
  <conditionalFormatting sqref="BZ53:BZ55">
    <cfRule type="cellIs" dxfId="251" priority="257" operator="equal">
      <formula>0</formula>
    </cfRule>
  </conditionalFormatting>
  <conditionalFormatting sqref="CB75">
    <cfRule type="cellIs" dxfId="250" priority="255" operator="equal">
      <formula>"NO VÁLIDA"</formula>
    </cfRule>
    <cfRule type="cellIs" dxfId="249" priority="256" operator="equal">
      <formula>"VÁLIDA"</formula>
    </cfRule>
  </conditionalFormatting>
  <conditionalFormatting sqref="BZ75">
    <cfRule type="cellIs" dxfId="248" priority="254" operator="equal">
      <formula>0</formula>
    </cfRule>
  </conditionalFormatting>
  <conditionalFormatting sqref="CB91">
    <cfRule type="cellIs" dxfId="247" priority="252" operator="equal">
      <formula>"NO VÁLIDA"</formula>
    </cfRule>
    <cfRule type="cellIs" dxfId="246" priority="253" operator="equal">
      <formula>"VÁLIDA"</formula>
    </cfRule>
  </conditionalFormatting>
  <conditionalFormatting sqref="BZ91 CB91">
    <cfRule type="expression" dxfId="245" priority="251" stopIfTrue="1">
      <formula>AND(ROW()=CELL("ROW"),COLUMN()=CELL("COL"))</formula>
    </cfRule>
  </conditionalFormatting>
  <conditionalFormatting sqref="CE85 CE87:CE88 CE94:CE96 CE83">
    <cfRule type="cellIs" dxfId="244" priority="248" operator="equal">
      <formula>"PARA REVISIÓN"</formula>
    </cfRule>
    <cfRule type="cellIs" dxfId="243" priority="249" operator="equal">
      <formula>"CUMPLE"</formula>
    </cfRule>
  </conditionalFormatting>
  <conditionalFormatting sqref="CE14:CE16 CE23:CE42 CE46:CE52 CE62:CE74 CE76:CE90 CE92:CE106">
    <cfRule type="cellIs" dxfId="242" priority="246" operator="equal">
      <formula>"NO VÁLIDA"</formula>
    </cfRule>
    <cfRule type="cellIs" dxfId="241" priority="247" operator="equal">
      <formula>"VÁLIDA"</formula>
    </cfRule>
  </conditionalFormatting>
  <conditionalFormatting sqref="CD97">
    <cfRule type="cellIs" dxfId="240" priority="245" operator="notBetween">
      <formula>"RECHAZO"</formula>
      <formula>"NO ADMISIBLE"</formula>
    </cfRule>
  </conditionalFormatting>
  <conditionalFormatting sqref="CC46:CE46 CC48:CE51 CC36:CE42">
    <cfRule type="expression" dxfId="239" priority="244">
      <formula>YS="T"</formula>
    </cfRule>
  </conditionalFormatting>
  <conditionalFormatting sqref="CC13:CE14">
    <cfRule type="expression" dxfId="238" priority="243" stopIfTrue="1">
      <formula>ROW()=CELL("ROW")</formula>
    </cfRule>
  </conditionalFormatting>
  <conditionalFormatting sqref="CC16:CE16 CC31:CE32 CC36:CE36 CC50:CE51 CC27:CE27 CC79:CE90 CC25:CE25 CC41:CE41 CC92:CE106">
    <cfRule type="expression" dxfId="237" priority="242" stopIfTrue="1">
      <formula>AND(ROW()=CELL("ROW"),COLUMN()=CELL("COL"))</formula>
    </cfRule>
  </conditionalFormatting>
  <conditionalFormatting sqref="CD15 CD27 CD31 CD36 CD41 CD51 CD64 CD74 CD77 CD79 CD82 CD86:CD88 CD94">
    <cfRule type="cellIs" dxfId="236" priority="241" operator="greaterThan">
      <formula>0</formula>
    </cfRule>
  </conditionalFormatting>
  <conditionalFormatting sqref="CC16 CC28:CC30 CC32:CC35 CC37:CC40 CC42 CC52 CC65:CC73 CC76 CC78 CD83:CD85 CD89:CD90 CC23:CC26 CC46:CC50 CC62:CC63 CD92:CD93">
    <cfRule type="cellIs" dxfId="235" priority="240" operator="equal">
      <formula>0</formula>
    </cfRule>
  </conditionalFormatting>
  <conditionalFormatting sqref="CE20:CE22">
    <cfRule type="cellIs" dxfId="234" priority="238" operator="equal">
      <formula>"NO VÁLIDA"</formula>
    </cfRule>
    <cfRule type="cellIs" dxfId="233" priority="239" operator="equal">
      <formula>"VÁLIDA"</formula>
    </cfRule>
  </conditionalFormatting>
  <conditionalFormatting sqref="CC22:CE22">
    <cfRule type="expression" dxfId="232" priority="237" stopIfTrue="1">
      <formula>AND(ROW()=CELL("ROW"),COLUMN()=CELL("COL"))</formula>
    </cfRule>
  </conditionalFormatting>
  <conditionalFormatting sqref="CC20:CC22">
    <cfRule type="cellIs" dxfId="231" priority="236" operator="equal">
      <formula>0</formula>
    </cfRule>
  </conditionalFormatting>
  <conditionalFormatting sqref="CE17:CE19">
    <cfRule type="cellIs" dxfId="230" priority="234" operator="equal">
      <formula>"NO VÁLIDA"</formula>
    </cfRule>
    <cfRule type="cellIs" dxfId="229" priority="235" operator="equal">
      <formula>"VÁLIDA"</formula>
    </cfRule>
  </conditionalFormatting>
  <conditionalFormatting sqref="CC19:CE19">
    <cfRule type="expression" dxfId="228" priority="233" stopIfTrue="1">
      <formula>AND(ROW()=CELL("ROW"),COLUMN()=CELL("COL"))</formula>
    </cfRule>
  </conditionalFormatting>
  <conditionalFormatting sqref="CC17:CC19">
    <cfRule type="cellIs" dxfId="227" priority="232" operator="equal">
      <formula>0</formula>
    </cfRule>
  </conditionalFormatting>
  <conditionalFormatting sqref="CE43:CE45">
    <cfRule type="cellIs" dxfId="226" priority="230" operator="equal">
      <formula>"NO VÁLIDA"</formula>
    </cfRule>
    <cfRule type="cellIs" dxfId="225" priority="231" operator="equal">
      <formula>"VÁLIDA"</formula>
    </cfRule>
  </conditionalFormatting>
  <conditionalFormatting sqref="CC43:CE43 CC45:CE45">
    <cfRule type="expression" dxfId="224" priority="229">
      <formula>YS="T"</formula>
    </cfRule>
  </conditionalFormatting>
  <conditionalFormatting sqref="CC43:CC45">
    <cfRule type="cellIs" dxfId="223" priority="228" operator="equal">
      <formula>0</formula>
    </cfRule>
  </conditionalFormatting>
  <conditionalFormatting sqref="CE59:CE61">
    <cfRule type="cellIs" dxfId="222" priority="226" operator="equal">
      <formula>"NO VÁLIDA"</formula>
    </cfRule>
    <cfRule type="cellIs" dxfId="221" priority="227" operator="equal">
      <formula>"VÁLIDA"</formula>
    </cfRule>
  </conditionalFormatting>
  <conditionalFormatting sqref="CC61:CE61">
    <cfRule type="expression" dxfId="220" priority="225">
      <formula>YS="T"</formula>
    </cfRule>
  </conditionalFormatting>
  <conditionalFormatting sqref="CC59:CC61">
    <cfRule type="cellIs" dxfId="219" priority="224" operator="equal">
      <formula>0</formula>
    </cfRule>
  </conditionalFormatting>
  <conditionalFormatting sqref="CE56:CE58">
    <cfRule type="cellIs" dxfId="218" priority="222" operator="equal">
      <formula>"NO VÁLIDA"</formula>
    </cfRule>
    <cfRule type="cellIs" dxfId="217" priority="223" operator="equal">
      <formula>"VÁLIDA"</formula>
    </cfRule>
  </conditionalFormatting>
  <conditionalFormatting sqref="CC58:CE58">
    <cfRule type="expression" dxfId="216" priority="221">
      <formula>YS="T"</formula>
    </cfRule>
  </conditionalFormatting>
  <conditionalFormatting sqref="CC56:CC58">
    <cfRule type="cellIs" dxfId="215" priority="220" operator="equal">
      <formula>0</formula>
    </cfRule>
  </conditionalFormatting>
  <conditionalFormatting sqref="CE53:CE55">
    <cfRule type="cellIs" dxfId="214" priority="218" operator="equal">
      <formula>"NO VÁLIDA"</formula>
    </cfRule>
    <cfRule type="cellIs" dxfId="213" priority="219" operator="equal">
      <formula>"VÁLIDA"</formula>
    </cfRule>
  </conditionalFormatting>
  <conditionalFormatting sqref="CC55:CE55">
    <cfRule type="expression" dxfId="212" priority="217">
      <formula>YS="T"</formula>
    </cfRule>
  </conditionalFormatting>
  <conditionalFormatting sqref="CC53:CC55">
    <cfRule type="cellIs" dxfId="211" priority="216" operator="equal">
      <formula>0</formula>
    </cfRule>
  </conditionalFormatting>
  <conditionalFormatting sqref="CE75">
    <cfRule type="cellIs" dxfId="210" priority="214" operator="equal">
      <formula>"NO VÁLIDA"</formula>
    </cfRule>
    <cfRule type="cellIs" dxfId="209" priority="215" operator="equal">
      <formula>"VÁLIDA"</formula>
    </cfRule>
  </conditionalFormatting>
  <conditionalFormatting sqref="CC75">
    <cfRule type="cellIs" dxfId="208" priority="213" operator="equal">
      <formula>0</formula>
    </cfRule>
  </conditionalFormatting>
  <conditionalFormatting sqref="CE91">
    <cfRule type="cellIs" dxfId="207" priority="211" operator="equal">
      <formula>"NO VÁLIDA"</formula>
    </cfRule>
    <cfRule type="cellIs" dxfId="206" priority="212" operator="equal">
      <formula>"VÁLIDA"</formula>
    </cfRule>
  </conditionalFormatting>
  <conditionalFormatting sqref="CC91 CE91">
    <cfRule type="expression" dxfId="205" priority="210" stopIfTrue="1">
      <formula>AND(ROW()=CELL("ROW"),COLUMN()=CELL("COL"))</formula>
    </cfRule>
  </conditionalFormatting>
  <conditionalFormatting sqref="CH85 CH87:CH88 CH94:CH96 CH83">
    <cfRule type="cellIs" dxfId="204" priority="207" operator="equal">
      <formula>"PARA REVISIÓN"</formula>
    </cfRule>
    <cfRule type="cellIs" dxfId="203" priority="208" operator="equal">
      <formula>"CUMPLE"</formula>
    </cfRule>
  </conditionalFormatting>
  <conditionalFormatting sqref="CH14:CH16 CH23:CH42 CH46:CH52 CH62:CH74 CH76:CH90 CH92:CH106">
    <cfRule type="cellIs" dxfId="202" priority="205" operator="equal">
      <formula>"NO VÁLIDA"</formula>
    </cfRule>
    <cfRule type="cellIs" dxfId="201" priority="206" operator="equal">
      <formula>"VÁLIDA"</formula>
    </cfRule>
  </conditionalFormatting>
  <conditionalFormatting sqref="CG97">
    <cfRule type="cellIs" dxfId="200" priority="204" operator="notBetween">
      <formula>"RECHAZO"</formula>
      <formula>"NO ADMISIBLE"</formula>
    </cfRule>
  </conditionalFormatting>
  <conditionalFormatting sqref="CF46:CH46 CF48:CH51 CF36:CH42">
    <cfRule type="expression" dxfId="199" priority="203">
      <formula>YS="T"</formula>
    </cfRule>
  </conditionalFormatting>
  <conditionalFormatting sqref="CF13:CH14">
    <cfRule type="expression" dxfId="198" priority="202" stopIfTrue="1">
      <formula>ROW()=CELL("ROW")</formula>
    </cfRule>
  </conditionalFormatting>
  <conditionalFormatting sqref="CF16:CH16 CF31:CH32 CF36:CH36 CF50:CH51 CF27:CH27 CF79:CH90 CF25:CH25 CF41:CH41 CF92:CH106">
    <cfRule type="expression" dxfId="197" priority="201" stopIfTrue="1">
      <formula>AND(ROW()=CELL("ROW"),COLUMN()=CELL("COL"))</formula>
    </cfRule>
  </conditionalFormatting>
  <conditionalFormatting sqref="CG15 CG27 CG31 CG36 CG41 CG51 CG64 CG74 CG77 CG79 CG82 CG86:CG88 CG94">
    <cfRule type="cellIs" dxfId="196" priority="200" operator="greaterThan">
      <formula>0</formula>
    </cfRule>
  </conditionalFormatting>
  <conditionalFormatting sqref="CF16 CF28:CF30 CF32:CF35 CF37:CF40 CF42 CF52 CF65:CF73 CF76 CF78 CG83:CG85 CG89:CG90 CF23:CF26 CF46:CF50 CF62:CF63 CG92:CG93">
    <cfRule type="cellIs" dxfId="195" priority="199" operator="equal">
      <formula>0</formula>
    </cfRule>
  </conditionalFormatting>
  <conditionalFormatting sqref="CH20:CH22">
    <cfRule type="cellIs" dxfId="194" priority="197" operator="equal">
      <formula>"NO VÁLIDA"</formula>
    </cfRule>
    <cfRule type="cellIs" dxfId="193" priority="198" operator="equal">
      <formula>"VÁLIDA"</formula>
    </cfRule>
  </conditionalFormatting>
  <conditionalFormatting sqref="CF22:CH22">
    <cfRule type="expression" dxfId="192" priority="196" stopIfTrue="1">
      <formula>AND(ROW()=CELL("ROW"),COLUMN()=CELL("COL"))</formula>
    </cfRule>
  </conditionalFormatting>
  <conditionalFormatting sqref="CF20:CF22">
    <cfRule type="cellIs" dxfId="191" priority="195" operator="equal">
      <formula>0</formula>
    </cfRule>
  </conditionalFormatting>
  <conditionalFormatting sqref="CH17:CH19">
    <cfRule type="cellIs" dxfId="190" priority="193" operator="equal">
      <formula>"NO VÁLIDA"</formula>
    </cfRule>
    <cfRule type="cellIs" dxfId="189" priority="194" operator="equal">
      <formula>"VÁLIDA"</formula>
    </cfRule>
  </conditionalFormatting>
  <conditionalFormatting sqref="CF19:CH19">
    <cfRule type="expression" dxfId="188" priority="192" stopIfTrue="1">
      <formula>AND(ROW()=CELL("ROW"),COLUMN()=CELL("COL"))</formula>
    </cfRule>
  </conditionalFormatting>
  <conditionalFormatting sqref="CF17:CF19">
    <cfRule type="cellIs" dxfId="187" priority="191" operator="equal">
      <formula>0</formula>
    </cfRule>
  </conditionalFormatting>
  <conditionalFormatting sqref="CH43:CH45">
    <cfRule type="cellIs" dxfId="186" priority="189" operator="equal">
      <formula>"NO VÁLIDA"</formula>
    </cfRule>
    <cfRule type="cellIs" dxfId="185" priority="190" operator="equal">
      <formula>"VÁLIDA"</formula>
    </cfRule>
  </conditionalFormatting>
  <conditionalFormatting sqref="CF43:CH43 CF45:CH45">
    <cfRule type="expression" dxfId="184" priority="188">
      <formula>YS="T"</formula>
    </cfRule>
  </conditionalFormatting>
  <conditionalFormatting sqref="CF43:CF45">
    <cfRule type="cellIs" dxfId="183" priority="187" operator="equal">
      <formula>0</formula>
    </cfRule>
  </conditionalFormatting>
  <conditionalFormatting sqref="CH59:CH61">
    <cfRule type="cellIs" dxfId="182" priority="185" operator="equal">
      <formula>"NO VÁLIDA"</formula>
    </cfRule>
    <cfRule type="cellIs" dxfId="181" priority="186" operator="equal">
      <formula>"VÁLIDA"</formula>
    </cfRule>
  </conditionalFormatting>
  <conditionalFormatting sqref="CF61:CH61">
    <cfRule type="expression" dxfId="180" priority="184">
      <formula>YS="T"</formula>
    </cfRule>
  </conditionalFormatting>
  <conditionalFormatting sqref="CF59:CF61">
    <cfRule type="cellIs" dxfId="179" priority="183" operator="equal">
      <formula>0</formula>
    </cfRule>
  </conditionalFormatting>
  <conditionalFormatting sqref="CH56:CH58">
    <cfRule type="cellIs" dxfId="178" priority="181" operator="equal">
      <formula>"NO VÁLIDA"</formula>
    </cfRule>
    <cfRule type="cellIs" dxfId="177" priority="182" operator="equal">
      <formula>"VÁLIDA"</formula>
    </cfRule>
  </conditionalFormatting>
  <conditionalFormatting sqref="CF58:CH58">
    <cfRule type="expression" dxfId="176" priority="180">
      <formula>YS="T"</formula>
    </cfRule>
  </conditionalFormatting>
  <conditionalFormatting sqref="CF56:CF58">
    <cfRule type="cellIs" dxfId="175" priority="179" operator="equal">
      <formula>0</formula>
    </cfRule>
  </conditionalFormatting>
  <conditionalFormatting sqref="CH53:CH55">
    <cfRule type="cellIs" dxfId="174" priority="177" operator="equal">
      <formula>"NO VÁLIDA"</formula>
    </cfRule>
    <cfRule type="cellIs" dxfId="173" priority="178" operator="equal">
      <formula>"VÁLIDA"</formula>
    </cfRule>
  </conditionalFormatting>
  <conditionalFormatting sqref="CF55:CH55">
    <cfRule type="expression" dxfId="172" priority="176">
      <formula>YS="T"</formula>
    </cfRule>
  </conditionalFormatting>
  <conditionalFormatting sqref="CF53:CF55">
    <cfRule type="cellIs" dxfId="171" priority="175" operator="equal">
      <formula>0</formula>
    </cfRule>
  </conditionalFormatting>
  <conditionalFormatting sqref="CH75">
    <cfRule type="cellIs" dxfId="170" priority="173" operator="equal">
      <formula>"NO VÁLIDA"</formula>
    </cfRule>
    <cfRule type="cellIs" dxfId="169" priority="174" operator="equal">
      <formula>"VÁLIDA"</formula>
    </cfRule>
  </conditionalFormatting>
  <conditionalFormatting sqref="CF75">
    <cfRule type="cellIs" dxfId="168" priority="172" operator="equal">
      <formula>0</formula>
    </cfRule>
  </conditionalFormatting>
  <conditionalFormatting sqref="CH91">
    <cfRule type="cellIs" dxfId="167" priority="170" operator="equal">
      <formula>"NO VÁLIDA"</formula>
    </cfRule>
    <cfRule type="cellIs" dxfId="166" priority="171" operator="equal">
      <formula>"VÁLIDA"</formula>
    </cfRule>
  </conditionalFormatting>
  <conditionalFormatting sqref="CF91 CH91">
    <cfRule type="expression" dxfId="165" priority="169" stopIfTrue="1">
      <formula>AND(ROW()=CELL("ROW"),COLUMN()=CELL("COL"))</formula>
    </cfRule>
  </conditionalFormatting>
  <conditionalFormatting sqref="CK85 CK87:CK88 CK94:CK96 CK83">
    <cfRule type="cellIs" dxfId="164" priority="166" operator="equal">
      <formula>"PARA REVISIÓN"</formula>
    </cfRule>
    <cfRule type="cellIs" dxfId="163" priority="167" operator="equal">
      <formula>"CUMPLE"</formula>
    </cfRule>
  </conditionalFormatting>
  <conditionalFormatting sqref="CK14:CK16 CK23:CK42 CK46:CK52 CK62:CK74 CK76:CK90 CK92:CK106">
    <cfRule type="cellIs" dxfId="162" priority="164" operator="equal">
      <formula>"NO VÁLIDA"</formula>
    </cfRule>
    <cfRule type="cellIs" dxfId="161" priority="165" operator="equal">
      <formula>"VÁLIDA"</formula>
    </cfRule>
  </conditionalFormatting>
  <conditionalFormatting sqref="CJ97">
    <cfRule type="cellIs" dxfId="160" priority="163" operator="notBetween">
      <formula>"RECHAZO"</formula>
      <formula>"NO ADMISIBLE"</formula>
    </cfRule>
  </conditionalFormatting>
  <conditionalFormatting sqref="CI46:CK46 CI48:CK51 CI36:CK42">
    <cfRule type="expression" dxfId="159" priority="162">
      <formula>YS="T"</formula>
    </cfRule>
  </conditionalFormatting>
  <conditionalFormatting sqref="CI13:CK14">
    <cfRule type="expression" dxfId="158" priority="161" stopIfTrue="1">
      <formula>ROW()=CELL("ROW")</formula>
    </cfRule>
  </conditionalFormatting>
  <conditionalFormatting sqref="CI16:CK16 CI31:CK32 CI36:CK36 CI50:CK51 CI27:CK27 CI79:CK90 CI25:CK25 CI41:CK41 CI92:CK106">
    <cfRule type="expression" dxfId="157" priority="160" stopIfTrue="1">
      <formula>AND(ROW()=CELL("ROW"),COLUMN()=CELL("COL"))</formula>
    </cfRule>
  </conditionalFormatting>
  <conditionalFormatting sqref="CJ15 CJ27 CJ31 CJ36 CJ41 CJ51 CJ64 CJ74 CJ77 CJ79 CJ82 CJ86:CJ88 CJ94">
    <cfRule type="cellIs" dxfId="156" priority="159" operator="greaterThan">
      <formula>0</formula>
    </cfRule>
  </conditionalFormatting>
  <conditionalFormatting sqref="CI16 CI28:CI30 CI32:CI35 CI37:CI40 CI42 CI52 CI65:CI73 CI76 CI78 CJ83:CJ85 CJ89:CJ90 CI23:CI26 CI46:CI50 CI62:CI63 CJ92:CJ93">
    <cfRule type="cellIs" dxfId="155" priority="158" operator="equal">
      <formula>0</formula>
    </cfRule>
  </conditionalFormatting>
  <conditionalFormatting sqref="CK20:CK22">
    <cfRule type="cellIs" dxfId="154" priority="156" operator="equal">
      <formula>"NO VÁLIDA"</formula>
    </cfRule>
    <cfRule type="cellIs" dxfId="153" priority="157" operator="equal">
      <formula>"VÁLIDA"</formula>
    </cfRule>
  </conditionalFormatting>
  <conditionalFormatting sqref="CI22:CK22">
    <cfRule type="expression" dxfId="152" priority="155" stopIfTrue="1">
      <formula>AND(ROW()=CELL("ROW"),COLUMN()=CELL("COL"))</formula>
    </cfRule>
  </conditionalFormatting>
  <conditionalFormatting sqref="CI20:CI22">
    <cfRule type="cellIs" dxfId="151" priority="154" operator="equal">
      <formula>0</formula>
    </cfRule>
  </conditionalFormatting>
  <conditionalFormatting sqref="CK17:CK19">
    <cfRule type="cellIs" dxfId="150" priority="152" operator="equal">
      <formula>"NO VÁLIDA"</formula>
    </cfRule>
    <cfRule type="cellIs" dxfId="149" priority="153" operator="equal">
      <formula>"VÁLIDA"</formula>
    </cfRule>
  </conditionalFormatting>
  <conditionalFormatting sqref="CI19:CK19">
    <cfRule type="expression" dxfId="148" priority="151" stopIfTrue="1">
      <formula>AND(ROW()=CELL("ROW"),COLUMN()=CELL("COL"))</formula>
    </cfRule>
  </conditionalFormatting>
  <conditionalFormatting sqref="CI17:CI19">
    <cfRule type="cellIs" dxfId="147" priority="150" operator="equal">
      <formula>0</formula>
    </cfRule>
  </conditionalFormatting>
  <conditionalFormatting sqref="CK43:CK45">
    <cfRule type="cellIs" dxfId="146" priority="148" operator="equal">
      <formula>"NO VÁLIDA"</formula>
    </cfRule>
    <cfRule type="cellIs" dxfId="145" priority="149" operator="equal">
      <formula>"VÁLIDA"</formula>
    </cfRule>
  </conditionalFormatting>
  <conditionalFormatting sqref="CI43:CK43 CI45:CK45">
    <cfRule type="expression" dxfId="144" priority="147">
      <formula>YS="T"</formula>
    </cfRule>
  </conditionalFormatting>
  <conditionalFormatting sqref="CI43:CI45">
    <cfRule type="cellIs" dxfId="143" priority="146" operator="equal">
      <formula>0</formula>
    </cfRule>
  </conditionalFormatting>
  <conditionalFormatting sqref="CK59:CK61">
    <cfRule type="cellIs" dxfId="142" priority="144" operator="equal">
      <formula>"NO VÁLIDA"</formula>
    </cfRule>
    <cfRule type="cellIs" dxfId="141" priority="145" operator="equal">
      <formula>"VÁLIDA"</formula>
    </cfRule>
  </conditionalFormatting>
  <conditionalFormatting sqref="CI61:CK61">
    <cfRule type="expression" dxfId="140" priority="143">
      <formula>YS="T"</formula>
    </cfRule>
  </conditionalFormatting>
  <conditionalFormatting sqref="CI59:CI61">
    <cfRule type="cellIs" dxfId="139" priority="142" operator="equal">
      <formula>0</formula>
    </cfRule>
  </conditionalFormatting>
  <conditionalFormatting sqref="CK56:CK58">
    <cfRule type="cellIs" dxfId="138" priority="140" operator="equal">
      <formula>"NO VÁLIDA"</formula>
    </cfRule>
    <cfRule type="cellIs" dxfId="137" priority="141" operator="equal">
      <formula>"VÁLIDA"</formula>
    </cfRule>
  </conditionalFormatting>
  <conditionalFormatting sqref="CI58:CK58">
    <cfRule type="expression" dxfId="136" priority="139">
      <formula>YS="T"</formula>
    </cfRule>
  </conditionalFormatting>
  <conditionalFormatting sqref="CI56:CI58">
    <cfRule type="cellIs" dxfId="135" priority="138" operator="equal">
      <formula>0</formula>
    </cfRule>
  </conditionalFormatting>
  <conditionalFormatting sqref="CK53:CK55">
    <cfRule type="cellIs" dxfId="134" priority="136" operator="equal">
      <formula>"NO VÁLIDA"</formula>
    </cfRule>
    <cfRule type="cellIs" dxfId="133" priority="137" operator="equal">
      <formula>"VÁLIDA"</formula>
    </cfRule>
  </conditionalFormatting>
  <conditionalFormatting sqref="CI55:CK55">
    <cfRule type="expression" dxfId="132" priority="135">
      <formula>YS="T"</formula>
    </cfRule>
  </conditionalFormatting>
  <conditionalFormatting sqref="CI53:CI55">
    <cfRule type="cellIs" dxfId="131" priority="134" operator="equal">
      <formula>0</formula>
    </cfRule>
  </conditionalFormatting>
  <conditionalFormatting sqref="CK75">
    <cfRule type="cellIs" dxfId="130" priority="132" operator="equal">
      <formula>"NO VÁLIDA"</formula>
    </cfRule>
    <cfRule type="cellIs" dxfId="129" priority="133" operator="equal">
      <formula>"VÁLIDA"</formula>
    </cfRule>
  </conditionalFormatting>
  <conditionalFormatting sqref="CI75">
    <cfRule type="cellIs" dxfId="128" priority="131" operator="equal">
      <formula>0</formula>
    </cfRule>
  </conditionalFormatting>
  <conditionalFormatting sqref="CK91">
    <cfRule type="cellIs" dxfId="127" priority="129" operator="equal">
      <formula>"NO VÁLIDA"</formula>
    </cfRule>
    <cfRule type="cellIs" dxfId="126" priority="130" operator="equal">
      <formula>"VÁLIDA"</formula>
    </cfRule>
  </conditionalFormatting>
  <conditionalFormatting sqref="CI91 CK91">
    <cfRule type="expression" dxfId="125" priority="128" stopIfTrue="1">
      <formula>AND(ROW()=CELL("ROW"),COLUMN()=CELL("COL"))</formula>
    </cfRule>
  </conditionalFormatting>
  <conditionalFormatting sqref="CN85 CN87:CN88 CN94:CN96 CN83">
    <cfRule type="cellIs" dxfId="124" priority="125" operator="equal">
      <formula>"PARA REVISIÓN"</formula>
    </cfRule>
    <cfRule type="cellIs" dxfId="123" priority="126" operator="equal">
      <formula>"CUMPLE"</formula>
    </cfRule>
  </conditionalFormatting>
  <conditionalFormatting sqref="CN14:CN16 CN23:CN42 CN46:CN52 CN62:CN74 CN76:CN90 CN92:CN106">
    <cfRule type="cellIs" dxfId="122" priority="123" operator="equal">
      <formula>"NO VÁLIDA"</formula>
    </cfRule>
    <cfRule type="cellIs" dxfId="121" priority="124" operator="equal">
      <formula>"VÁLIDA"</formula>
    </cfRule>
  </conditionalFormatting>
  <conditionalFormatting sqref="CM97">
    <cfRule type="cellIs" dxfId="120" priority="122" operator="notBetween">
      <formula>"RECHAZO"</formula>
      <formula>"NO ADMISIBLE"</formula>
    </cfRule>
  </conditionalFormatting>
  <conditionalFormatting sqref="CL46:CN46 CL48:CN51 CL36:CN42">
    <cfRule type="expression" dxfId="119" priority="121">
      <formula>YS="T"</formula>
    </cfRule>
  </conditionalFormatting>
  <conditionalFormatting sqref="CL13:CN14">
    <cfRule type="expression" dxfId="118" priority="120" stopIfTrue="1">
      <formula>ROW()=CELL("ROW")</formula>
    </cfRule>
  </conditionalFormatting>
  <conditionalFormatting sqref="CL16:CN16 CL31:CN32 CL36:CN36 CL50:CN51 CL27:CN27 CL79:CN90 CL25:CN25 CL41:CN41 CL92:CN106">
    <cfRule type="expression" dxfId="117" priority="119" stopIfTrue="1">
      <formula>AND(ROW()=CELL("ROW"),COLUMN()=CELL("COL"))</formula>
    </cfRule>
  </conditionalFormatting>
  <conditionalFormatting sqref="CM15 CM27 CM31 CM36 CM41 CM51 CM64 CM74 CM77 CM79 CM82 CM86:CM88 CM94">
    <cfRule type="cellIs" dxfId="116" priority="118" operator="greaterThan">
      <formula>0</formula>
    </cfRule>
  </conditionalFormatting>
  <conditionalFormatting sqref="CL16 CL28:CL30 CL32:CL35 CL37:CL40 CL42 CL52 CL65:CL73 CL76 CL78 CM83:CM85 CM89:CM90 CL23:CL26 CL46:CL50 CL62:CL63 CM92:CM93">
    <cfRule type="cellIs" dxfId="115" priority="117" operator="equal">
      <formula>0</formula>
    </cfRule>
  </conditionalFormatting>
  <conditionalFormatting sqref="CN20:CN22">
    <cfRule type="cellIs" dxfId="114" priority="115" operator="equal">
      <formula>"NO VÁLIDA"</formula>
    </cfRule>
    <cfRule type="cellIs" dxfId="113" priority="116" operator="equal">
      <formula>"VÁLIDA"</formula>
    </cfRule>
  </conditionalFormatting>
  <conditionalFormatting sqref="CL22:CN22">
    <cfRule type="expression" dxfId="112" priority="114" stopIfTrue="1">
      <formula>AND(ROW()=CELL("ROW"),COLUMN()=CELL("COL"))</formula>
    </cfRule>
  </conditionalFormatting>
  <conditionalFormatting sqref="CL20:CL22">
    <cfRule type="cellIs" dxfId="111" priority="113" operator="equal">
      <formula>0</formula>
    </cfRule>
  </conditionalFormatting>
  <conditionalFormatting sqref="CN17:CN19">
    <cfRule type="cellIs" dxfId="110" priority="111" operator="equal">
      <formula>"NO VÁLIDA"</formula>
    </cfRule>
    <cfRule type="cellIs" dxfId="109" priority="112" operator="equal">
      <formula>"VÁLIDA"</formula>
    </cfRule>
  </conditionalFormatting>
  <conditionalFormatting sqref="CL19:CN19">
    <cfRule type="expression" dxfId="108" priority="110" stopIfTrue="1">
      <formula>AND(ROW()=CELL("ROW"),COLUMN()=CELL("COL"))</formula>
    </cfRule>
  </conditionalFormatting>
  <conditionalFormatting sqref="CL17:CL19">
    <cfRule type="cellIs" dxfId="107" priority="109" operator="equal">
      <formula>0</formula>
    </cfRule>
  </conditionalFormatting>
  <conditionalFormatting sqref="CN43:CN45">
    <cfRule type="cellIs" dxfId="106" priority="107" operator="equal">
      <formula>"NO VÁLIDA"</formula>
    </cfRule>
    <cfRule type="cellIs" dxfId="105" priority="108" operator="equal">
      <formula>"VÁLIDA"</formula>
    </cfRule>
  </conditionalFormatting>
  <conditionalFormatting sqref="CL43:CN43 CL45:CN45">
    <cfRule type="expression" dxfId="104" priority="106">
      <formula>YS="T"</formula>
    </cfRule>
  </conditionalFormatting>
  <conditionalFormatting sqref="CL43:CL45">
    <cfRule type="cellIs" dxfId="103" priority="105" operator="equal">
      <formula>0</formula>
    </cfRule>
  </conditionalFormatting>
  <conditionalFormatting sqref="CN59:CN61">
    <cfRule type="cellIs" dxfId="102" priority="103" operator="equal">
      <formula>"NO VÁLIDA"</formula>
    </cfRule>
    <cfRule type="cellIs" dxfId="101" priority="104" operator="equal">
      <formula>"VÁLIDA"</formula>
    </cfRule>
  </conditionalFormatting>
  <conditionalFormatting sqref="CL61:CN61">
    <cfRule type="expression" dxfId="100" priority="102">
      <formula>YS="T"</formula>
    </cfRule>
  </conditionalFormatting>
  <conditionalFormatting sqref="CL59:CL61">
    <cfRule type="cellIs" dxfId="99" priority="101" operator="equal">
      <formula>0</formula>
    </cfRule>
  </conditionalFormatting>
  <conditionalFormatting sqref="CN56:CN58">
    <cfRule type="cellIs" dxfId="98" priority="99" operator="equal">
      <formula>"NO VÁLIDA"</formula>
    </cfRule>
    <cfRule type="cellIs" dxfId="97" priority="100" operator="equal">
      <formula>"VÁLIDA"</formula>
    </cfRule>
  </conditionalFormatting>
  <conditionalFormatting sqref="CL58:CN58">
    <cfRule type="expression" dxfId="96" priority="98">
      <formula>YS="T"</formula>
    </cfRule>
  </conditionalFormatting>
  <conditionalFormatting sqref="CL56:CL58">
    <cfRule type="cellIs" dxfId="95" priority="97" operator="equal">
      <formula>0</formula>
    </cfRule>
  </conditionalFormatting>
  <conditionalFormatting sqref="CN53:CN55">
    <cfRule type="cellIs" dxfId="94" priority="95" operator="equal">
      <formula>"NO VÁLIDA"</formula>
    </cfRule>
    <cfRule type="cellIs" dxfId="93" priority="96" operator="equal">
      <formula>"VÁLIDA"</formula>
    </cfRule>
  </conditionalFormatting>
  <conditionalFormatting sqref="CL55:CN55">
    <cfRule type="expression" dxfId="92" priority="94">
      <formula>YS="T"</formula>
    </cfRule>
  </conditionalFormatting>
  <conditionalFormatting sqref="CL53:CL55">
    <cfRule type="cellIs" dxfId="91" priority="93" operator="equal">
      <formula>0</formula>
    </cfRule>
  </conditionalFormatting>
  <conditionalFormatting sqref="CN75">
    <cfRule type="cellIs" dxfId="90" priority="91" operator="equal">
      <formula>"NO VÁLIDA"</formula>
    </cfRule>
    <cfRule type="cellIs" dxfId="89" priority="92" operator="equal">
      <formula>"VÁLIDA"</formula>
    </cfRule>
  </conditionalFormatting>
  <conditionalFormatting sqref="CL75">
    <cfRule type="cellIs" dxfId="88" priority="90" operator="equal">
      <formula>0</formula>
    </cfRule>
  </conditionalFormatting>
  <conditionalFormatting sqref="CN91">
    <cfRule type="cellIs" dxfId="87" priority="88" operator="equal">
      <formula>"NO VÁLIDA"</formula>
    </cfRule>
    <cfRule type="cellIs" dxfId="86" priority="89" operator="equal">
      <formula>"VÁLIDA"</formula>
    </cfRule>
  </conditionalFormatting>
  <conditionalFormatting sqref="CL91 CN91">
    <cfRule type="expression" dxfId="85" priority="87" stopIfTrue="1">
      <formula>AND(ROW()=CELL("ROW"),COLUMN()=CELL("COL"))</formula>
    </cfRule>
  </conditionalFormatting>
  <conditionalFormatting sqref="CQ85 CQ87:CQ88 CQ94:CQ96 CQ83">
    <cfRule type="cellIs" dxfId="84" priority="84" operator="equal">
      <formula>"PARA REVISIÓN"</formula>
    </cfRule>
    <cfRule type="cellIs" dxfId="83" priority="85" operator="equal">
      <formula>"CUMPLE"</formula>
    </cfRule>
  </conditionalFormatting>
  <conditionalFormatting sqref="CQ14:CQ16 CQ23:CQ42 CQ46:CQ52 CQ62:CQ74 CQ76:CQ90 CQ92:CQ106">
    <cfRule type="cellIs" dxfId="82" priority="82" operator="equal">
      <formula>"NO VÁLIDA"</formula>
    </cfRule>
    <cfRule type="cellIs" dxfId="81" priority="83" operator="equal">
      <formula>"VÁLIDA"</formula>
    </cfRule>
  </conditionalFormatting>
  <conditionalFormatting sqref="CP97">
    <cfRule type="cellIs" dxfId="80" priority="81" operator="notBetween">
      <formula>"RECHAZO"</formula>
      <formula>"NO ADMISIBLE"</formula>
    </cfRule>
  </conditionalFormatting>
  <conditionalFormatting sqref="CO46:CQ46 CO48:CQ51 CO36:CQ42">
    <cfRule type="expression" dxfId="79" priority="80">
      <formula>YS="T"</formula>
    </cfRule>
  </conditionalFormatting>
  <conditionalFormatting sqref="CO13:CQ14">
    <cfRule type="expression" dxfId="78" priority="79" stopIfTrue="1">
      <formula>ROW()=CELL("ROW")</formula>
    </cfRule>
  </conditionalFormatting>
  <conditionalFormatting sqref="CO16:CQ16 CO31:CQ32 CO36:CQ36 CO50:CQ51 CO27:CQ27 CO79:CQ90 CO25:CQ25 CO41:CQ41 CO92:CQ106">
    <cfRule type="expression" dxfId="77" priority="78" stopIfTrue="1">
      <formula>AND(ROW()=CELL("ROW"),COLUMN()=CELL("COL"))</formula>
    </cfRule>
  </conditionalFormatting>
  <conditionalFormatting sqref="CP15 CP27 CP31 CP36 CP41 CP51 CP64 CP74 CP77 CP79 CP82 CP86:CP88 CP94">
    <cfRule type="cellIs" dxfId="76" priority="77" operator="greaterThan">
      <formula>0</formula>
    </cfRule>
  </conditionalFormatting>
  <conditionalFormatting sqref="CO16 CO28:CO30 CO32:CO35 CO37:CO40 CO42 CO52 CO65:CO73 CO76 CO78 CP83:CP85 CP89:CP90 CO23:CO26 CO46:CO50 CO62:CO63 CP92:CP93">
    <cfRule type="cellIs" dxfId="75" priority="76" operator="equal">
      <formula>0</formula>
    </cfRule>
  </conditionalFormatting>
  <conditionalFormatting sqref="CQ20:CQ22">
    <cfRule type="cellIs" dxfId="74" priority="74" operator="equal">
      <formula>"NO VÁLIDA"</formula>
    </cfRule>
    <cfRule type="cellIs" dxfId="73" priority="75" operator="equal">
      <formula>"VÁLIDA"</formula>
    </cfRule>
  </conditionalFormatting>
  <conditionalFormatting sqref="CO22:CQ22">
    <cfRule type="expression" dxfId="72" priority="73" stopIfTrue="1">
      <formula>AND(ROW()=CELL("ROW"),COLUMN()=CELL("COL"))</formula>
    </cfRule>
  </conditionalFormatting>
  <conditionalFormatting sqref="CO20:CO22">
    <cfRule type="cellIs" dxfId="71" priority="72" operator="equal">
      <formula>0</formula>
    </cfRule>
  </conditionalFormatting>
  <conditionalFormatting sqref="CQ17:CQ19">
    <cfRule type="cellIs" dxfId="70" priority="70" operator="equal">
      <formula>"NO VÁLIDA"</formula>
    </cfRule>
    <cfRule type="cellIs" dxfId="69" priority="71" operator="equal">
      <formula>"VÁLIDA"</formula>
    </cfRule>
  </conditionalFormatting>
  <conditionalFormatting sqref="CO19:CQ19">
    <cfRule type="expression" dxfId="68" priority="69" stopIfTrue="1">
      <formula>AND(ROW()=CELL("ROW"),COLUMN()=CELL("COL"))</formula>
    </cfRule>
  </conditionalFormatting>
  <conditionalFormatting sqref="CO17:CO19">
    <cfRule type="cellIs" dxfId="67" priority="68" operator="equal">
      <formula>0</formula>
    </cfRule>
  </conditionalFormatting>
  <conditionalFormatting sqref="CQ43:CQ45">
    <cfRule type="cellIs" dxfId="66" priority="66" operator="equal">
      <formula>"NO VÁLIDA"</formula>
    </cfRule>
    <cfRule type="cellIs" dxfId="65" priority="67" operator="equal">
      <formula>"VÁLIDA"</formula>
    </cfRule>
  </conditionalFormatting>
  <conditionalFormatting sqref="CO43:CQ43 CO45:CQ45">
    <cfRule type="expression" dxfId="64" priority="65">
      <formula>YS="T"</formula>
    </cfRule>
  </conditionalFormatting>
  <conditionalFormatting sqref="CO43:CO45">
    <cfRule type="cellIs" dxfId="63" priority="64" operator="equal">
      <formula>0</formula>
    </cfRule>
  </conditionalFormatting>
  <conditionalFormatting sqref="CQ59:CQ61">
    <cfRule type="cellIs" dxfId="62" priority="62" operator="equal">
      <formula>"NO VÁLIDA"</formula>
    </cfRule>
    <cfRule type="cellIs" dxfId="61" priority="63" operator="equal">
      <formula>"VÁLIDA"</formula>
    </cfRule>
  </conditionalFormatting>
  <conditionalFormatting sqref="CO61:CQ61">
    <cfRule type="expression" dxfId="60" priority="61">
      <formula>YS="T"</formula>
    </cfRule>
  </conditionalFormatting>
  <conditionalFormatting sqref="CO59:CO61">
    <cfRule type="cellIs" dxfId="59" priority="60" operator="equal">
      <formula>0</formula>
    </cfRule>
  </conditionalFormatting>
  <conditionalFormatting sqref="CQ56:CQ58">
    <cfRule type="cellIs" dxfId="58" priority="58" operator="equal">
      <formula>"NO VÁLIDA"</formula>
    </cfRule>
    <cfRule type="cellIs" dxfId="57" priority="59" operator="equal">
      <formula>"VÁLIDA"</formula>
    </cfRule>
  </conditionalFormatting>
  <conditionalFormatting sqref="CO58:CQ58">
    <cfRule type="expression" dxfId="56" priority="57">
      <formula>YS="T"</formula>
    </cfRule>
  </conditionalFormatting>
  <conditionalFormatting sqref="CO56:CO58">
    <cfRule type="cellIs" dxfId="55" priority="56" operator="equal">
      <formula>0</formula>
    </cfRule>
  </conditionalFormatting>
  <conditionalFormatting sqref="CQ53:CQ55">
    <cfRule type="cellIs" dxfId="54" priority="54" operator="equal">
      <formula>"NO VÁLIDA"</formula>
    </cfRule>
    <cfRule type="cellIs" dxfId="53" priority="55" operator="equal">
      <formula>"VÁLIDA"</formula>
    </cfRule>
  </conditionalFormatting>
  <conditionalFormatting sqref="CO55:CQ55">
    <cfRule type="expression" dxfId="52" priority="53">
      <formula>YS="T"</formula>
    </cfRule>
  </conditionalFormatting>
  <conditionalFormatting sqref="CO53:CO55">
    <cfRule type="cellIs" dxfId="51" priority="52" operator="equal">
      <formula>0</formula>
    </cfRule>
  </conditionalFormatting>
  <conditionalFormatting sqref="CQ75">
    <cfRule type="cellIs" dxfId="50" priority="50" operator="equal">
      <formula>"NO VÁLIDA"</formula>
    </cfRule>
    <cfRule type="cellIs" dxfId="49" priority="51" operator="equal">
      <formula>"VÁLIDA"</formula>
    </cfRule>
  </conditionalFormatting>
  <conditionalFormatting sqref="CO75">
    <cfRule type="cellIs" dxfId="48" priority="49" operator="equal">
      <formula>0</formula>
    </cfRule>
  </conditionalFormatting>
  <conditionalFormatting sqref="CQ91">
    <cfRule type="cellIs" dxfId="47" priority="47" operator="equal">
      <formula>"NO VÁLIDA"</formula>
    </cfRule>
    <cfRule type="cellIs" dxfId="46" priority="48" operator="equal">
      <formula>"VÁLIDA"</formula>
    </cfRule>
  </conditionalFormatting>
  <conditionalFormatting sqref="CO91 CQ91">
    <cfRule type="expression" dxfId="45" priority="46" stopIfTrue="1">
      <formula>AND(ROW()=CELL("ROW"),COLUMN()=CELL("COL"))</formula>
    </cfRule>
  </conditionalFormatting>
  <conditionalFormatting sqref="CT85 CT87:CT88 CT94:CT96 CT83">
    <cfRule type="cellIs" dxfId="44" priority="43" operator="equal">
      <formula>"PARA REVISIÓN"</formula>
    </cfRule>
    <cfRule type="cellIs" dxfId="43" priority="44" operator="equal">
      <formula>"CUMPLE"</formula>
    </cfRule>
  </conditionalFormatting>
  <conditionalFormatting sqref="CT14:CT16 CT23:CT42 CT46:CT52 CT62:CT74 CT76:CT90 CT92:CT106">
    <cfRule type="cellIs" dxfId="42" priority="41" operator="equal">
      <formula>"NO VÁLIDA"</formula>
    </cfRule>
    <cfRule type="cellIs" dxfId="41" priority="42" operator="equal">
      <formula>"VÁLIDA"</formula>
    </cfRule>
  </conditionalFormatting>
  <conditionalFormatting sqref="CS97">
    <cfRule type="cellIs" dxfId="40" priority="40" operator="notBetween">
      <formula>"RECHAZO"</formula>
      <formula>"NO ADMISIBLE"</formula>
    </cfRule>
  </conditionalFormatting>
  <conditionalFormatting sqref="CR46:CT46 CR48:CT51 CR36:CT42">
    <cfRule type="expression" dxfId="39" priority="39">
      <formula>YS="T"</formula>
    </cfRule>
  </conditionalFormatting>
  <conditionalFormatting sqref="CR13:CT14">
    <cfRule type="expression" dxfId="38" priority="38" stopIfTrue="1">
      <formula>ROW()=CELL("ROW")</formula>
    </cfRule>
  </conditionalFormatting>
  <conditionalFormatting sqref="CR16:CT16 CR31:CT32 CR36:CT36 CR50:CT51 CR27:CT27 CR79:CT90 CR25:CT25 CR41:CT41 CR92:CT106">
    <cfRule type="expression" dxfId="37" priority="37" stopIfTrue="1">
      <formula>AND(ROW()=CELL("ROW"),COLUMN()=CELL("COL"))</formula>
    </cfRule>
  </conditionalFormatting>
  <conditionalFormatting sqref="CS15 CS27 CS31 CS36 CS41 CS51 CS64 CS74 CS77 CS79 CS82 CS86:CS88 CS94">
    <cfRule type="cellIs" dxfId="36" priority="36" operator="greaterThan">
      <formula>0</formula>
    </cfRule>
  </conditionalFormatting>
  <conditionalFormatting sqref="CR16 CR28:CR30 CR32:CR35 CR37:CR40 CR42 CR52 CR65:CR73 CR76 CR78 CS83:CS85 CS89:CS90 CR23:CR26 CR46:CR50 CR62:CR63 CS92:CS93">
    <cfRule type="cellIs" dxfId="35" priority="35" operator="equal">
      <formula>0</formula>
    </cfRule>
  </conditionalFormatting>
  <conditionalFormatting sqref="CT20:CT22">
    <cfRule type="cellIs" dxfId="34" priority="33" operator="equal">
      <formula>"NO VÁLIDA"</formula>
    </cfRule>
    <cfRule type="cellIs" dxfId="33" priority="34" operator="equal">
      <formula>"VÁLIDA"</formula>
    </cfRule>
  </conditionalFormatting>
  <conditionalFormatting sqref="CR22:CT22">
    <cfRule type="expression" dxfId="32" priority="32" stopIfTrue="1">
      <formula>AND(ROW()=CELL("ROW"),COLUMN()=CELL("COL"))</formula>
    </cfRule>
  </conditionalFormatting>
  <conditionalFormatting sqref="CR20:CR22">
    <cfRule type="cellIs" dxfId="31" priority="31" operator="equal">
      <formula>0</formula>
    </cfRule>
  </conditionalFormatting>
  <conditionalFormatting sqref="CT17:CT19">
    <cfRule type="cellIs" dxfId="30" priority="29" operator="equal">
      <formula>"NO VÁLIDA"</formula>
    </cfRule>
    <cfRule type="cellIs" dxfId="29" priority="30" operator="equal">
      <formula>"VÁLIDA"</formula>
    </cfRule>
  </conditionalFormatting>
  <conditionalFormatting sqref="CR19:CT19">
    <cfRule type="expression" dxfId="28" priority="28" stopIfTrue="1">
      <formula>AND(ROW()=CELL("ROW"),COLUMN()=CELL("COL"))</formula>
    </cfRule>
  </conditionalFormatting>
  <conditionalFormatting sqref="CR17:CR19">
    <cfRule type="cellIs" dxfId="27" priority="27" operator="equal">
      <formula>0</formula>
    </cfRule>
  </conditionalFormatting>
  <conditionalFormatting sqref="CT43:CT45">
    <cfRule type="cellIs" dxfId="26" priority="25" operator="equal">
      <formula>"NO VÁLIDA"</formula>
    </cfRule>
    <cfRule type="cellIs" dxfId="25" priority="26" operator="equal">
      <formula>"VÁLIDA"</formula>
    </cfRule>
  </conditionalFormatting>
  <conditionalFormatting sqref="CR43:CT43 CR45:CT45">
    <cfRule type="expression" dxfId="24" priority="24">
      <formula>YS="T"</formula>
    </cfRule>
  </conditionalFormatting>
  <conditionalFormatting sqref="CR43:CR45">
    <cfRule type="cellIs" dxfId="23" priority="23" operator="equal">
      <formula>0</formula>
    </cfRule>
  </conditionalFormatting>
  <conditionalFormatting sqref="CT59:CT61">
    <cfRule type="cellIs" dxfId="22" priority="21" operator="equal">
      <formula>"NO VÁLIDA"</formula>
    </cfRule>
    <cfRule type="cellIs" dxfId="21" priority="22" operator="equal">
      <formula>"VÁLIDA"</formula>
    </cfRule>
  </conditionalFormatting>
  <conditionalFormatting sqref="CR61:CT61">
    <cfRule type="expression" dxfId="20" priority="20">
      <formula>YS="T"</formula>
    </cfRule>
  </conditionalFormatting>
  <conditionalFormatting sqref="CR59:CR61">
    <cfRule type="cellIs" dxfId="19" priority="19" operator="equal">
      <formula>0</formula>
    </cfRule>
  </conditionalFormatting>
  <conditionalFormatting sqref="CT56:CT58">
    <cfRule type="cellIs" dxfId="18" priority="17" operator="equal">
      <formula>"NO VÁLIDA"</formula>
    </cfRule>
    <cfRule type="cellIs" dxfId="17" priority="18" operator="equal">
      <formula>"VÁLIDA"</formula>
    </cfRule>
  </conditionalFormatting>
  <conditionalFormatting sqref="CR58:CT58">
    <cfRule type="expression" dxfId="16" priority="16">
      <formula>YS="T"</formula>
    </cfRule>
  </conditionalFormatting>
  <conditionalFormatting sqref="CR56:CR58">
    <cfRule type="cellIs" dxfId="15" priority="15" operator="equal">
      <formula>0</formula>
    </cfRule>
  </conditionalFormatting>
  <conditionalFormatting sqref="CT53:CT55">
    <cfRule type="cellIs" dxfId="14" priority="13" operator="equal">
      <formula>"NO VÁLIDA"</formula>
    </cfRule>
    <cfRule type="cellIs" dxfId="13" priority="14" operator="equal">
      <formula>"VÁLIDA"</formula>
    </cfRule>
  </conditionalFormatting>
  <conditionalFormatting sqref="CR55:CT55">
    <cfRule type="expression" dxfId="12" priority="12">
      <formula>YS="T"</formula>
    </cfRule>
  </conditionalFormatting>
  <conditionalFormatting sqref="CR53:CR55">
    <cfRule type="cellIs" dxfId="11" priority="11" operator="equal">
      <formula>0</formula>
    </cfRule>
  </conditionalFormatting>
  <conditionalFormatting sqref="CT75">
    <cfRule type="cellIs" dxfId="10" priority="9" operator="equal">
      <formula>"NO VÁLIDA"</formula>
    </cfRule>
    <cfRule type="cellIs" dxfId="9" priority="10" operator="equal">
      <formula>"VÁLIDA"</formula>
    </cfRule>
  </conditionalFormatting>
  <conditionalFormatting sqref="CR75">
    <cfRule type="cellIs" dxfId="8" priority="8" operator="equal">
      <formula>0</formula>
    </cfRule>
  </conditionalFormatting>
  <conditionalFormatting sqref="P91 M91">
    <cfRule type="expression" dxfId="7" priority="3" stopIfTrue="1">
      <formula>AND(ROW()=CELL("ROW"),COLUMN()=CELL("COL"))</formula>
    </cfRule>
  </conditionalFormatting>
  <conditionalFormatting sqref="BO91 BL91 BI91 BF91 BC91 AZ91 AW91 AT91 AQ91 AN91 AK91 AH91 AE91 AB91 Y91 V91 S91">
    <cfRule type="expression" dxfId="6" priority="2" stopIfTrue="1">
      <formula>AND(ROW()=CELL("ROW"),COLUMN()=CELL("COL"))</formula>
    </cfRule>
  </conditionalFormatting>
  <conditionalFormatting sqref="CS91 CP91 CM91 CJ91 CG91 CD91 CA91 BX91 BU91 BR91">
    <cfRule type="expression" dxfId="5" priority="1" stopIfTrue="1">
      <formula>AND(ROW()=CELL("ROW"),COLUMN()=CELL("COL"))</formula>
    </cfRule>
  </conditionalFormatting>
  <dataValidations count="1">
    <dataValidation type="decimal" allowBlank="1" showInputMessage="1" showErrorMessage="1" errorTitle="ESTA CELDA ESTA FORMULADA" error="PARA DESBLOQUEAR, SOMBREAR LAS CELDAS, LUEGO CLICK EN DATOS, DESPUES VALIDACION DE DATOS, LUEGO VLIDACION DE DATOS, DESPUES BORRAR TODOS Y CLICK EN ACEPTAR." sqref="K15:K97 J86:J88 J82 J79 J77 J15:J74 J94 J96 N15:N97 M86:M88 M82 M79 M77 M15:M74 M94 M96 Q15:Q97 P86:P88 P82 P79 P77 P15:P74 P94 P96 T15:T97 S86:S88 S82 S79 S77 S15:S74 S94 S96 W15:W97 V86:V88 V82 V79 V77 V15:V74 V94 V96 Z15:Z97 Y86:Y88 Y82 Y79 Y77 Y15:Y74 Y94 Y96 AC15:AC97 AB86:AB88 AB82 AB79 AB77 AB15:AB74 AB94 AB96 AF15:AF97 AE86:AE88 AE82 AE79 AE77 AE15:AE74 AE94 AE96 AI15:AI97 AH86:AH88 AH82 AH79 AH77 AH15:AH74 AH94 AH96 AL15:AL97 AK86:AK88 AK82 AK79 AK77 AK15:AK74 AK94 AK96 AO15:AO97 AN86:AN88 AN82 AN79 AN77 AN15:AN74 AN94 AN96 AR15:AR97 AQ86:AQ88 AQ82 AQ79 AQ77 AQ15:AQ74 AQ94 AQ96 AU15:AU97 AT86:AT88 AT82 AT79 AT77 AT15:AT74 AT94 AT96 AX15:AX97 AW86:AW88 AW82 AW79 AW77 AW15:AW74 AW94 AW96 BA15:BA97 AZ86:AZ88 AZ82 AZ79 AZ77 AZ15:AZ74 AZ94 AZ96 BD15:BD97 BC86:BC88 BC82 BC79 BC77 BC15:BC74 BC94 BC96 BG15:BG97 BF86:BF88 BF82 BF79 BF77 BF15:BF74 BF94 BF96 BJ15:BJ97 BI86:BI88 BI82 BI79 BI77 BI15:BI74 BI94 BI96 BM15:BM97 BL86:BL88 BL82 BL79 BL77 BL15:BL74 BL94 BL96 BP15:BP97 BO86:BO88 BO82 BO79 BO77 BO15:BO74 BO94 BO96 BS15:BS97 BR86:BR88 BR82 BR79 BR77 BR15:BR74 BR94 BR96 BV15:BV97 BU86:BU88 BU82 BU79 BU77 BU15:BU74 BU94 BU96 BY15:BY97 BX86:BX88 BX82 BX79 BX77 BX15:BX74 BX94 BX96 CB15:CB97 CA86:CA88 CA82 CA79 CA77 CA15:CA74 CA94 CA96 CE15:CE97 CD86:CD88 CD82 CD79 CD77 CD15:CD74 CD94 CD96 CH15:CH97 CG86:CG88 CG82 CG79 CG77 CG15:CG74 CG94 CG96 CK15:CK97 CJ86:CJ88 CJ82 CJ79 CJ77 CJ15:CJ74 CJ94 CJ96 CN15:CN97 CM86:CM88 CM82 CM79 CM77 CM15:CM74 CM94 CM96 CQ15:CQ97 CP86:CP88 CP82 CP79 CP77 CP15:CP74 CP94 CP96 CT15:CT97 CS86:CS88 CS82 CS79 CS77 CS15:CS74 CS94 CS96">
      <formula1>-0.0000007</formula1>
      <formula2>-0.0000007</formula2>
    </dataValidation>
  </dataValidations>
  <printOptions horizontalCentered="1"/>
  <pageMargins left="0.23622047244094491" right="0.23622047244094491" top="0.74803149606299213" bottom="0.74803149606299213" header="0.31496062992125984" footer="0.31496062992125984"/>
  <pageSetup scale="48" orientation="landscape" horizontalDpi="1200" verticalDpi="1200" r:id="rId1"/>
  <headerFooter alignWithMargins="0">
    <oddFooter>&amp;L&amp;9&amp;F
&amp;A&amp;C&amp;P de &amp;N&amp;R&amp;9INSTITUTO NACIONAL DE VIAS
&amp;D</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8" tint="-0.499984740745262"/>
    <pageSetUpPr fitToPage="1"/>
  </sheetPr>
  <dimension ref="A1:Z325"/>
  <sheetViews>
    <sheetView showGridLines="0" tabSelected="1" topLeftCell="A61" zoomScaleNormal="100" workbookViewId="0">
      <selection activeCell="G104" sqref="G101:G104"/>
    </sheetView>
  </sheetViews>
  <sheetFormatPr baseColWidth="10" defaultColWidth="0" defaultRowHeight="12.75" zeroHeight="1"/>
  <cols>
    <col min="1" max="1" width="2.7109375" style="17" customWidth="1"/>
    <col min="2" max="3" width="8.28515625" style="17" customWidth="1"/>
    <col min="4" max="4" width="44.28515625" style="17" customWidth="1"/>
    <col min="5" max="6" width="21.5703125" style="17" customWidth="1"/>
    <col min="7" max="7" width="21" style="17" customWidth="1"/>
    <col min="8" max="8" width="20.7109375" style="17" customWidth="1"/>
    <col min="9" max="9" width="15.42578125" style="17" bestFit="1" customWidth="1"/>
    <col min="10" max="10" width="28.7109375" style="19" bestFit="1" customWidth="1"/>
    <col min="11" max="11" width="13.7109375" style="15" hidden="1" customWidth="1"/>
    <col min="12" max="12" width="13.7109375" style="16" hidden="1" customWidth="1"/>
    <col min="13" max="15" width="13.7109375" style="17" hidden="1" customWidth="1"/>
    <col min="16" max="16" width="19.5703125" style="91" hidden="1" customWidth="1"/>
    <col min="17" max="17" width="47.7109375" style="101" hidden="1" customWidth="1"/>
    <col min="18" max="18" width="22.28515625" style="101" hidden="1" customWidth="1"/>
    <col min="19" max="19" width="22.28515625" style="91" hidden="1" customWidth="1"/>
    <col min="20" max="20" width="23.28515625" style="91" hidden="1" customWidth="1"/>
    <col min="21" max="21" width="22.28515625" style="91" hidden="1" customWidth="1"/>
    <col min="22" max="22" width="22.28515625" style="132" hidden="1" customWidth="1"/>
    <col min="23" max="23" width="22.28515625" style="131" hidden="1" customWidth="1"/>
    <col min="24" max="24" width="22.28515625" style="132" hidden="1" customWidth="1"/>
    <col min="25" max="26" width="22.28515625" style="91" bestFit="1" customWidth="1"/>
    <col min="27" max="16384" width="11.42578125" style="17" hidden="1"/>
  </cols>
  <sheetData>
    <row r="1" spans="2:19" ht="18">
      <c r="B1" s="407" t="s">
        <v>19</v>
      </c>
      <c r="C1" s="407"/>
      <c r="D1" s="407"/>
      <c r="E1" s="407"/>
      <c r="F1" s="407"/>
      <c r="G1" s="407"/>
      <c r="H1" s="407"/>
      <c r="I1" s="407"/>
      <c r="J1" s="407"/>
    </row>
    <row r="2" spans="2:19">
      <c r="B2" s="391" t="s">
        <v>20</v>
      </c>
      <c r="C2" s="391"/>
      <c r="D2" s="391"/>
      <c r="E2" s="391"/>
      <c r="F2" s="391"/>
      <c r="G2" s="391"/>
      <c r="H2" s="391"/>
      <c r="I2" s="391"/>
      <c r="J2" s="391"/>
    </row>
    <row r="3" spans="2:19">
      <c r="B3" s="391" t="s">
        <v>21</v>
      </c>
      <c r="C3" s="391"/>
      <c r="D3" s="391"/>
      <c r="E3" s="391"/>
      <c r="F3" s="391"/>
      <c r="G3" s="391"/>
      <c r="H3" s="391"/>
      <c r="I3" s="391"/>
      <c r="J3" s="391"/>
    </row>
    <row r="4" spans="2:19">
      <c r="B4" s="391" t="s">
        <v>22</v>
      </c>
      <c r="C4" s="391"/>
      <c r="D4" s="391"/>
      <c r="E4" s="391"/>
      <c r="F4" s="391"/>
      <c r="G4" s="391"/>
      <c r="H4" s="391"/>
      <c r="I4" s="391"/>
      <c r="J4" s="391"/>
    </row>
    <row r="5" spans="2:19">
      <c r="B5" s="391" t="s">
        <v>23</v>
      </c>
      <c r="C5" s="391"/>
      <c r="D5" s="391"/>
      <c r="E5" s="391"/>
      <c r="F5" s="391"/>
      <c r="G5" s="391"/>
      <c r="H5" s="391"/>
      <c r="I5" s="391"/>
      <c r="J5" s="391"/>
    </row>
    <row r="6" spans="2:19" ht="15.75">
      <c r="B6" s="22"/>
      <c r="C6" s="22"/>
      <c r="D6" s="18"/>
      <c r="E6" s="18"/>
      <c r="F6" s="18"/>
      <c r="G6" s="18"/>
      <c r="H6" s="18"/>
      <c r="I6" s="18"/>
      <c r="J6" s="18"/>
    </row>
    <row r="7" spans="2:19" ht="40.5" customHeight="1">
      <c r="B7" s="391" t="s">
        <v>24</v>
      </c>
      <c r="C7" s="391"/>
      <c r="D7" s="391"/>
      <c r="E7" s="391"/>
      <c r="F7" s="391"/>
      <c r="G7" s="391"/>
      <c r="H7" s="391"/>
      <c r="I7" s="391"/>
      <c r="J7" s="391"/>
    </row>
    <row r="8" spans="2:19" ht="15.75">
      <c r="B8" s="22"/>
      <c r="C8" s="22"/>
      <c r="D8" s="18"/>
      <c r="E8" s="18"/>
      <c r="F8" s="18"/>
      <c r="G8" s="18"/>
      <c r="H8" s="18"/>
      <c r="I8" s="18"/>
      <c r="J8" s="18"/>
    </row>
    <row r="9" spans="2:19" ht="15.75" customHeight="1">
      <c r="B9" s="405" t="s">
        <v>224</v>
      </c>
      <c r="C9" s="405"/>
      <c r="D9" s="405"/>
      <c r="E9" s="405"/>
      <c r="F9" s="405"/>
      <c r="G9" s="405"/>
      <c r="H9" s="405"/>
      <c r="I9" s="405"/>
      <c r="J9" s="405"/>
    </row>
    <row r="10" spans="2:19" ht="16.5" customHeight="1">
      <c r="B10" s="507" t="s">
        <v>225</v>
      </c>
      <c r="C10" s="507"/>
      <c r="D10" s="507"/>
      <c r="E10" s="507"/>
      <c r="F10" s="507"/>
      <c r="G10" s="507"/>
      <c r="H10" s="507"/>
      <c r="I10" s="507"/>
      <c r="J10" s="507"/>
      <c r="S10" s="90"/>
    </row>
    <row r="11" spans="2:19" ht="16.5" thickBot="1">
      <c r="B11" s="23"/>
      <c r="C11" s="23"/>
      <c r="D11" s="18"/>
      <c r="E11" s="18"/>
      <c r="F11" s="18"/>
      <c r="G11" s="18"/>
      <c r="H11" s="18"/>
      <c r="I11" s="18"/>
      <c r="J11" s="18"/>
    </row>
    <row r="12" spans="2:19" ht="15.75" customHeight="1" thickBot="1">
      <c r="B12" s="454" t="s">
        <v>226</v>
      </c>
      <c r="C12" s="455"/>
      <c r="D12" s="456"/>
      <c r="E12" s="452" t="s">
        <v>227</v>
      </c>
      <c r="F12" s="452"/>
      <c r="G12" s="452"/>
      <c r="H12" s="452"/>
      <c r="I12" s="452"/>
      <c r="J12" s="453"/>
      <c r="Q12" s="102" t="s">
        <v>226</v>
      </c>
    </row>
    <row r="13" spans="2:19" ht="15.75" customHeight="1" thickBot="1">
      <c r="B13" s="471">
        <v>1</v>
      </c>
      <c r="C13" s="472"/>
      <c r="D13" s="213">
        <v>4</v>
      </c>
      <c r="E13" s="470" t="s">
        <v>228</v>
      </c>
      <c r="F13" s="470"/>
      <c r="G13" s="470"/>
      <c r="H13" s="470"/>
      <c r="I13" s="70" t="s">
        <v>229</v>
      </c>
      <c r="J13" s="71">
        <v>3487.65</v>
      </c>
      <c r="Q13" s="103">
        <v>1</v>
      </c>
    </row>
    <row r="14" spans="2:19" ht="15.75" customHeight="1" thickBot="1">
      <c r="B14" s="460" t="s">
        <v>230</v>
      </c>
      <c r="C14" s="461"/>
      <c r="D14" s="462"/>
      <c r="E14" s="212"/>
      <c r="F14" s="212"/>
      <c r="G14" s="212"/>
      <c r="H14" s="212"/>
      <c r="I14" s="211" t="s">
        <v>231</v>
      </c>
      <c r="J14" s="72">
        <v>65.000000000009095</v>
      </c>
      <c r="Q14" s="104"/>
    </row>
    <row r="15" spans="2:19" ht="15.75" customHeight="1" thickBot="1">
      <c r="B15" s="463" t="s">
        <v>232</v>
      </c>
      <c r="C15" s="464"/>
      <c r="D15" s="465"/>
      <c r="E15" s="466" t="s">
        <v>233</v>
      </c>
      <c r="F15" s="467"/>
      <c r="G15" s="468" t="s">
        <v>288</v>
      </c>
      <c r="H15" s="468"/>
      <c r="I15" s="468"/>
      <c r="J15" s="469"/>
      <c r="Q15" s="102" t="s">
        <v>230</v>
      </c>
    </row>
    <row r="16" spans="2:19" ht="16.5" thickBot="1">
      <c r="B16" s="23"/>
      <c r="C16" s="23"/>
      <c r="D16" s="18"/>
      <c r="E16" s="18"/>
      <c r="F16" s="18"/>
      <c r="G16" s="18"/>
      <c r="H16" s="18"/>
      <c r="I16" s="18"/>
      <c r="J16" s="18"/>
      <c r="Q16" s="103" t="s">
        <v>234</v>
      </c>
    </row>
    <row r="17" spans="2:26" ht="15.6" customHeight="1">
      <c r="B17" s="477" t="s">
        <v>235</v>
      </c>
      <c r="C17" s="478"/>
      <c r="D17" s="478"/>
      <c r="E17" s="478"/>
      <c r="F17" s="478"/>
      <c r="G17" s="478"/>
      <c r="H17" s="478"/>
      <c r="I17" s="478"/>
      <c r="J17" s="479"/>
    </row>
    <row r="18" spans="2:26">
      <c r="B18" s="44"/>
      <c r="C18" s="49"/>
      <c r="D18" s="45"/>
      <c r="E18" s="45"/>
      <c r="F18" s="46"/>
      <c r="G18" s="46"/>
      <c r="H18" s="46"/>
      <c r="I18" s="49" t="s">
        <v>236</v>
      </c>
      <c r="J18" s="57">
        <v>28</v>
      </c>
    </row>
    <row r="19" spans="2:26">
      <c r="B19" s="50"/>
      <c r="C19" s="49"/>
      <c r="D19" s="45"/>
      <c r="E19" s="45"/>
      <c r="F19" s="46"/>
      <c r="G19" s="46"/>
      <c r="H19" s="46"/>
      <c r="I19" s="49" t="s">
        <v>237</v>
      </c>
      <c r="J19" s="60">
        <v>99973640351</v>
      </c>
    </row>
    <row r="20" spans="2:26">
      <c r="B20" s="44"/>
      <c r="C20" s="51"/>
      <c r="D20" s="45"/>
      <c r="E20" s="45"/>
      <c r="F20" s="46"/>
      <c r="G20" s="46"/>
      <c r="H20" s="46"/>
      <c r="I20" s="49" t="s">
        <v>238</v>
      </c>
      <c r="J20" s="60">
        <v>104927253316.71428</v>
      </c>
    </row>
    <row r="21" spans="2:26">
      <c r="B21" s="44"/>
      <c r="C21" s="51"/>
      <c r="D21" s="45"/>
      <c r="E21" s="45"/>
      <c r="F21" s="46"/>
      <c r="G21" s="46"/>
      <c r="H21" s="46"/>
      <c r="I21" s="49" t="s">
        <v>239</v>
      </c>
      <c r="J21" s="60">
        <v>105385779252.5</v>
      </c>
    </row>
    <row r="22" spans="2:26">
      <c r="B22" s="52"/>
      <c r="C22" s="53"/>
      <c r="D22" s="45"/>
      <c r="E22" s="45"/>
      <c r="F22" s="46"/>
      <c r="G22" s="46"/>
      <c r="H22" s="46"/>
      <c r="I22" s="49" t="s">
        <v>240</v>
      </c>
      <c r="J22" s="60">
        <v>109100000000</v>
      </c>
      <c r="V22" s="137"/>
      <c r="W22" s="133"/>
      <c r="X22" s="134"/>
    </row>
    <row r="23" spans="2:26" ht="13.5" thickBot="1">
      <c r="B23" s="54"/>
      <c r="C23" s="55"/>
      <c r="D23" s="47"/>
      <c r="E23" s="47"/>
      <c r="F23" s="48"/>
      <c r="G23" s="48"/>
      <c r="H23" s="48"/>
      <c r="I23" s="56" t="s">
        <v>241</v>
      </c>
      <c r="J23" s="58">
        <v>70</v>
      </c>
    </row>
    <row r="24" spans="2:26" customFormat="1" ht="13.5" thickBot="1">
      <c r="P24" s="90"/>
      <c r="Q24" s="108"/>
      <c r="R24" s="108"/>
      <c r="S24" s="90"/>
      <c r="T24" s="90"/>
      <c r="U24" s="90"/>
      <c r="V24" s="132"/>
      <c r="W24" s="131"/>
      <c r="X24" s="132"/>
      <c r="Y24" s="90"/>
      <c r="Z24" s="90"/>
    </row>
    <row r="25" spans="2:26" ht="15" customHeight="1">
      <c r="B25" s="495" t="s">
        <v>242</v>
      </c>
      <c r="C25" s="496"/>
      <c r="D25" s="496"/>
      <c r="E25" s="496"/>
      <c r="F25" s="496"/>
      <c r="G25" s="496"/>
      <c r="H25" s="496"/>
      <c r="I25" s="496"/>
      <c r="J25" s="497"/>
    </row>
    <row r="26" spans="2:26" ht="15" customHeight="1">
      <c r="B26" s="485" t="s">
        <v>243</v>
      </c>
      <c r="C26" s="486"/>
      <c r="D26" s="486"/>
      <c r="E26" s="486"/>
      <c r="F26" s="486"/>
      <c r="G26" s="486"/>
      <c r="H26" s="486"/>
      <c r="I26" s="487"/>
      <c r="J26" s="100" t="s">
        <v>304</v>
      </c>
    </row>
    <row r="27" spans="2:26" ht="15" customHeight="1">
      <c r="B27" s="485" t="s">
        <v>305</v>
      </c>
      <c r="C27" s="486"/>
      <c r="D27" s="486"/>
      <c r="E27" s="486"/>
      <c r="F27" s="486"/>
      <c r="G27" s="486"/>
      <c r="H27" s="486"/>
      <c r="I27" s="487"/>
      <c r="J27" s="100">
        <v>105336094449</v>
      </c>
    </row>
    <row r="28" spans="2:26" ht="15" customHeight="1">
      <c r="B28" s="457" t="s">
        <v>244</v>
      </c>
      <c r="C28" s="458"/>
      <c r="D28" s="458"/>
      <c r="E28" s="458"/>
      <c r="F28" s="458"/>
      <c r="G28" s="458"/>
      <c r="H28" s="458"/>
      <c r="I28" s="458"/>
      <c r="J28" s="459"/>
    </row>
    <row r="29" spans="2:26" ht="13.5" hidden="1">
      <c r="B29" s="485" t="s">
        <v>245</v>
      </c>
      <c r="C29" s="486"/>
      <c r="D29" s="486"/>
      <c r="E29" s="486"/>
      <c r="F29" s="486"/>
      <c r="G29" s="486"/>
      <c r="H29" s="486"/>
      <c r="I29" s="487"/>
      <c r="J29" s="61">
        <v>3.8306683330648566E+56</v>
      </c>
      <c r="K29" s="76"/>
    </row>
    <row r="30" spans="2:26">
      <c r="B30" s="485" t="s">
        <v>246</v>
      </c>
      <c r="C30" s="486"/>
      <c r="D30" s="486"/>
      <c r="E30" s="486"/>
      <c r="F30" s="486"/>
      <c r="G30" s="486"/>
      <c r="H30" s="486"/>
      <c r="I30" s="487"/>
      <c r="J30" s="138">
        <v>104877183543</v>
      </c>
      <c r="K30" s="76"/>
    </row>
    <row r="31" spans="2:26" ht="13.15" customHeight="1">
      <c r="B31" s="485" t="s">
        <v>247</v>
      </c>
      <c r="C31" s="486"/>
      <c r="D31" s="486"/>
      <c r="E31" s="486"/>
      <c r="F31" s="486"/>
      <c r="G31" s="486"/>
      <c r="H31" s="486"/>
      <c r="I31" s="487"/>
      <c r="J31" s="59">
        <v>104913465767.7715</v>
      </c>
      <c r="K31" s="77"/>
    </row>
    <row r="32" spans="2:26" ht="15" customHeight="1">
      <c r="B32" s="457" t="s">
        <v>248</v>
      </c>
      <c r="C32" s="458"/>
      <c r="D32" s="458"/>
      <c r="E32" s="458"/>
      <c r="F32" s="458"/>
      <c r="G32" s="458"/>
      <c r="H32" s="458"/>
      <c r="I32" s="458"/>
      <c r="J32" s="459"/>
      <c r="K32" s="77"/>
    </row>
    <row r="33" spans="2:26" ht="13.15" customHeight="1">
      <c r="B33" s="485" t="s">
        <v>249</v>
      </c>
      <c r="C33" s="486"/>
      <c r="D33" s="486"/>
      <c r="E33" s="486"/>
      <c r="F33" s="486"/>
      <c r="G33" s="486"/>
      <c r="H33" s="486"/>
      <c r="I33" s="487"/>
      <c r="J33" s="100">
        <v>102450446833.85715</v>
      </c>
      <c r="K33" s="77"/>
    </row>
    <row r="34" spans="2:26" ht="15" customHeight="1">
      <c r="B34" s="457" t="s">
        <v>250</v>
      </c>
      <c r="C34" s="458"/>
      <c r="D34" s="458"/>
      <c r="E34" s="458"/>
      <c r="F34" s="458"/>
      <c r="G34" s="458"/>
      <c r="H34" s="458"/>
      <c r="I34" s="458"/>
      <c r="J34" s="459"/>
      <c r="K34"/>
    </row>
    <row r="35" spans="2:26" ht="13.5" thickBot="1">
      <c r="B35" s="480" t="s">
        <v>251</v>
      </c>
      <c r="C35" s="481"/>
      <c r="D35" s="481"/>
      <c r="E35" s="481"/>
      <c r="F35" s="481"/>
      <c r="G35" s="481"/>
      <c r="H35" s="481"/>
      <c r="I35" s="482"/>
      <c r="J35" s="62">
        <v>99973640351</v>
      </c>
      <c r="K35"/>
      <c r="V35" s="136"/>
      <c r="W35" s="135"/>
      <c r="X35" s="136"/>
    </row>
    <row r="36" spans="2:26">
      <c r="B36" s="73"/>
      <c r="C36" s="73"/>
      <c r="D36" s="73"/>
      <c r="E36" s="73"/>
      <c r="F36" s="73"/>
      <c r="G36" s="73"/>
      <c r="H36" s="73"/>
      <c r="I36" s="73"/>
      <c r="J36" s="74"/>
      <c r="K36"/>
    </row>
    <row r="37" spans="2:26" ht="16.5" thickBot="1">
      <c r="B37" s="40"/>
      <c r="C37" s="40"/>
      <c r="D37" s="40"/>
      <c r="E37" s="40"/>
      <c r="F37" s="41"/>
      <c r="G37" s="41"/>
      <c r="H37" s="41"/>
      <c r="I37" s="18"/>
      <c r="J37" s="18"/>
      <c r="K37"/>
    </row>
    <row r="38" spans="2:26" s="16" customFormat="1" ht="40.5" customHeight="1" thickBot="1">
      <c r="B38" s="483" t="s">
        <v>252</v>
      </c>
      <c r="C38" s="484"/>
      <c r="D38" s="484"/>
      <c r="E38" s="239"/>
      <c r="F38" s="498" t="s">
        <v>288</v>
      </c>
      <c r="G38" s="498"/>
      <c r="H38" s="498"/>
      <c r="I38" s="498"/>
      <c r="J38" s="139">
        <v>102450446833.85715</v>
      </c>
      <c r="K38" s="75"/>
      <c r="P38" s="92"/>
      <c r="Q38" s="109"/>
      <c r="R38" s="109"/>
      <c r="S38" s="92"/>
      <c r="T38" s="92"/>
      <c r="U38" s="92"/>
      <c r="V38" s="132"/>
      <c r="W38" s="131"/>
      <c r="X38" s="132"/>
      <c r="Y38" s="92"/>
      <c r="Z38" s="92"/>
    </row>
    <row r="39" spans="2:26" ht="15.75">
      <c r="B39" s="40"/>
      <c r="C39" s="40"/>
      <c r="D39" s="40"/>
      <c r="E39" s="40"/>
      <c r="F39" s="41"/>
      <c r="G39" s="41"/>
      <c r="H39" s="41"/>
      <c r="I39" s="18"/>
      <c r="J39" s="18"/>
      <c r="K39"/>
    </row>
    <row r="40" spans="2:26" ht="16.5" thickBot="1">
      <c r="B40" s="23"/>
      <c r="C40" s="23"/>
      <c r="D40" s="18"/>
      <c r="E40" s="18"/>
      <c r="F40" s="129"/>
      <c r="G40" s="18"/>
      <c r="H40" s="18"/>
      <c r="I40" s="18"/>
      <c r="J40" s="18"/>
    </row>
    <row r="41" spans="2:26" ht="15">
      <c r="B41" s="488" t="s">
        <v>253</v>
      </c>
      <c r="C41" s="489"/>
      <c r="D41" s="489"/>
      <c r="E41" s="489"/>
      <c r="F41" s="489"/>
      <c r="G41" s="489"/>
      <c r="H41" s="489"/>
      <c r="I41" s="489"/>
      <c r="J41" s="490"/>
    </row>
    <row r="42" spans="2:26" ht="75">
      <c r="B42" s="501" t="s">
        <v>27</v>
      </c>
      <c r="C42" s="503" t="s">
        <v>254</v>
      </c>
      <c r="D42" s="505" t="s">
        <v>255</v>
      </c>
      <c r="E42" s="123" t="s">
        <v>256</v>
      </c>
      <c r="F42" s="123" t="s">
        <v>257</v>
      </c>
      <c r="G42" s="123" t="s">
        <v>221</v>
      </c>
      <c r="H42" s="123" t="s">
        <v>258</v>
      </c>
      <c r="I42" s="123" t="s">
        <v>259</v>
      </c>
      <c r="J42" s="124" t="s">
        <v>260</v>
      </c>
      <c r="K42" s="499" t="s">
        <v>261</v>
      </c>
      <c r="L42" s="493" t="s">
        <v>262</v>
      </c>
      <c r="M42" s="493" t="s">
        <v>263</v>
      </c>
      <c r="N42" s="493" t="s">
        <v>264</v>
      </c>
      <c r="O42" s="493" t="s">
        <v>265</v>
      </c>
    </row>
    <row r="43" spans="2:26" ht="22.5" customHeight="1" thickBot="1">
      <c r="B43" s="502"/>
      <c r="C43" s="504"/>
      <c r="D43" s="506"/>
      <c r="E43" s="125" t="s">
        <v>266</v>
      </c>
      <c r="F43" s="126" t="s">
        <v>266</v>
      </c>
      <c r="G43" s="126" t="s">
        <v>267</v>
      </c>
      <c r="H43" s="126" t="s">
        <v>268</v>
      </c>
      <c r="I43" s="126" t="s">
        <v>267</v>
      </c>
      <c r="J43" s="127" t="s">
        <v>269</v>
      </c>
      <c r="K43" s="500"/>
      <c r="L43" s="494"/>
      <c r="M43" s="494"/>
      <c r="N43" s="494"/>
      <c r="O43" s="494"/>
      <c r="V43" s="130"/>
    </row>
    <row r="44" spans="2:26" ht="6.75" customHeight="1" thickBot="1">
      <c r="B44" s="148"/>
      <c r="C44" s="149"/>
      <c r="D44" s="150"/>
      <c r="E44" s="210">
        <v>109100000000</v>
      </c>
      <c r="F44" s="150"/>
      <c r="G44" s="150"/>
      <c r="H44" s="150"/>
      <c r="I44" s="150"/>
      <c r="J44" s="151"/>
      <c r="K44" s="241"/>
      <c r="L44" s="240"/>
      <c r="M44" s="240"/>
      <c r="N44" s="240"/>
      <c r="O44" s="240"/>
      <c r="V44" s="130"/>
    </row>
    <row r="45" spans="2:26" ht="26.25" customHeight="1">
      <c r="B45" s="140">
        <v>1</v>
      </c>
      <c r="C45" s="141">
        <v>5</v>
      </c>
      <c r="D45" s="142" t="s">
        <v>35</v>
      </c>
      <c r="E45" s="143">
        <v>105080225218</v>
      </c>
      <c r="F45" s="143">
        <v>105080225218</v>
      </c>
      <c r="G45" s="144">
        <v>0</v>
      </c>
      <c r="H45" s="145">
        <v>105.080225218</v>
      </c>
      <c r="I45" s="146">
        <v>-3.6844865096241963E-2</v>
      </c>
      <c r="J45" s="147">
        <v>68.2031851243311</v>
      </c>
      <c r="K45" s="42">
        <v>0.96315513490375804</v>
      </c>
      <c r="L45" s="43" t="e">
        <v>#REF!</v>
      </c>
      <c r="M45" s="43" t="e">
        <v>#REF!</v>
      </c>
      <c r="N45" s="43">
        <v>1.0015894951997641</v>
      </c>
      <c r="O45" s="43">
        <v>1.0510793129976177</v>
      </c>
      <c r="P45" s="105">
        <v>1</v>
      </c>
      <c r="Q45" s="106">
        <v>214009074</v>
      </c>
      <c r="R45" s="106">
        <v>305554034.5</v>
      </c>
      <c r="S45" s="106" t="s">
        <v>1</v>
      </c>
      <c r="T45" s="106" t="s">
        <v>1</v>
      </c>
      <c r="U45" s="106">
        <v>0</v>
      </c>
      <c r="V45" s="130">
        <v>166759450.22850037</v>
      </c>
      <c r="W45" s="131" t="s">
        <v>1</v>
      </c>
      <c r="X45" s="130" t="s">
        <v>1</v>
      </c>
      <c r="Y45" s="106"/>
    </row>
    <row r="46" spans="2:26" ht="26.25" customHeight="1">
      <c r="B46" s="82">
        <v>2</v>
      </c>
      <c r="C46" s="83">
        <v>10</v>
      </c>
      <c r="D46" s="84" t="s">
        <v>37</v>
      </c>
      <c r="E46" s="85">
        <v>104866216144</v>
      </c>
      <c r="F46" s="85">
        <v>104866216144</v>
      </c>
      <c r="G46" s="93">
        <v>0</v>
      </c>
      <c r="H46" s="86">
        <v>104.86621614400001</v>
      </c>
      <c r="I46" s="95">
        <v>-3.880645147571038E-2</v>
      </c>
      <c r="J46" s="87">
        <v>68.349408353638182</v>
      </c>
      <c r="K46" s="42">
        <v>0.96119354852428962</v>
      </c>
      <c r="L46" s="43" t="e">
        <v>#REF!</v>
      </c>
      <c r="M46" s="43" t="e">
        <v>#REF!</v>
      </c>
      <c r="N46" s="43">
        <v>0.99954963241919692</v>
      </c>
      <c r="O46" s="43">
        <v>1.048938657988471</v>
      </c>
      <c r="P46" s="105">
        <v>1</v>
      </c>
      <c r="Q46" s="106">
        <v>569247912</v>
      </c>
      <c r="R46" s="106">
        <v>519563108.5</v>
      </c>
      <c r="S46" s="106" t="s">
        <v>1</v>
      </c>
      <c r="T46" s="106" t="s">
        <v>1</v>
      </c>
      <c r="U46" s="106">
        <v>0</v>
      </c>
      <c r="V46" s="130">
        <v>47249623.771499634</v>
      </c>
      <c r="W46" s="131" t="s">
        <v>1</v>
      </c>
      <c r="X46" s="130" t="s">
        <v>1</v>
      </c>
      <c r="Y46" s="106"/>
    </row>
    <row r="47" spans="2:26" ht="26.25" customHeight="1">
      <c r="B47" s="140">
        <v>3</v>
      </c>
      <c r="C47" s="83">
        <v>11</v>
      </c>
      <c r="D47" s="84" t="s">
        <v>38</v>
      </c>
      <c r="E47" s="85">
        <v>105435464056</v>
      </c>
      <c r="F47" s="85">
        <v>105435464056</v>
      </c>
      <c r="G47" s="93">
        <v>0</v>
      </c>
      <c r="H47" s="86">
        <v>105.435464056</v>
      </c>
      <c r="I47" s="95">
        <v>-3.3588780421631492E-2</v>
      </c>
      <c r="J47" s="87">
        <v>67.960465649419234</v>
      </c>
      <c r="K47" s="42">
        <v>0.96641121957836851</v>
      </c>
      <c r="L47" s="43" t="e">
        <v>#REF!</v>
      </c>
      <c r="M47" s="43" t="e">
        <v>#REF!</v>
      </c>
      <c r="N47" s="43">
        <v>1.0049755127657678</v>
      </c>
      <c r="O47" s="43">
        <v>1.054632638021622</v>
      </c>
      <c r="P47" s="105">
        <v>1</v>
      </c>
      <c r="Q47" s="106">
        <v>99369607</v>
      </c>
      <c r="R47" s="106" t="s">
        <v>1</v>
      </c>
      <c r="S47" s="106" t="s">
        <v>1</v>
      </c>
      <c r="T47" s="106" t="s">
        <v>1</v>
      </c>
      <c r="U47" s="106">
        <v>0</v>
      </c>
      <c r="V47" s="130">
        <v>521998288.22850037</v>
      </c>
      <c r="W47" s="131" t="s">
        <v>1</v>
      </c>
      <c r="X47" s="130" t="s">
        <v>1</v>
      </c>
      <c r="Y47" s="106"/>
    </row>
    <row r="48" spans="2:26" ht="26.25" customHeight="1">
      <c r="B48" s="82">
        <v>4</v>
      </c>
      <c r="C48" s="83">
        <v>16</v>
      </c>
      <c r="D48" s="84" t="s">
        <v>39</v>
      </c>
      <c r="E48" s="85">
        <v>105336094449</v>
      </c>
      <c r="F48" s="85">
        <v>105336094449</v>
      </c>
      <c r="G48" s="93">
        <v>0</v>
      </c>
      <c r="H48" s="86">
        <v>105.336094449</v>
      </c>
      <c r="I48" s="95">
        <v>-3.4499592584784633E-2</v>
      </c>
      <c r="J48" s="87">
        <v>68.028360643584364</v>
      </c>
      <c r="K48" s="42">
        <v>0.96550040741521537</v>
      </c>
      <c r="L48" s="43" t="e">
        <v>#REF!</v>
      </c>
      <c r="M48" s="43" t="e">
        <v>#REF!</v>
      </c>
      <c r="N48" s="43">
        <v>1.0040283549698377</v>
      </c>
      <c r="O48" s="43">
        <v>1.0536386799477624</v>
      </c>
      <c r="P48" s="105">
        <v>1</v>
      </c>
      <c r="Q48" s="106">
        <v>4034672211</v>
      </c>
      <c r="R48" s="106">
        <v>49684803.5</v>
      </c>
      <c r="S48" s="106" t="s">
        <v>306</v>
      </c>
      <c r="T48" s="106">
        <v>105336094449</v>
      </c>
      <c r="U48" s="106">
        <v>0</v>
      </c>
      <c r="V48" s="130">
        <v>422628681.22850037</v>
      </c>
      <c r="W48" s="131" t="s">
        <v>1</v>
      </c>
      <c r="X48" s="130" t="s">
        <v>1</v>
      </c>
      <c r="Y48" s="106"/>
    </row>
    <row r="49" spans="2:25" ht="26.25" customHeight="1">
      <c r="B49" s="140">
        <v>5</v>
      </c>
      <c r="C49" s="83">
        <v>17</v>
      </c>
      <c r="D49" s="84" t="s">
        <v>40</v>
      </c>
      <c r="E49" s="85">
        <v>101301422238</v>
      </c>
      <c r="F49" s="85">
        <v>101301422238</v>
      </c>
      <c r="G49" s="93">
        <v>0</v>
      </c>
      <c r="H49" s="86">
        <v>101.301422238</v>
      </c>
      <c r="I49" s="95">
        <v>-7.1481006067827702E-2</v>
      </c>
      <c r="J49" s="87">
        <v>69.214920732942872</v>
      </c>
      <c r="K49" s="42">
        <v>0.9285189939321723</v>
      </c>
      <c r="L49" s="43" t="e">
        <v>#REF!</v>
      </c>
      <c r="M49" s="43" t="e">
        <v>#REF!</v>
      </c>
      <c r="N49" s="43">
        <v>0.96557121144232483</v>
      </c>
      <c r="O49" s="43">
        <v>1.0132813197792765</v>
      </c>
      <c r="P49" s="105">
        <v>1</v>
      </c>
      <c r="Q49" s="106" t="e">
        <v>#VALUE!</v>
      </c>
      <c r="R49" s="106">
        <v>4084357014.5</v>
      </c>
      <c r="S49" s="106" t="s">
        <v>1</v>
      </c>
      <c r="T49" s="106" t="s">
        <v>1</v>
      </c>
      <c r="U49" s="106">
        <v>0</v>
      </c>
      <c r="V49" s="130">
        <v>3612043529.7714996</v>
      </c>
      <c r="W49" s="131" t="s">
        <v>1</v>
      </c>
      <c r="X49" s="130" t="s">
        <v>1</v>
      </c>
      <c r="Y49" s="106"/>
    </row>
    <row r="50" spans="2:25" ht="26.25" customHeight="1">
      <c r="B50" s="82">
        <v>6</v>
      </c>
      <c r="C50" s="83">
        <v>18</v>
      </c>
      <c r="D50" s="84" t="s">
        <v>41</v>
      </c>
      <c r="E50" s="85" t="s">
        <v>307</v>
      </c>
      <c r="F50" s="85" t="s">
        <v>307</v>
      </c>
      <c r="G50" s="93" t="s">
        <v>1</v>
      </c>
      <c r="H50" s="86" t="s">
        <v>1</v>
      </c>
      <c r="I50" s="95" t="s">
        <v>307</v>
      </c>
      <c r="J50" s="87" t="s">
        <v>1</v>
      </c>
      <c r="K50" s="42" t="s">
        <v>1</v>
      </c>
      <c r="L50" s="43" t="s">
        <v>1</v>
      </c>
      <c r="M50" s="43" t="s">
        <v>1</v>
      </c>
      <c r="N50" s="43" t="s">
        <v>1</v>
      </c>
      <c r="O50" s="43" t="s">
        <v>1</v>
      </c>
      <c r="P50" s="105" t="s">
        <v>1</v>
      </c>
      <c r="Q50" s="106" t="s">
        <v>1</v>
      </c>
      <c r="R50" s="106" t="s">
        <v>1</v>
      </c>
      <c r="S50" s="106" t="s">
        <v>1</v>
      </c>
      <c r="T50" s="106" t="s">
        <v>1</v>
      </c>
      <c r="U50" s="106" t="s">
        <v>1</v>
      </c>
      <c r="V50" s="130" t="s">
        <v>1</v>
      </c>
      <c r="W50" s="131" t="s">
        <v>1</v>
      </c>
      <c r="X50" s="130" t="s">
        <v>1</v>
      </c>
      <c r="Y50" s="106"/>
    </row>
    <row r="51" spans="2:25" ht="26.25" customHeight="1">
      <c r="B51" s="140">
        <v>7</v>
      </c>
      <c r="C51" s="83">
        <v>19</v>
      </c>
      <c r="D51" s="84" t="s">
        <v>43</v>
      </c>
      <c r="E51" s="85">
        <v>105718601940</v>
      </c>
      <c r="F51" s="85">
        <v>105718601940</v>
      </c>
      <c r="G51" s="93">
        <v>0</v>
      </c>
      <c r="H51" s="86">
        <v>105.71860194</v>
      </c>
      <c r="I51" s="95">
        <v>-3.0993566086159441E-2</v>
      </c>
      <c r="J51" s="87">
        <v>67.767009666624531</v>
      </c>
      <c r="K51" s="42">
        <v>0.96900643391384056</v>
      </c>
      <c r="L51" s="43" t="e">
        <v>#REF!</v>
      </c>
      <c r="M51" s="43" t="e">
        <v>#REF!</v>
      </c>
      <c r="N51" s="43">
        <v>1.0076742881987206</v>
      </c>
      <c r="O51" s="43">
        <v>1.057464763399931</v>
      </c>
      <c r="P51" s="105">
        <v>1</v>
      </c>
      <c r="Q51" s="106">
        <v>230089696</v>
      </c>
      <c r="R51" s="106" t="s">
        <v>1</v>
      </c>
      <c r="S51" s="106" t="s">
        <v>1</v>
      </c>
      <c r="T51" s="106" t="s">
        <v>1</v>
      </c>
      <c r="U51" s="106">
        <v>0</v>
      </c>
      <c r="V51" s="130">
        <v>805136172.22850037</v>
      </c>
      <c r="W51" s="131" t="s">
        <v>1</v>
      </c>
      <c r="X51" s="130" t="s">
        <v>1</v>
      </c>
      <c r="Y51" s="106"/>
    </row>
    <row r="52" spans="2:25" ht="26.25" customHeight="1">
      <c r="B52" s="82">
        <v>8</v>
      </c>
      <c r="C52" s="83">
        <v>21</v>
      </c>
      <c r="D52" s="84" t="s">
        <v>44</v>
      </c>
      <c r="E52" s="85">
        <v>105488512244</v>
      </c>
      <c r="F52" s="85">
        <v>105488512244</v>
      </c>
      <c r="G52" s="93">
        <v>0</v>
      </c>
      <c r="H52" s="86">
        <v>105.48851224400001</v>
      </c>
      <c r="I52" s="95">
        <v>-3.3102545884509671E-2</v>
      </c>
      <c r="J52" s="87">
        <v>67.92422009583936</v>
      </c>
      <c r="K52" s="42">
        <v>0.96689745411549033</v>
      </c>
      <c r="L52" s="43" t="e">
        <v>#REF!</v>
      </c>
      <c r="M52" s="43" t="e">
        <v>#REF!</v>
      </c>
      <c r="N52" s="43">
        <v>1.0054811503177425</v>
      </c>
      <c r="O52" s="43">
        <v>1.0551632597716527</v>
      </c>
      <c r="P52" s="105">
        <v>1</v>
      </c>
      <c r="Q52" s="106">
        <v>173202462</v>
      </c>
      <c r="R52" s="106" t="s">
        <v>1</v>
      </c>
      <c r="S52" s="106" t="s">
        <v>1</v>
      </c>
      <c r="T52" s="106" t="s">
        <v>1</v>
      </c>
      <c r="U52" s="106">
        <v>0</v>
      </c>
      <c r="V52" s="130">
        <v>575046476.22850037</v>
      </c>
      <c r="W52" s="131" t="s">
        <v>1</v>
      </c>
      <c r="X52" s="130" t="s">
        <v>1</v>
      </c>
      <c r="Y52" s="106"/>
    </row>
    <row r="53" spans="2:25" ht="26.25" customHeight="1">
      <c r="B53" s="140">
        <v>9</v>
      </c>
      <c r="C53" s="83">
        <v>23</v>
      </c>
      <c r="D53" s="84" t="s">
        <v>45</v>
      </c>
      <c r="E53" s="85">
        <v>105315309782</v>
      </c>
      <c r="F53" s="85">
        <v>105315309782</v>
      </c>
      <c r="G53" s="93">
        <v>0</v>
      </c>
      <c r="H53" s="86">
        <v>105.315309782</v>
      </c>
      <c r="I53" s="95">
        <v>-3.4690102823098035E-2</v>
      </c>
      <c r="J53" s="87">
        <v>68.042561915857576</v>
      </c>
      <c r="K53" s="42">
        <v>0.96530989717690197</v>
      </c>
      <c r="L53" s="43" t="e">
        <v>#REF!</v>
      </c>
      <c r="M53" s="43" t="e">
        <v>#REF!</v>
      </c>
      <c r="N53" s="43">
        <v>1.0038302424887764</v>
      </c>
      <c r="O53" s="43">
        <v>1.0534307784756642</v>
      </c>
      <c r="P53" s="105">
        <v>1</v>
      </c>
      <c r="Q53" s="106">
        <v>402917260</v>
      </c>
      <c r="R53" s="106">
        <v>70469470.5</v>
      </c>
      <c r="S53" s="106" t="s">
        <v>1</v>
      </c>
      <c r="T53" s="106" t="s">
        <v>1</v>
      </c>
      <c r="U53" s="106">
        <v>0</v>
      </c>
      <c r="V53" s="130">
        <v>401844014.22850037</v>
      </c>
      <c r="W53" s="131" t="s">
        <v>1</v>
      </c>
      <c r="X53" s="130" t="s">
        <v>1</v>
      </c>
      <c r="Y53" s="106"/>
    </row>
    <row r="54" spans="2:25" ht="26.25" customHeight="1">
      <c r="B54" s="82">
        <v>10</v>
      </c>
      <c r="C54" s="83">
        <v>26</v>
      </c>
      <c r="D54" s="84" t="s">
        <v>46</v>
      </c>
      <c r="E54" s="85">
        <v>105718227042</v>
      </c>
      <c r="F54" s="85">
        <v>105718227042</v>
      </c>
      <c r="G54" s="93">
        <v>0</v>
      </c>
      <c r="H54" s="86">
        <v>105.718227042</v>
      </c>
      <c r="I54" s="95">
        <v>-3.0997002364802961E-2</v>
      </c>
      <c r="J54" s="87">
        <v>67.767265818362389</v>
      </c>
      <c r="K54" s="42">
        <v>0.96900299763519704</v>
      </c>
      <c r="L54" s="43" t="e">
        <v>#REF!</v>
      </c>
      <c r="M54" s="43" t="e">
        <v>#REF!</v>
      </c>
      <c r="N54" s="43">
        <v>1.0076707147966102</v>
      </c>
      <c r="O54" s="43">
        <v>1.0574610134314524</v>
      </c>
      <c r="P54" s="105">
        <v>1</v>
      </c>
      <c r="Q54" s="106">
        <v>643776404</v>
      </c>
      <c r="R54" s="106" t="s">
        <v>1</v>
      </c>
      <c r="S54" s="106" t="s">
        <v>1</v>
      </c>
      <c r="T54" s="106" t="s">
        <v>1</v>
      </c>
      <c r="U54" s="106">
        <v>0</v>
      </c>
      <c r="V54" s="130">
        <v>804761274.22850037</v>
      </c>
      <c r="W54" s="131" t="s">
        <v>1</v>
      </c>
      <c r="X54" s="130" t="s">
        <v>1</v>
      </c>
      <c r="Y54" s="106"/>
    </row>
    <row r="55" spans="2:25" ht="26.25" customHeight="1">
      <c r="B55" s="140">
        <v>11</v>
      </c>
      <c r="C55" s="83">
        <v>27</v>
      </c>
      <c r="D55" s="84" t="s">
        <v>47</v>
      </c>
      <c r="E55" s="85">
        <v>105074450638</v>
      </c>
      <c r="F55" s="85">
        <v>105074450638</v>
      </c>
      <c r="G55" s="93">
        <v>0</v>
      </c>
      <c r="H55" s="86">
        <v>105.074450638</v>
      </c>
      <c r="I55" s="95">
        <v>-3.6897794335472023E-2</v>
      </c>
      <c r="J55" s="87">
        <v>68.207130647386322</v>
      </c>
      <c r="K55" s="42">
        <v>0.96310220566452798</v>
      </c>
      <c r="L55" s="43" t="e">
        <v>#REF!</v>
      </c>
      <c r="M55" s="43" t="e">
        <v>#REF!</v>
      </c>
      <c r="N55" s="43">
        <v>1.0015344538382218</v>
      </c>
      <c r="O55" s="43">
        <v>1.0510215519720141</v>
      </c>
      <c r="P55" s="105">
        <v>1</v>
      </c>
      <c r="Q55" s="106">
        <v>2716349363</v>
      </c>
      <c r="R55" s="106">
        <v>311328614.5</v>
      </c>
      <c r="S55" s="106" t="s">
        <v>1</v>
      </c>
      <c r="T55" s="106" t="s">
        <v>1</v>
      </c>
      <c r="U55" s="106">
        <v>0</v>
      </c>
      <c r="V55" s="130">
        <v>160984870.22850037</v>
      </c>
      <c r="W55" s="131" t="s">
        <v>1</v>
      </c>
      <c r="X55" s="130" t="s">
        <v>1</v>
      </c>
      <c r="Y55" s="106"/>
    </row>
    <row r="56" spans="2:25" ht="26.25" customHeight="1">
      <c r="B56" s="82">
        <v>12</v>
      </c>
      <c r="C56" s="83">
        <v>35</v>
      </c>
      <c r="D56" s="84" t="s">
        <v>48</v>
      </c>
      <c r="E56" s="85">
        <v>107790800001</v>
      </c>
      <c r="F56" s="85">
        <v>107790800001</v>
      </c>
      <c r="G56" s="93">
        <v>0</v>
      </c>
      <c r="H56" s="86">
        <v>107.79080000099999</v>
      </c>
      <c r="I56" s="95">
        <v>-1.199999999083412E-2</v>
      </c>
      <c r="J56" s="87">
        <v>66.351165531701113</v>
      </c>
      <c r="K56" s="42">
        <v>0.98800000000916588</v>
      </c>
      <c r="L56" s="43" t="e">
        <v>#REF!</v>
      </c>
      <c r="M56" s="43" t="e">
        <v>#REF!</v>
      </c>
      <c r="N56" s="43">
        <v>1.0274257857384823</v>
      </c>
      <c r="O56" s="43">
        <v>1.0781922076914929</v>
      </c>
      <c r="P56" s="105">
        <v>1</v>
      </c>
      <c r="Q56" s="106" t="e">
        <v>#VALUE!</v>
      </c>
      <c r="R56" s="106" t="s">
        <v>1</v>
      </c>
      <c r="S56" s="106" t="s">
        <v>1</v>
      </c>
      <c r="T56" s="106" t="s">
        <v>1</v>
      </c>
      <c r="U56" s="106">
        <v>0</v>
      </c>
      <c r="V56" s="130">
        <v>2877334233.2285004</v>
      </c>
      <c r="W56" s="131" t="s">
        <v>1</v>
      </c>
      <c r="X56" s="130" t="s">
        <v>1</v>
      </c>
      <c r="Y56" s="106"/>
    </row>
    <row r="57" spans="2:25" ht="26.25" customHeight="1">
      <c r="B57" s="140">
        <v>13</v>
      </c>
      <c r="C57" s="83">
        <v>37</v>
      </c>
      <c r="D57" s="84" t="s">
        <v>49</v>
      </c>
      <c r="E57" s="85" t="s">
        <v>307</v>
      </c>
      <c r="F57" s="85" t="s">
        <v>307</v>
      </c>
      <c r="G57" s="93" t="s">
        <v>1</v>
      </c>
      <c r="H57" s="86" t="s">
        <v>1</v>
      </c>
      <c r="I57" s="95" t="s">
        <v>307</v>
      </c>
      <c r="J57" s="87" t="s">
        <v>1</v>
      </c>
      <c r="K57" s="42" t="s">
        <v>1</v>
      </c>
      <c r="L57" s="43" t="s">
        <v>1</v>
      </c>
      <c r="M57" s="43" t="s">
        <v>1</v>
      </c>
      <c r="N57" s="43" t="s">
        <v>1</v>
      </c>
      <c r="O57" s="43" t="s">
        <v>1</v>
      </c>
      <c r="P57" s="105" t="s">
        <v>1</v>
      </c>
      <c r="Q57" s="106" t="s">
        <v>1</v>
      </c>
      <c r="R57" s="106" t="s">
        <v>1</v>
      </c>
      <c r="S57" s="106" t="s">
        <v>1</v>
      </c>
      <c r="T57" s="106" t="s">
        <v>1</v>
      </c>
      <c r="U57" s="106" t="s">
        <v>1</v>
      </c>
      <c r="V57" s="130" t="s">
        <v>1</v>
      </c>
      <c r="W57" s="131" t="s">
        <v>1</v>
      </c>
      <c r="X57" s="130" t="s">
        <v>1</v>
      </c>
      <c r="Y57" s="106"/>
    </row>
    <row r="58" spans="2:25" ht="26.25" customHeight="1">
      <c r="B58" s="82">
        <v>14</v>
      </c>
      <c r="C58" s="83">
        <v>38</v>
      </c>
      <c r="D58" s="84" t="s">
        <v>50</v>
      </c>
      <c r="E58" s="85">
        <v>102077536699</v>
      </c>
      <c r="F58" s="85">
        <v>102077536699</v>
      </c>
      <c r="G58" s="93">
        <v>0</v>
      </c>
      <c r="H58" s="86">
        <v>102.07753669900001</v>
      </c>
      <c r="I58" s="95">
        <v>-6.4367216324472953E-2</v>
      </c>
      <c r="J58" s="87">
        <v>69.745206485215903</v>
      </c>
      <c r="K58" s="42">
        <v>0.93563278367552705</v>
      </c>
      <c r="L58" s="43" t="e">
        <v>#REF!</v>
      </c>
      <c r="M58" s="43" t="e">
        <v>#REF!</v>
      </c>
      <c r="N58" s="43">
        <v>0.97296887441456847</v>
      </c>
      <c r="O58" s="43">
        <v>1.0210445107391646</v>
      </c>
      <c r="P58" s="105">
        <v>1</v>
      </c>
      <c r="Q58" s="106">
        <v>3361687473</v>
      </c>
      <c r="R58" s="106">
        <v>3308242553.5</v>
      </c>
      <c r="S58" s="106" t="s">
        <v>1</v>
      </c>
      <c r="T58" s="106" t="s">
        <v>1</v>
      </c>
      <c r="U58" s="106">
        <v>0</v>
      </c>
      <c r="V58" s="130">
        <v>2835929068.7714996</v>
      </c>
      <c r="W58" s="131" t="s">
        <v>1</v>
      </c>
      <c r="X58" s="130" t="s">
        <v>1</v>
      </c>
      <c r="Y58" s="106"/>
    </row>
    <row r="59" spans="2:25" ht="26.25" customHeight="1">
      <c r="B59" s="140">
        <v>15</v>
      </c>
      <c r="C59" s="83">
        <v>39</v>
      </c>
      <c r="D59" s="84" t="s">
        <v>51</v>
      </c>
      <c r="E59" s="85">
        <v>105439224172</v>
      </c>
      <c r="F59" s="85">
        <v>105439224172</v>
      </c>
      <c r="G59" s="93">
        <v>0</v>
      </c>
      <c r="H59" s="86">
        <v>105.439224172</v>
      </c>
      <c r="I59" s="95">
        <v>-3.355431556370303E-2</v>
      </c>
      <c r="J59" s="87">
        <v>67.957896523289151</v>
      </c>
      <c r="K59" s="42">
        <v>0.96644568443629697</v>
      </c>
      <c r="L59" s="43" t="e">
        <v>#REF!</v>
      </c>
      <c r="M59" s="43" t="e">
        <v>#REF!</v>
      </c>
      <c r="N59" s="43">
        <v>1.0050113529314939</v>
      </c>
      <c r="O59" s="43">
        <v>1.0546702490957691</v>
      </c>
      <c r="P59" s="105">
        <v>1</v>
      </c>
      <c r="Q59" s="106">
        <v>1147136501</v>
      </c>
      <c r="R59" s="106" t="s">
        <v>1</v>
      </c>
      <c r="S59" s="106" t="s">
        <v>1</v>
      </c>
      <c r="T59" s="106" t="s">
        <v>1</v>
      </c>
      <c r="U59" s="106">
        <v>0</v>
      </c>
      <c r="V59" s="130">
        <v>525758404.22850037</v>
      </c>
      <c r="W59" s="131" t="s">
        <v>1</v>
      </c>
      <c r="X59" s="130" t="s">
        <v>1</v>
      </c>
      <c r="Y59" s="106"/>
    </row>
    <row r="60" spans="2:25" ht="26.25" customHeight="1">
      <c r="B60" s="82">
        <v>16</v>
      </c>
      <c r="C60" s="83">
        <v>45</v>
      </c>
      <c r="D60" s="84" t="s">
        <v>52</v>
      </c>
      <c r="E60" s="85">
        <v>106586360673</v>
      </c>
      <c r="F60" s="85">
        <v>106586360673</v>
      </c>
      <c r="G60" s="93">
        <v>0</v>
      </c>
      <c r="H60" s="86">
        <v>106.586360673</v>
      </c>
      <c r="I60" s="95">
        <v>-2.3039773849679146E-2</v>
      </c>
      <c r="J60" s="87">
        <v>67.174107310537153</v>
      </c>
      <c r="K60" s="42">
        <v>0.97696022615032085</v>
      </c>
      <c r="L60" s="43" t="e">
        <v>#REF!</v>
      </c>
      <c r="M60" s="43" t="e">
        <v>#REF!</v>
      </c>
      <c r="N60" s="43">
        <v>1.0159454736623752</v>
      </c>
      <c r="O60" s="43">
        <v>1.0661446387145974</v>
      </c>
      <c r="P60" s="105">
        <v>1</v>
      </c>
      <c r="Q60" s="106">
        <v>98131078</v>
      </c>
      <c r="R60" s="106" t="s">
        <v>1</v>
      </c>
      <c r="S60" s="106" t="s">
        <v>1</v>
      </c>
      <c r="T60" s="106" t="s">
        <v>1</v>
      </c>
      <c r="U60" s="106">
        <v>0</v>
      </c>
      <c r="V60" s="130">
        <v>1672894905.2285004</v>
      </c>
      <c r="W60" s="131" t="s">
        <v>1</v>
      </c>
      <c r="X60" s="130" t="s">
        <v>1</v>
      </c>
      <c r="Y60" s="106"/>
    </row>
    <row r="61" spans="2:25" ht="26.25" customHeight="1">
      <c r="B61" s="140">
        <v>17</v>
      </c>
      <c r="C61" s="83">
        <v>47</v>
      </c>
      <c r="D61" s="84" t="s">
        <v>53</v>
      </c>
      <c r="E61" s="85">
        <v>106684491751</v>
      </c>
      <c r="F61" s="85">
        <v>106684491751</v>
      </c>
      <c r="G61" s="93">
        <v>0</v>
      </c>
      <c r="H61" s="86">
        <v>106.684491751</v>
      </c>
      <c r="I61" s="95">
        <v>-2.2140313923006416E-2</v>
      </c>
      <c r="J61" s="87">
        <v>67.107058550162876</v>
      </c>
      <c r="K61" s="42">
        <v>0.97785968607699358</v>
      </c>
      <c r="L61" s="43" t="e">
        <v>#REF!</v>
      </c>
      <c r="M61" s="43" t="e">
        <v>#REF!</v>
      </c>
      <c r="N61" s="43">
        <v>1.0168808262148989</v>
      </c>
      <c r="O61" s="43">
        <v>1.0671262082328772</v>
      </c>
      <c r="P61" s="105">
        <v>1</v>
      </c>
      <c r="Q61" s="106">
        <v>6710851400</v>
      </c>
      <c r="R61" s="106" t="s">
        <v>1</v>
      </c>
      <c r="S61" s="106" t="s">
        <v>1</v>
      </c>
      <c r="T61" s="106" t="s">
        <v>1</v>
      </c>
      <c r="U61" s="106">
        <v>0</v>
      </c>
      <c r="V61" s="130">
        <v>1771025983.2285004</v>
      </c>
      <c r="W61" s="131" t="s">
        <v>1</v>
      </c>
      <c r="X61" s="130" t="s">
        <v>1</v>
      </c>
      <c r="Y61" s="106"/>
    </row>
    <row r="62" spans="2:25" ht="26.25" customHeight="1">
      <c r="B62" s="82">
        <v>18</v>
      </c>
      <c r="C62" s="83">
        <v>48</v>
      </c>
      <c r="D62" s="84" t="s">
        <v>54</v>
      </c>
      <c r="E62" s="85">
        <v>99973640351</v>
      </c>
      <c r="F62" s="85">
        <v>99973640351</v>
      </c>
      <c r="G62" s="93">
        <v>0</v>
      </c>
      <c r="H62" s="86">
        <v>99.973640351</v>
      </c>
      <c r="I62" s="95">
        <v>-8.3651325838680068E-2</v>
      </c>
      <c r="J62" s="87">
        <v>68.307704269155963</v>
      </c>
      <c r="K62" s="42"/>
      <c r="L62" s="43"/>
      <c r="M62" s="43"/>
      <c r="N62" s="43"/>
      <c r="O62" s="43"/>
      <c r="P62" s="105">
        <v>1</v>
      </c>
      <c r="Q62" s="106">
        <v>2139169452</v>
      </c>
      <c r="R62" s="106">
        <v>5412138901.5</v>
      </c>
      <c r="S62" s="106" t="s">
        <v>1</v>
      </c>
      <c r="T62" s="106" t="s">
        <v>1</v>
      </c>
      <c r="U62" s="106">
        <v>0</v>
      </c>
      <c r="V62" s="130">
        <v>4939825416.7714996</v>
      </c>
      <c r="W62" s="131" t="s">
        <v>1</v>
      </c>
      <c r="X62" s="130" t="s">
        <v>1</v>
      </c>
      <c r="Y62" s="106"/>
    </row>
    <row r="63" spans="2:25" ht="26.25" customHeight="1">
      <c r="B63" s="140">
        <v>19</v>
      </c>
      <c r="C63" s="83">
        <v>51</v>
      </c>
      <c r="D63" s="84" t="s">
        <v>55</v>
      </c>
      <c r="E63" s="85">
        <v>102112809803</v>
      </c>
      <c r="F63" s="85">
        <v>102112809803</v>
      </c>
      <c r="G63" s="93">
        <v>0</v>
      </c>
      <c r="H63" s="86">
        <v>102.112809803</v>
      </c>
      <c r="I63" s="95">
        <v>-6.4043906480293344E-2</v>
      </c>
      <c r="J63" s="87">
        <v>69.769307085616447</v>
      </c>
      <c r="K63" s="42"/>
      <c r="L63" s="43"/>
      <c r="M63" s="43"/>
      <c r="N63" s="43"/>
      <c r="O63" s="43"/>
      <c r="P63" s="105">
        <v>1</v>
      </c>
      <c r="Q63" s="106">
        <v>2328910440</v>
      </c>
      <c r="R63" s="106">
        <v>3272969449.5</v>
      </c>
      <c r="S63" s="106" t="s">
        <v>1</v>
      </c>
      <c r="T63" s="106" t="s">
        <v>1</v>
      </c>
      <c r="U63" s="106">
        <v>0</v>
      </c>
      <c r="V63" s="130">
        <v>2800655964.7714996</v>
      </c>
      <c r="W63" s="131" t="s">
        <v>1</v>
      </c>
      <c r="X63" s="130" t="s">
        <v>1</v>
      </c>
      <c r="Y63" s="106"/>
    </row>
    <row r="64" spans="2:25" ht="26.25" customHeight="1">
      <c r="B64" s="82">
        <v>20</v>
      </c>
      <c r="C64" s="83">
        <v>52</v>
      </c>
      <c r="D64" s="84" t="s">
        <v>56</v>
      </c>
      <c r="E64" s="85">
        <v>104441720243</v>
      </c>
      <c r="F64" s="85">
        <v>104441720243</v>
      </c>
      <c r="G64" s="93">
        <v>0</v>
      </c>
      <c r="H64" s="86">
        <v>104.44172024300001</v>
      </c>
      <c r="I64" s="95">
        <v>-4.2697339660861644E-2</v>
      </c>
      <c r="J64" s="87">
        <v>68.639448211816529</v>
      </c>
      <c r="K64" s="42"/>
      <c r="L64" s="43"/>
      <c r="M64" s="43"/>
      <c r="N64" s="43"/>
      <c r="O64" s="43"/>
      <c r="P64" s="105">
        <v>1</v>
      </c>
      <c r="Q64" s="106">
        <v>1677992946</v>
      </c>
      <c r="R64" s="106">
        <v>944059009.5</v>
      </c>
      <c r="S64" s="106" t="s">
        <v>1</v>
      </c>
      <c r="T64" s="106" t="s">
        <v>1</v>
      </c>
      <c r="U64" s="106">
        <v>0</v>
      </c>
      <c r="V64" s="130">
        <v>471745524.77149963</v>
      </c>
      <c r="W64" s="131" t="s">
        <v>1</v>
      </c>
      <c r="X64" s="130" t="s">
        <v>1</v>
      </c>
      <c r="Y64" s="106"/>
    </row>
    <row r="65" spans="2:26" ht="26.25" customHeight="1">
      <c r="B65" s="140">
        <v>21</v>
      </c>
      <c r="C65" s="83">
        <v>55</v>
      </c>
      <c r="D65" s="84" t="s">
        <v>57</v>
      </c>
      <c r="E65" s="85">
        <v>106119713189</v>
      </c>
      <c r="F65" s="85">
        <v>106119713189</v>
      </c>
      <c r="G65" s="93">
        <v>0</v>
      </c>
      <c r="H65" s="86">
        <v>106.119713189</v>
      </c>
      <c r="I65" s="95">
        <v>-2.7317019349220928E-2</v>
      </c>
      <c r="J65" s="87">
        <v>67.492947539052437</v>
      </c>
      <c r="K65" s="42"/>
      <c r="L65" s="43"/>
      <c r="M65" s="43"/>
      <c r="N65" s="43"/>
      <c r="O65" s="43"/>
      <c r="P65" s="105">
        <v>1</v>
      </c>
      <c r="Q65" s="106">
        <v>583305223</v>
      </c>
      <c r="R65" s="106" t="s">
        <v>1</v>
      </c>
      <c r="S65" s="106" t="s">
        <v>1</v>
      </c>
      <c r="T65" s="106" t="s">
        <v>1</v>
      </c>
      <c r="U65" s="106">
        <v>0</v>
      </c>
      <c r="V65" s="130">
        <v>1206247421.2285004</v>
      </c>
      <c r="W65" s="131" t="s">
        <v>1</v>
      </c>
      <c r="X65" s="130" t="s">
        <v>1</v>
      </c>
      <c r="Y65" s="106"/>
    </row>
    <row r="66" spans="2:26" ht="26.25" customHeight="1">
      <c r="B66" s="82">
        <v>22</v>
      </c>
      <c r="C66" s="83">
        <v>56</v>
      </c>
      <c r="D66" s="84" t="s">
        <v>58</v>
      </c>
      <c r="E66" s="85">
        <v>105536407966</v>
      </c>
      <c r="F66" s="85">
        <v>105536407966</v>
      </c>
      <c r="G66" s="93">
        <v>0</v>
      </c>
      <c r="H66" s="86">
        <v>105.536407966</v>
      </c>
      <c r="I66" s="95">
        <v>-3.2663538350137467E-2</v>
      </c>
      <c r="J66" s="87">
        <v>67.891495001478006</v>
      </c>
      <c r="K66" s="42"/>
      <c r="L66" s="43"/>
      <c r="M66" s="43"/>
      <c r="N66" s="43"/>
      <c r="O66" s="43"/>
      <c r="P66" s="105">
        <v>1</v>
      </c>
      <c r="Q66" s="106">
        <v>552616181</v>
      </c>
      <c r="R66" s="106" t="s">
        <v>1</v>
      </c>
      <c r="S66" s="106" t="s">
        <v>1</v>
      </c>
      <c r="T66" s="106" t="s">
        <v>1</v>
      </c>
      <c r="U66" s="106">
        <v>0</v>
      </c>
      <c r="V66" s="130">
        <v>622942198.22850037</v>
      </c>
      <c r="W66" s="131" t="s">
        <v>1</v>
      </c>
      <c r="X66" s="130" t="s">
        <v>1</v>
      </c>
      <c r="Y66" s="106"/>
    </row>
    <row r="67" spans="2:26" ht="26.25" customHeight="1">
      <c r="B67" s="140">
        <v>23</v>
      </c>
      <c r="C67" s="83">
        <v>60</v>
      </c>
      <c r="D67" s="84" t="s">
        <v>59</v>
      </c>
      <c r="E67" s="85">
        <v>106089024147</v>
      </c>
      <c r="F67" s="85">
        <v>106089024147</v>
      </c>
      <c r="G67" s="93">
        <v>0</v>
      </c>
      <c r="H67" s="86">
        <v>106.089024147</v>
      </c>
      <c r="I67" s="95">
        <v>-2.7598312126489444E-2</v>
      </c>
      <c r="J67" s="87">
        <v>67.51391604632974</v>
      </c>
      <c r="K67" s="42"/>
      <c r="L67" s="43"/>
      <c r="M67" s="43"/>
      <c r="N67" s="43"/>
      <c r="O67" s="43"/>
      <c r="P67" s="105">
        <v>1</v>
      </c>
      <c r="Q67" s="106">
        <v>2868334503</v>
      </c>
      <c r="R67" s="106" t="s">
        <v>1</v>
      </c>
      <c r="S67" s="106" t="s">
        <v>1</v>
      </c>
      <c r="T67" s="106" t="s">
        <v>1</v>
      </c>
      <c r="U67" s="106">
        <v>0</v>
      </c>
      <c r="V67" s="130">
        <v>1175558379.2285004</v>
      </c>
      <c r="W67" s="131" t="s">
        <v>1</v>
      </c>
      <c r="X67" s="130" t="s">
        <v>1</v>
      </c>
      <c r="Y67" s="106"/>
    </row>
    <row r="68" spans="2:26" ht="26.25" customHeight="1">
      <c r="B68" s="82">
        <v>24</v>
      </c>
      <c r="C68" s="83">
        <v>66</v>
      </c>
      <c r="D68" s="84" t="s">
        <v>60</v>
      </c>
      <c r="E68" s="85">
        <v>103220689644</v>
      </c>
      <c r="F68" s="85">
        <v>103220689644</v>
      </c>
      <c r="G68" s="93">
        <v>0</v>
      </c>
      <c r="H68" s="86">
        <v>103.220689644</v>
      </c>
      <c r="I68" s="95">
        <v>-5.3889187497708546E-2</v>
      </c>
      <c r="J68" s="87">
        <v>69.473726095139085</v>
      </c>
      <c r="K68" s="42"/>
      <c r="L68" s="43"/>
      <c r="M68" s="43"/>
      <c r="N68" s="43"/>
      <c r="O68" s="43"/>
      <c r="P68" s="105">
        <v>1</v>
      </c>
      <c r="Q68" s="106">
        <v>2838431829</v>
      </c>
      <c r="R68" s="106">
        <v>2165089608.5</v>
      </c>
      <c r="S68" s="106" t="s">
        <v>1</v>
      </c>
      <c r="T68" s="106" t="s">
        <v>1</v>
      </c>
      <c r="U68" s="106">
        <v>0</v>
      </c>
      <c r="V68" s="130">
        <v>1692776123.7714996</v>
      </c>
      <c r="W68" s="131" t="s">
        <v>1</v>
      </c>
      <c r="X68" s="130" t="s">
        <v>1</v>
      </c>
      <c r="Y68" s="106"/>
    </row>
    <row r="69" spans="2:26" ht="26.25" customHeight="1">
      <c r="B69" s="140">
        <v>25</v>
      </c>
      <c r="C69" s="83">
        <v>67</v>
      </c>
      <c r="D69" s="84" t="s">
        <v>61</v>
      </c>
      <c r="E69" s="85">
        <v>106059121473</v>
      </c>
      <c r="F69" s="85">
        <v>106059121473</v>
      </c>
      <c r="G69" s="93">
        <v>0</v>
      </c>
      <c r="H69" s="86">
        <v>106.059121473</v>
      </c>
      <c r="I69" s="95">
        <v>-2.7872397131072368E-2</v>
      </c>
      <c r="J69" s="87">
        <v>67.534347262050986</v>
      </c>
      <c r="K69" s="42"/>
      <c r="L69" s="43"/>
      <c r="M69" s="43"/>
      <c r="N69" s="43"/>
      <c r="O69" s="43"/>
      <c r="P69" s="105">
        <v>1</v>
      </c>
      <c r="Q69" s="106">
        <v>149174930</v>
      </c>
      <c r="R69" s="106" t="s">
        <v>1</v>
      </c>
      <c r="S69" s="106" t="s">
        <v>1</v>
      </c>
      <c r="T69" s="106" t="s">
        <v>1</v>
      </c>
      <c r="U69" s="106">
        <v>0</v>
      </c>
      <c r="V69" s="130">
        <v>1145655705.2285004</v>
      </c>
      <c r="W69" s="131" t="s">
        <v>1</v>
      </c>
      <c r="X69" s="130" t="s">
        <v>1</v>
      </c>
      <c r="Y69" s="106"/>
    </row>
    <row r="70" spans="2:26" ht="26.25" customHeight="1">
      <c r="B70" s="82">
        <v>26</v>
      </c>
      <c r="C70" s="83">
        <v>69</v>
      </c>
      <c r="D70" s="84" t="s">
        <v>62</v>
      </c>
      <c r="E70" s="85">
        <v>106208296403</v>
      </c>
      <c r="F70" s="85">
        <v>106208296403</v>
      </c>
      <c r="G70" s="93">
        <v>0</v>
      </c>
      <c r="H70" s="86">
        <v>106.20829640300001</v>
      </c>
      <c r="I70" s="95">
        <v>-2.6505074216315316E-2</v>
      </c>
      <c r="J70" s="87">
        <v>67.432422424993575</v>
      </c>
      <c r="K70" s="42"/>
      <c r="L70" s="43"/>
      <c r="M70" s="43"/>
      <c r="N70" s="43"/>
      <c r="O70" s="43"/>
      <c r="P70" s="105">
        <v>1</v>
      </c>
      <c r="Q70" s="106">
        <v>1474388207</v>
      </c>
      <c r="R70" s="106" t="s">
        <v>1</v>
      </c>
      <c r="S70" s="106" t="s">
        <v>1</v>
      </c>
      <c r="T70" s="106" t="s">
        <v>1</v>
      </c>
      <c r="U70" s="106">
        <v>0</v>
      </c>
      <c r="V70" s="130">
        <v>1294830635.2285004</v>
      </c>
      <c r="W70" s="131" t="s">
        <v>1</v>
      </c>
      <c r="X70" s="130" t="s">
        <v>1</v>
      </c>
      <c r="Y70" s="106"/>
    </row>
    <row r="71" spans="2:26" ht="26.25" customHeight="1">
      <c r="B71" s="140">
        <v>27</v>
      </c>
      <c r="C71" s="83">
        <v>75</v>
      </c>
      <c r="D71" s="84" t="s">
        <v>63</v>
      </c>
      <c r="E71" s="85">
        <v>104733908196</v>
      </c>
      <c r="F71" s="85">
        <v>104733908196</v>
      </c>
      <c r="G71" s="93">
        <v>0</v>
      </c>
      <c r="H71" s="86">
        <v>104.733908196</v>
      </c>
      <c r="I71" s="95">
        <v>-4.001917327222726E-2</v>
      </c>
      <c r="J71" s="87">
        <v>68.439808704697853</v>
      </c>
      <c r="K71" s="42"/>
      <c r="L71" s="43"/>
      <c r="M71" s="43"/>
      <c r="N71" s="43"/>
      <c r="O71" s="43"/>
      <c r="P71" s="105">
        <v>1</v>
      </c>
      <c r="Q71" s="106">
        <v>143275347</v>
      </c>
      <c r="R71" s="106">
        <v>651871056.5</v>
      </c>
      <c r="S71" s="106" t="s">
        <v>1</v>
      </c>
      <c r="T71" s="106" t="s">
        <v>1</v>
      </c>
      <c r="U71" s="106">
        <v>0</v>
      </c>
      <c r="V71" s="130">
        <v>179557571.77149963</v>
      </c>
      <c r="W71" s="131" t="s">
        <v>1</v>
      </c>
      <c r="X71" s="130" t="s">
        <v>1</v>
      </c>
      <c r="Y71" s="106"/>
    </row>
    <row r="72" spans="2:26" ht="26.25" customHeight="1">
      <c r="B72" s="82">
        <v>28</v>
      </c>
      <c r="C72" s="83">
        <v>79</v>
      </c>
      <c r="D72" s="84" t="s">
        <v>64</v>
      </c>
      <c r="E72" s="85">
        <v>104877183543</v>
      </c>
      <c r="F72" s="85">
        <v>104877183543</v>
      </c>
      <c r="G72" s="93">
        <v>0</v>
      </c>
      <c r="H72" s="86">
        <v>104.877183543</v>
      </c>
      <c r="I72" s="95">
        <v>-3.8705925362053195E-2</v>
      </c>
      <c r="J72" s="87">
        <v>68.341914799888784</v>
      </c>
      <c r="K72" s="42"/>
      <c r="L72" s="43"/>
      <c r="M72" s="43"/>
      <c r="N72" s="43"/>
      <c r="O72" s="43"/>
      <c r="P72" s="105">
        <v>1</v>
      </c>
      <c r="Q72" s="106">
        <v>588863237</v>
      </c>
      <c r="R72" s="106">
        <v>508595709.5</v>
      </c>
      <c r="S72" s="106" t="s">
        <v>1</v>
      </c>
      <c r="T72" s="106" t="s">
        <v>1</v>
      </c>
      <c r="U72" s="106">
        <v>0</v>
      </c>
      <c r="V72" s="130">
        <v>36282224.771499634</v>
      </c>
      <c r="W72" s="131" t="s">
        <v>306</v>
      </c>
      <c r="X72" s="130">
        <v>104877183543</v>
      </c>
      <c r="Y72" s="106"/>
    </row>
    <row r="73" spans="2:26" ht="26.25" customHeight="1">
      <c r="B73" s="140">
        <v>29</v>
      </c>
      <c r="C73" s="83">
        <v>80</v>
      </c>
      <c r="D73" s="84" t="s">
        <v>65</v>
      </c>
      <c r="E73" s="85">
        <v>105466046780</v>
      </c>
      <c r="F73" s="85">
        <v>105466046780</v>
      </c>
      <c r="G73" s="93">
        <v>0</v>
      </c>
      <c r="H73" s="86">
        <v>105.46604678</v>
      </c>
      <c r="I73" s="95">
        <v>-3.3308462144821305E-2</v>
      </c>
      <c r="J73" s="87">
        <v>67.939569784675271</v>
      </c>
      <c r="K73" s="42"/>
      <c r="L73" s="43"/>
      <c r="M73" s="43"/>
      <c r="N73" s="43"/>
      <c r="O73" s="43"/>
      <c r="P73" s="105">
        <v>1</v>
      </c>
      <c r="Q73" s="106">
        <v>254452697</v>
      </c>
      <c r="R73" s="106" t="s">
        <v>1</v>
      </c>
      <c r="S73" s="106" t="s">
        <v>1</v>
      </c>
      <c r="T73" s="106" t="s">
        <v>1</v>
      </c>
      <c r="U73" s="106">
        <v>0</v>
      </c>
      <c r="V73" s="130">
        <v>552581012.22850037</v>
      </c>
      <c r="W73" s="131" t="s">
        <v>1</v>
      </c>
      <c r="X73" s="130" t="s">
        <v>1</v>
      </c>
      <c r="Y73" s="106"/>
    </row>
    <row r="74" spans="2:26" ht="26.25" customHeight="1">
      <c r="B74" s="82">
        <v>30</v>
      </c>
      <c r="C74" s="83">
        <v>82</v>
      </c>
      <c r="D74" s="84" t="s">
        <v>66</v>
      </c>
      <c r="E74" s="85">
        <v>105211594083</v>
      </c>
      <c r="F74" s="85">
        <v>105211594083</v>
      </c>
      <c r="G74" s="93">
        <v>0</v>
      </c>
      <c r="H74" s="86">
        <v>105.21159408299999</v>
      </c>
      <c r="I74" s="95">
        <v>-3.5640750843263014E-2</v>
      </c>
      <c r="J74" s="87">
        <v>68.113426408442706</v>
      </c>
      <c r="K74" s="42"/>
      <c r="L74" s="43"/>
      <c r="M74" s="43"/>
      <c r="N74" s="43"/>
      <c r="O74" s="43"/>
      <c r="P74" s="105">
        <v>1</v>
      </c>
      <c r="Q74" s="106" t="e">
        <v>#REF!</v>
      </c>
      <c r="R74" s="106">
        <v>174185169.5</v>
      </c>
      <c r="S74" s="106" t="s">
        <v>1</v>
      </c>
      <c r="T74" s="106" t="s">
        <v>1</v>
      </c>
      <c r="U74" s="106">
        <v>0</v>
      </c>
      <c r="V74" s="130">
        <v>298128315.22850037</v>
      </c>
      <c r="W74" s="131" t="s">
        <v>1</v>
      </c>
      <c r="X74" s="130" t="s">
        <v>1</v>
      </c>
      <c r="Y74" s="106"/>
    </row>
    <row r="75" spans="2:26" customFormat="1" ht="6.75" customHeight="1" thickBot="1">
      <c r="P75" s="110"/>
      <c r="Q75" s="111"/>
      <c r="R75" s="106"/>
      <c r="S75" s="106"/>
      <c r="T75" s="106"/>
      <c r="U75" s="106"/>
      <c r="V75" s="132"/>
      <c r="W75" s="133"/>
      <c r="X75" s="134"/>
      <c r="Y75" s="106"/>
      <c r="Z75" s="90"/>
    </row>
    <row r="76" spans="2:26" customFormat="1" ht="15">
      <c r="B76" s="488" t="s">
        <v>270</v>
      </c>
      <c r="C76" s="489"/>
      <c r="D76" s="489"/>
      <c r="E76" s="489"/>
      <c r="F76" s="489"/>
      <c r="G76" s="489"/>
      <c r="H76" s="489"/>
      <c r="I76" s="489"/>
      <c r="J76" s="490"/>
      <c r="P76" s="90"/>
      <c r="Q76" s="111"/>
      <c r="R76" s="106"/>
      <c r="S76" s="106"/>
      <c r="T76" s="106"/>
      <c r="U76" s="106"/>
      <c r="V76" s="137"/>
      <c r="W76" s="133"/>
      <c r="X76" s="134"/>
      <c r="Y76" s="106"/>
      <c r="Z76" s="90"/>
    </row>
    <row r="77" spans="2:26" customFormat="1">
      <c r="B77" s="491" t="s">
        <v>271</v>
      </c>
      <c r="C77" s="492"/>
      <c r="D77" s="492"/>
      <c r="E77" s="492"/>
      <c r="F77" s="492"/>
      <c r="G77" s="492"/>
      <c r="H77" s="492"/>
      <c r="I77" s="492"/>
      <c r="J77" s="128" t="s">
        <v>272</v>
      </c>
      <c r="P77" s="90"/>
      <c r="Q77" s="108"/>
      <c r="R77" s="106"/>
      <c r="S77" s="106"/>
      <c r="T77" s="106"/>
      <c r="U77" s="106"/>
      <c r="V77" s="137"/>
      <c r="W77" s="133"/>
      <c r="X77" s="134"/>
      <c r="Y77" s="106"/>
      <c r="Z77" s="90"/>
    </row>
    <row r="78" spans="2:26" customFormat="1">
      <c r="B78" s="475" t="s">
        <v>273</v>
      </c>
      <c r="C78" s="476"/>
      <c r="D78" s="476"/>
      <c r="E78" s="476"/>
      <c r="F78" s="476"/>
      <c r="G78" s="476"/>
      <c r="H78" s="476"/>
      <c r="I78" s="476"/>
      <c r="J78" s="63">
        <v>0</v>
      </c>
      <c r="N78" s="17"/>
      <c r="O78" s="17"/>
      <c r="P78" s="90"/>
      <c r="Q78" s="108"/>
      <c r="R78" s="106"/>
      <c r="S78" s="106"/>
      <c r="T78" s="106"/>
      <c r="U78" s="106"/>
      <c r="V78" s="137"/>
      <c r="W78" s="133"/>
      <c r="X78" s="134"/>
      <c r="Y78" s="106"/>
      <c r="Z78" s="90"/>
    </row>
    <row r="79" spans="2:26" ht="13.15" customHeight="1">
      <c r="B79" s="475" t="s">
        <v>274</v>
      </c>
      <c r="C79" s="476"/>
      <c r="D79" s="476"/>
      <c r="E79" s="476"/>
      <c r="F79" s="476"/>
      <c r="G79" s="476"/>
      <c r="H79" s="476"/>
      <c r="I79" s="476"/>
      <c r="J79" s="64">
        <v>4</v>
      </c>
      <c r="K79"/>
      <c r="L79"/>
      <c r="M79"/>
      <c r="R79" s="106"/>
      <c r="S79" s="106"/>
      <c r="T79" s="106"/>
      <c r="U79" s="106"/>
      <c r="Y79" s="106"/>
    </row>
    <row r="80" spans="2:26" ht="13.15" customHeight="1">
      <c r="B80" s="475" t="s">
        <v>275</v>
      </c>
      <c r="C80" s="476"/>
      <c r="D80" s="476"/>
      <c r="E80" s="476"/>
      <c r="F80" s="476"/>
      <c r="G80" s="476"/>
      <c r="H80" s="476"/>
      <c r="I80" s="476"/>
      <c r="J80" s="64">
        <v>24</v>
      </c>
      <c r="K80"/>
      <c r="L80"/>
      <c r="M80"/>
      <c r="R80" s="106"/>
      <c r="S80" s="106"/>
      <c r="T80" s="106"/>
      <c r="U80" s="106"/>
      <c r="Y80" s="106"/>
    </row>
    <row r="81" spans="2:26" ht="13.15" customHeight="1">
      <c r="B81" s="475" t="s">
        <v>276</v>
      </c>
      <c r="C81" s="476"/>
      <c r="D81" s="476"/>
      <c r="E81" s="476"/>
      <c r="F81" s="476"/>
      <c r="G81" s="476"/>
      <c r="H81" s="476"/>
      <c r="I81" s="476"/>
      <c r="J81" s="65">
        <v>-6.4043906480293344E-2</v>
      </c>
      <c r="K81"/>
      <c r="L81"/>
      <c r="M81"/>
      <c r="N81"/>
      <c r="O81"/>
      <c r="P81" s="90"/>
      <c r="R81" s="106"/>
      <c r="S81" s="106"/>
      <c r="T81" s="106"/>
      <c r="U81" s="106"/>
      <c r="Y81" s="106"/>
    </row>
    <row r="82" spans="2:26" ht="13.9" customHeight="1">
      <c r="B82" s="475" t="s">
        <v>277</v>
      </c>
      <c r="C82" s="476"/>
      <c r="D82" s="476"/>
      <c r="E82" s="476"/>
      <c r="F82" s="476"/>
      <c r="G82" s="476"/>
      <c r="H82" s="476"/>
      <c r="I82" s="476"/>
      <c r="J82" s="69"/>
      <c r="K82"/>
      <c r="L82"/>
      <c r="M82"/>
      <c r="N82"/>
      <c r="O82"/>
      <c r="P82" s="90"/>
      <c r="R82" s="106"/>
      <c r="S82" s="106"/>
      <c r="T82" s="106"/>
      <c r="U82" s="106"/>
      <c r="Y82" s="106"/>
    </row>
    <row r="83" spans="2:26" s="16" customFormat="1" ht="13.5" thickBot="1">
      <c r="B83" s="473" t="s">
        <v>278</v>
      </c>
      <c r="C83" s="474"/>
      <c r="D83" s="474"/>
      <c r="E83" s="474"/>
      <c r="F83" s="474"/>
      <c r="G83" s="474"/>
      <c r="H83" s="474"/>
      <c r="I83" s="474"/>
      <c r="J83" s="66"/>
      <c r="K83" s="75"/>
      <c r="L83" s="75"/>
      <c r="M83" s="75"/>
      <c r="N83" s="75"/>
      <c r="O83" s="75"/>
      <c r="P83" s="112"/>
      <c r="Q83" s="109"/>
      <c r="R83" s="106"/>
      <c r="S83" s="106"/>
      <c r="T83" s="106"/>
      <c r="U83" s="106"/>
      <c r="V83" s="136"/>
      <c r="W83" s="135"/>
      <c r="X83" s="136"/>
      <c r="Y83" s="106"/>
      <c r="Z83" s="92"/>
    </row>
    <row r="84" spans="2:26" ht="3" hidden="1" customHeight="1" thickBot="1">
      <c r="B84" s="90" t="s">
        <v>70</v>
      </c>
      <c r="C84"/>
      <c r="D84"/>
      <c r="E84"/>
      <c r="F84"/>
      <c r="G84"/>
      <c r="H84"/>
      <c r="J84" s="17"/>
      <c r="K84" s="17"/>
      <c r="L84"/>
      <c r="M84"/>
      <c r="N84"/>
      <c r="O84"/>
      <c r="P84" s="90"/>
      <c r="R84" s="106"/>
      <c r="S84" s="106"/>
      <c r="T84" s="106"/>
      <c r="U84" s="106"/>
      <c r="Y84" s="106"/>
    </row>
    <row r="85" spans="2:26" ht="22.5" hidden="1">
      <c r="B85"/>
      <c r="C85"/>
      <c r="D85"/>
      <c r="E85"/>
      <c r="F85"/>
      <c r="G85"/>
      <c r="H85"/>
      <c r="I85" s="67" t="s">
        <v>259</v>
      </c>
      <c r="J85" s="67" t="s">
        <v>260</v>
      </c>
      <c r="K85" s="17"/>
      <c r="L85"/>
      <c r="M85"/>
      <c r="N85"/>
      <c r="O85"/>
      <c r="P85" s="90"/>
      <c r="R85" s="106"/>
      <c r="S85" s="106"/>
      <c r="T85" s="106"/>
      <c r="U85" s="106"/>
      <c r="Y85" s="106"/>
    </row>
    <row r="86" spans="2:26" ht="13.5" hidden="1" customHeight="1" thickBot="1">
      <c r="B86"/>
      <c r="C86"/>
      <c r="D86"/>
      <c r="E86"/>
      <c r="F86"/>
      <c r="G86"/>
      <c r="H86"/>
      <c r="I86" s="20" t="s">
        <v>279</v>
      </c>
      <c r="J86" s="68">
        <v>69.769307085616447</v>
      </c>
      <c r="K86" s="17"/>
      <c r="L86"/>
      <c r="M86"/>
      <c r="N86"/>
      <c r="O86"/>
      <c r="P86" s="90"/>
      <c r="R86" s="106"/>
      <c r="S86" s="106"/>
      <c r="T86" s="106"/>
      <c r="U86" s="106"/>
      <c r="Y86" s="106"/>
    </row>
    <row r="87" spans="2:26" ht="3.95" customHeight="1">
      <c r="B87" s="152" t="s">
        <v>70</v>
      </c>
      <c r="C87"/>
      <c r="D87"/>
      <c r="E87"/>
      <c r="F87"/>
      <c r="G87"/>
      <c r="H87"/>
      <c r="J87" s="17"/>
      <c r="K87" s="17"/>
      <c r="L87"/>
      <c r="M87"/>
      <c r="N87"/>
      <c r="O87"/>
      <c r="P87" s="90"/>
      <c r="R87" s="106"/>
      <c r="S87" s="106"/>
      <c r="T87" s="106"/>
      <c r="U87" s="106"/>
      <c r="Y87" s="106"/>
    </row>
    <row r="88" spans="2:26" ht="13.5" customHeight="1">
      <c r="B88"/>
      <c r="C88"/>
      <c r="D88"/>
      <c r="E88"/>
      <c r="F88"/>
      <c r="G88"/>
      <c r="H88"/>
      <c r="J88" s="17"/>
      <c r="K88" s="17"/>
      <c r="L88"/>
      <c r="M88"/>
      <c r="N88"/>
      <c r="O88"/>
      <c r="P88" s="90"/>
      <c r="R88" s="106"/>
      <c r="S88" s="106"/>
      <c r="T88" s="106"/>
      <c r="U88" s="106"/>
      <c r="Y88" s="106"/>
    </row>
    <row r="89" spans="2:26" ht="13.5" customHeight="1">
      <c r="B89"/>
      <c r="C89"/>
      <c r="D89"/>
      <c r="E89"/>
      <c r="F89"/>
      <c r="G89"/>
      <c r="H89"/>
      <c r="J89" s="17"/>
      <c r="K89" s="17"/>
      <c r="L89"/>
      <c r="M89"/>
      <c r="N89"/>
      <c r="O89"/>
      <c r="P89" s="90"/>
      <c r="R89" s="106"/>
      <c r="S89" s="106"/>
      <c r="T89" s="106"/>
      <c r="U89" s="106"/>
      <c r="Y89" s="106"/>
    </row>
    <row r="90" spans="2:26" ht="13.5" customHeight="1">
      <c r="B90"/>
      <c r="C90"/>
      <c r="D90"/>
      <c r="E90"/>
      <c r="F90"/>
      <c r="G90"/>
      <c r="H90"/>
      <c r="J90" s="17"/>
      <c r="K90" s="17"/>
      <c r="L90"/>
      <c r="M90"/>
      <c r="N90"/>
      <c r="O90"/>
      <c r="P90" s="90"/>
    </row>
    <row r="91" spans="2:26"/>
    <row r="92" spans="2:26"/>
    <row r="93" spans="2:26"/>
    <row r="94" spans="2:26"/>
    <row r="95" spans="2:26"/>
    <row r="96" spans="2:2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sheetData>
  <sheetProtection selectLockedCells="1"/>
  <dataConsolidate/>
  <mergeCells count="47">
    <mergeCell ref="B7:J7"/>
    <mergeCell ref="B9:J9"/>
    <mergeCell ref="B10:J10"/>
    <mergeCell ref="B1:J1"/>
    <mergeCell ref="B2:J2"/>
    <mergeCell ref="B3:J3"/>
    <mergeCell ref="B4:J4"/>
    <mergeCell ref="B5:J5"/>
    <mergeCell ref="O42:O43"/>
    <mergeCell ref="B25:J25"/>
    <mergeCell ref="B28:J28"/>
    <mergeCell ref="B34:J34"/>
    <mergeCell ref="F38:I38"/>
    <mergeCell ref="N42:N43"/>
    <mergeCell ref="M42:M43"/>
    <mergeCell ref="B41:J41"/>
    <mergeCell ref="K42:K43"/>
    <mergeCell ref="L42:L43"/>
    <mergeCell ref="B33:I33"/>
    <mergeCell ref="B42:B43"/>
    <mergeCell ref="C42:C43"/>
    <mergeCell ref="D42:D43"/>
    <mergeCell ref="B83:I83"/>
    <mergeCell ref="B82:I82"/>
    <mergeCell ref="B17:J17"/>
    <mergeCell ref="B35:I35"/>
    <mergeCell ref="B38:D38"/>
    <mergeCell ref="B29:I29"/>
    <mergeCell ref="B30:I30"/>
    <mergeCell ref="B31:I31"/>
    <mergeCell ref="B76:J76"/>
    <mergeCell ref="B81:I81"/>
    <mergeCell ref="B77:I77"/>
    <mergeCell ref="B79:I79"/>
    <mergeCell ref="B80:I80"/>
    <mergeCell ref="B78:I78"/>
    <mergeCell ref="B26:I26"/>
    <mergeCell ref="B27:I27"/>
    <mergeCell ref="E12:J12"/>
    <mergeCell ref="B12:D12"/>
    <mergeCell ref="B32:J32"/>
    <mergeCell ref="B14:D14"/>
    <mergeCell ref="B15:D15"/>
    <mergeCell ref="E15:F15"/>
    <mergeCell ref="G15:J15"/>
    <mergeCell ref="E13:H13"/>
    <mergeCell ref="B13:C13"/>
  </mergeCells>
  <conditionalFormatting sqref="B45:J74">
    <cfRule type="expression" dxfId="4" priority="19" stopIfTrue="1">
      <formula>MOD(ROW(),2)</formula>
    </cfRule>
  </conditionalFormatting>
  <conditionalFormatting sqref="E45:H74">
    <cfRule type="cellIs" dxfId="3" priority="18" stopIfTrue="1" operator="equal">
      <formula>"NO ADMISIBLE"</formula>
    </cfRule>
  </conditionalFormatting>
  <conditionalFormatting sqref="E45:H74">
    <cfRule type="cellIs" dxfId="2" priority="17" stopIfTrue="1" operator="equal">
      <formula>"DESCARTADO"</formula>
    </cfRule>
  </conditionalFormatting>
  <conditionalFormatting sqref="E45">
    <cfRule type="cellIs" dxfId="1" priority="11" stopIfTrue="1" operator="equal">
      <formula>"NO ADMISIBLE"</formula>
    </cfRule>
  </conditionalFormatting>
  <conditionalFormatting sqref="E45">
    <cfRule type="cellIs" dxfId="0" priority="10" stopIfTrue="1" operator="equal">
      <formula>"DESCARTADO"</formula>
    </cfRule>
  </conditionalFormatting>
  <dataValidations disablePrompts="1" count="1">
    <dataValidation type="list" allowBlank="1" showInputMessage="1" showErrorMessage="1" sqref="Q16 B15:D15">
      <formula1>METEVA</formula1>
    </dataValidation>
  </dataValidations>
  <printOptions horizontalCentered="1"/>
  <pageMargins left="0.23622047244094491" right="0.23622047244094491" top="0.74803149606299213" bottom="0.74803149606299213" header="0.31496062992125984" footer="0.31496062992125984"/>
  <pageSetup scale="85" fitToHeight="0" orientation="portrait" horizontalDpi="1200" verticalDpi="1200" r:id="rId1"/>
  <headerFooter alignWithMargins="0">
    <oddFooter>&amp;L&amp;9&amp;F
&amp;A&amp;C&amp;P de &amp;N&amp;R&amp;9INSTITUTO NACIONAL DE VIAS
&amp;D</oddFooter>
  </headerFooter>
  <rowBreaks count="1" manualBreakCount="1">
    <brk id="38" min="1" max="6"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J229"/>
  <sheetViews>
    <sheetView topLeftCell="A16" workbookViewId="0">
      <selection activeCell="I32" sqref="I32"/>
    </sheetView>
  </sheetViews>
  <sheetFormatPr baseColWidth="10" defaultColWidth="11.42578125" defaultRowHeight="12.75"/>
  <cols>
    <col min="1" max="1" width="11.42578125" style="94"/>
    <col min="2" max="2" width="85.7109375" style="94" bestFit="1" customWidth="1"/>
    <col min="3" max="3" width="14.140625" style="94" bestFit="1" customWidth="1"/>
    <col min="4" max="4" width="47.42578125" style="94" bestFit="1" customWidth="1"/>
    <col min="5" max="7" width="11.42578125" style="94"/>
    <col min="8" max="8" width="11.42578125" style="154"/>
    <col min="9" max="9" width="18.28515625" style="154" customWidth="1"/>
    <col min="10" max="10" width="15.5703125" style="154" customWidth="1"/>
    <col min="11" max="16384" width="11.42578125" style="94"/>
  </cols>
  <sheetData>
    <row r="1" spans="1:10" ht="15.75" thickTop="1">
      <c r="A1" s="26" t="s">
        <v>280</v>
      </c>
      <c r="B1" s="99" t="s">
        <v>281</v>
      </c>
      <c r="C1" s="99" t="s">
        <v>282</v>
      </c>
      <c r="D1" s="99" t="s">
        <v>283</v>
      </c>
      <c r="H1" s="508" t="s">
        <v>284</v>
      </c>
      <c r="I1" s="508"/>
      <c r="J1" s="508"/>
    </row>
    <row r="2" spans="1:10">
      <c r="A2" s="27">
        <v>1</v>
      </c>
      <c r="B2" s="35" t="s">
        <v>20</v>
      </c>
      <c r="C2" s="36" t="s">
        <v>36</v>
      </c>
      <c r="D2" s="96" t="s">
        <v>285</v>
      </c>
      <c r="F2" s="107"/>
      <c r="H2" s="155">
        <v>1</v>
      </c>
      <c r="I2" s="154">
        <f>IF(ISTEXT('VR-PROP'!$J$136),"DESCARTADO",'VR-PROP'!$J$134)</f>
        <v>0</v>
      </c>
      <c r="J2" s="154">
        <f>IF(ISTEXT('VR-PROP'!$J$136),"DESCARTADO",'VR-PROP'!$J$136)</f>
        <v>0</v>
      </c>
    </row>
    <row r="3" spans="1:10">
      <c r="A3" s="28">
        <v>2</v>
      </c>
      <c r="B3" s="29" t="s">
        <v>286</v>
      </c>
      <c r="C3" s="37" t="s">
        <v>68</v>
      </c>
      <c r="D3" s="97" t="s">
        <v>232</v>
      </c>
      <c r="H3" s="155">
        <v>2</v>
      </c>
      <c r="I3" s="154">
        <f>IF(ISTEXT('VR-PROP'!#REF!),"DESCARTADO",'VR-PROP'!$M$39)</f>
        <v>7733750000</v>
      </c>
      <c r="J3" s="154" t="e">
        <f>IF(ISTEXT('VR-PROP'!#REF!),"DESCARTADO",'VR-PROP'!#REF!)</f>
        <v>#REF!</v>
      </c>
    </row>
    <row r="4" spans="1:10" ht="13.5" thickBot="1">
      <c r="A4" s="27">
        <v>3</v>
      </c>
      <c r="B4" s="29" t="s">
        <v>287</v>
      </c>
      <c r="C4" s="38" t="s">
        <v>42</v>
      </c>
      <c r="D4" s="97" t="s">
        <v>288</v>
      </c>
      <c r="H4" s="155">
        <v>3</v>
      </c>
      <c r="I4" s="154">
        <f>IF(ISTEXT('VR-PROP'!#REF!),"DESCARTADO",'VR-PROP'!$P$39)</f>
        <v>8015359375</v>
      </c>
      <c r="J4" s="154" t="e">
        <f>IF(ISTEXT('VR-PROP'!#REF!),"DESCARTADO",'VR-PROP'!#REF!)</f>
        <v>#REF!</v>
      </c>
    </row>
    <row r="5" spans="1:10" ht="13.5" thickTop="1">
      <c r="A5" s="28">
        <v>4</v>
      </c>
      <c r="B5" s="29" t="s">
        <v>289</v>
      </c>
      <c r="D5" s="97" t="s">
        <v>290</v>
      </c>
      <c r="F5" s="107"/>
      <c r="H5" s="155">
        <v>4</v>
      </c>
      <c r="I5" s="154">
        <f>IF(ISTEXT('VR-PROP'!#REF!),"DESCARTADO",'VR-PROP'!$S$39)</f>
        <v>7145312500</v>
      </c>
      <c r="J5" s="154" t="e">
        <f>IF(ISTEXT('VR-PROP'!#REF!),"DESCARTADO",'VR-PROP'!#REF!)</f>
        <v>#REF!</v>
      </c>
    </row>
    <row r="6" spans="1:10">
      <c r="A6" s="27">
        <v>5</v>
      </c>
      <c r="B6" s="29" t="s">
        <v>291</v>
      </c>
      <c r="D6" s="97" t="s">
        <v>234</v>
      </c>
      <c r="H6" s="155">
        <v>5</v>
      </c>
      <c r="I6" s="154">
        <f>IF(ISTEXT('VR-PROP'!#REF!),"DESCARTADO",'VR-PROP'!$V$39)</f>
        <v>6052500000</v>
      </c>
      <c r="J6" s="154" t="e">
        <f>IF(ISTEXT('VR-PROP'!#REF!),"DESCARTADO",'VR-PROP'!#REF!)</f>
        <v>#REF!</v>
      </c>
    </row>
    <row r="7" spans="1:10" ht="13.5" thickBot="1">
      <c r="A7" s="28">
        <v>6</v>
      </c>
      <c r="B7" s="29" t="s">
        <v>292</v>
      </c>
      <c r="D7" s="98"/>
      <c r="H7" s="155">
        <v>6</v>
      </c>
      <c r="I7" s="154">
        <f>IF(ISTEXT('VR-PROP'!#REF!),"DESCARTADO",'VR-PROP'!$Y$39)</f>
        <v>0</v>
      </c>
      <c r="J7" s="154" t="e">
        <f>IF(ISTEXT('VR-PROP'!#REF!),"DESCARTADO",'VR-PROP'!#REF!)</f>
        <v>#REF!</v>
      </c>
    </row>
    <row r="8" spans="1:10" ht="13.5" thickTop="1">
      <c r="A8" s="27">
        <v>7</v>
      </c>
      <c r="B8" s="29" t="s">
        <v>293</v>
      </c>
      <c r="H8" s="155">
        <v>7</v>
      </c>
      <c r="I8" s="154">
        <f>IF(ISTEXT('VR-PROP'!#REF!),"DESCARTADO",'VR-PROP'!$AB$39)</f>
        <v>7742021750</v>
      </c>
      <c r="J8" s="154" t="e">
        <f>IF(ISTEXT('VR-PROP'!#REF!),"DESCARTADO",'VR-PROP'!#REF!)</f>
        <v>#REF!</v>
      </c>
    </row>
    <row r="9" spans="1:10">
      <c r="A9" s="28">
        <v>8</v>
      </c>
      <c r="B9" s="29" t="s">
        <v>294</v>
      </c>
      <c r="H9" s="155">
        <v>8</v>
      </c>
      <c r="I9" s="154">
        <f>IF(ISTEXT('VR-PROP'!#REF!),"DESCARTADO",'VR-PROP'!$AE$39)</f>
        <v>7414211625</v>
      </c>
      <c r="J9" s="154" t="e">
        <f>IF(ISTEXT('VR-PROP'!#REF!),"DESCARTADO",'VR-PROP'!#REF!)</f>
        <v>#REF!</v>
      </c>
    </row>
    <row r="10" spans="1:10">
      <c r="A10" s="32">
        <v>9</v>
      </c>
      <c r="B10" s="33" t="s">
        <v>295</v>
      </c>
      <c r="H10" s="155">
        <v>9</v>
      </c>
      <c r="I10" s="154">
        <f>IF(ISTEXT('VR-PROP'!#REF!),"DESCARTADO",'VR-PROP'!$AH$39)</f>
        <v>7734826000</v>
      </c>
      <c r="J10" s="154" t="e">
        <f>IF(ISTEXT('VR-PROP'!#REF!),"DESCARTADO",'VR-PROP'!#REF!)</f>
        <v>#REF!</v>
      </c>
    </row>
    <row r="11" spans="1:10">
      <c r="A11" s="32">
        <v>10</v>
      </c>
      <c r="B11" s="34" t="s">
        <v>296</v>
      </c>
      <c r="H11" s="155">
        <v>10</v>
      </c>
      <c r="I11" s="154">
        <f>IF(ISTEXT('VR-PROP'!#REF!),"DESCARTADO",'VR-PROP'!$AK$39)</f>
        <v>7740475000</v>
      </c>
      <c r="J11" s="154" t="e">
        <f>IF(ISTEXT('VR-PROP'!#REF!),"DESCARTADO",'VR-PROP'!#REF!)</f>
        <v>#REF!</v>
      </c>
    </row>
    <row r="12" spans="1:10">
      <c r="A12" s="32">
        <v>11</v>
      </c>
      <c r="B12" s="34" t="s">
        <v>22</v>
      </c>
      <c r="H12" s="155">
        <v>11</v>
      </c>
      <c r="I12" s="154">
        <f>IF(ISTEXT('VR-PROP'!#REF!),"DESCARTADO",'VR-PROP'!$AN$39)</f>
        <v>7620601875</v>
      </c>
      <c r="J12" s="154" t="e">
        <f>IF(ISTEXT('VR-PROP'!#REF!),"DESCARTADO",'VR-PROP'!#REF!)</f>
        <v>#REF!</v>
      </c>
    </row>
    <row r="13" spans="1:10">
      <c r="A13" s="32">
        <v>12</v>
      </c>
      <c r="B13" s="33" t="s">
        <v>297</v>
      </c>
      <c r="H13" s="155">
        <v>12</v>
      </c>
      <c r="I13" s="154">
        <f>IF(ISTEXT('VR-PROP'!#REF!),"DESCARTADO",'VR-PROP'!$AQ$39)</f>
        <v>7795620000</v>
      </c>
      <c r="J13" s="154" t="e">
        <f>IF(ISTEXT('VR-PROP'!#REF!),"DESCARTADO",'VR-PROP'!#REF!)</f>
        <v>#REF!</v>
      </c>
    </row>
    <row r="14" spans="1:10">
      <c r="A14" s="32">
        <v>13</v>
      </c>
      <c r="B14" s="33" t="s">
        <v>298</v>
      </c>
      <c r="H14" s="155">
        <v>13</v>
      </c>
      <c r="I14" s="154">
        <f>IF(ISTEXT('VR-PROP'!#REF!),"DESCARTADO",'VR-PROP'!$AT$39)</f>
        <v>0</v>
      </c>
      <c r="J14" s="154" t="e">
        <f>IF(ISTEXT('VR-PROP'!#REF!),"DESCARTADO",'VR-PROP'!#REF!)</f>
        <v>#REF!</v>
      </c>
    </row>
    <row r="15" spans="1:10">
      <c r="A15" s="32">
        <v>14</v>
      </c>
      <c r="B15" s="33" t="s">
        <v>299</v>
      </c>
      <c r="H15" s="155">
        <v>14</v>
      </c>
      <c r="I15" s="154">
        <f>IF(ISTEXT('VR-PROP'!#REF!),"DESCARTADO",'VR-PROP'!$AW$39)</f>
        <v>6725000000</v>
      </c>
      <c r="J15" s="154" t="e">
        <f>IF(ISTEXT('VR-PROP'!#REF!),"DESCARTADO",'VR-PROP'!#REF!)</f>
        <v>#REF!</v>
      </c>
    </row>
    <row r="16" spans="1:10" ht="13.5" thickBot="1">
      <c r="A16" s="30">
        <v>15</v>
      </c>
      <c r="B16" s="31" t="s">
        <v>300</v>
      </c>
      <c r="H16" s="155">
        <v>15</v>
      </c>
      <c r="I16" s="154">
        <f>IF(ISTEXT('VR-PROP'!#REF!),"DESCARTADO",'VR-PROP'!$AZ$39)</f>
        <v>7614583000</v>
      </c>
      <c r="J16" s="154" t="e">
        <f>IF(ISTEXT('VR-PROP'!#REF!),"DESCARTADO",'VR-PROP'!#REF!)</f>
        <v>#REF!</v>
      </c>
    </row>
    <row r="17" spans="8:10" ht="13.5" thickTop="1">
      <c r="H17" s="155">
        <v>16</v>
      </c>
      <c r="I17" s="154">
        <f>IF(ISTEXT('VR-PROP'!#REF!),"DESCARTADO",'VR-PROP'!$BC$39)</f>
        <v>7813374000</v>
      </c>
      <c r="J17" s="154" t="e">
        <f>IF(ISTEXT('VR-PROP'!#REF!),"DESCARTADO",'VR-PROP'!#REF!)</f>
        <v>#REF!</v>
      </c>
    </row>
    <row r="18" spans="8:10">
      <c r="H18" s="155">
        <v>17</v>
      </c>
      <c r="I18" s="154">
        <f>IF(ISTEXT('VR-PROP'!#REF!),"DESCARTADO",'VR-PROP'!$BF$39)</f>
        <v>7820401625</v>
      </c>
      <c r="J18" s="154" t="e">
        <f>IF(ISTEXT('VR-PROP'!#REF!),"DESCARTADO",'VR-PROP'!#REF!)</f>
        <v>#REF!</v>
      </c>
    </row>
    <row r="19" spans="8:10">
      <c r="H19" s="155">
        <v>18</v>
      </c>
      <c r="I19" s="154">
        <f>IF(ISTEXT('VR-PROP'!#REF!),"DESCARTADO",'VR-PROP'!$BI$39)</f>
        <v>6237908250</v>
      </c>
      <c r="J19" s="154" t="e">
        <f>IF(ISTEXT('VR-PROP'!#REF!),"DESCARTADO",'VR-PROP'!#REF!)</f>
        <v>#REF!</v>
      </c>
    </row>
    <row r="20" spans="8:10">
      <c r="H20" s="155">
        <v>19</v>
      </c>
      <c r="I20" s="154">
        <f>IF(ISTEXT('VR-PROP'!#REF!),"DESCARTADO",'VR-PROP'!$BL$39)</f>
        <v>7061250000</v>
      </c>
      <c r="J20" s="154" t="e">
        <f>IF(ISTEXT('VR-PROP'!#REF!),"DESCARTADO",'VR-PROP'!#REF!)</f>
        <v>#REF!</v>
      </c>
    </row>
    <row r="21" spans="8:10">
      <c r="H21" s="155">
        <v>20</v>
      </c>
      <c r="I21" s="154">
        <f>IF(ISTEXT('VR-PROP'!#REF!),"DESCARTADO",'VR-PROP'!$BO$39)</f>
        <v>7397500000</v>
      </c>
      <c r="J21" s="154" t="e">
        <f>IF(ISTEXT('VR-PROP'!#REF!),"DESCARTADO",'VR-PROP'!#REF!)</f>
        <v>#REF!</v>
      </c>
    </row>
    <row r="22" spans="8:10">
      <c r="H22" s="155">
        <v>21</v>
      </c>
      <c r="I22" s="154">
        <f>IF(ISTEXT('VR-PROP'!#REF!),"DESCARTADO",'VR-PROP'!$BR$39)</f>
        <v>7464750000</v>
      </c>
      <c r="J22" s="154" t="e">
        <f>IF(ISTEXT('VR-PROP'!#REF!),"DESCARTADO",'VR-PROP'!#REF!)</f>
        <v>#REF!</v>
      </c>
    </row>
    <row r="23" spans="8:10">
      <c r="H23" s="155">
        <v>22</v>
      </c>
      <c r="I23" s="154">
        <f>IF(ISTEXT('VR-PROP'!#REF!),"DESCARTADO",'VR-PROP'!$BU$39)</f>
        <v>7614549375</v>
      </c>
      <c r="J23" s="154" t="e">
        <f>IF(ISTEXT('VR-PROP'!#REF!),"DESCARTADO",'VR-PROP'!#REF!)</f>
        <v>#REF!</v>
      </c>
    </row>
    <row r="24" spans="8:10">
      <c r="H24" s="155">
        <v>23</v>
      </c>
      <c r="I24" s="154">
        <f>IF(ISTEXT('VR-PROP'!#REF!),"DESCARTADO",'VR-PROP'!$BX$39)</f>
        <v>7774907000</v>
      </c>
      <c r="J24" s="154" t="e">
        <f>IF(ISTEXT('VR-PROP'!#REF!),"DESCARTADO",'VR-PROP'!#REF!)</f>
        <v>#REF!</v>
      </c>
    </row>
    <row r="25" spans="8:10">
      <c r="H25" s="155">
        <v>24</v>
      </c>
      <c r="I25" s="154">
        <f>IF(ISTEXT('VR-PROP'!#REF!),"DESCARTADO",'VR-PROP'!$CA$39)</f>
        <v>6737441250</v>
      </c>
      <c r="J25" s="154" t="e">
        <f>IF(ISTEXT('VR-PROP'!#REF!),"DESCARTADO",'VR-PROP'!#REF!)</f>
        <v>#REF!</v>
      </c>
    </row>
    <row r="26" spans="8:10">
      <c r="H26" s="155">
        <v>25</v>
      </c>
      <c r="I26" s="154">
        <f>IF(ISTEXT('VR-PROP'!#REF!),"DESCARTADO",'VR-PROP'!$CD$39)</f>
        <v>7879110875</v>
      </c>
      <c r="J26" s="154" t="e">
        <f>IF(ISTEXT('VR-PROP'!#REF!),"DESCARTADO",'VR-PROP'!#REF!)</f>
        <v>#REF!</v>
      </c>
    </row>
    <row r="27" spans="8:10">
      <c r="H27" s="155">
        <v>26</v>
      </c>
      <c r="I27" s="154">
        <f>IF(ISTEXT('VR-PROP'!#REF!),"DESCARTADO",'VR-PROP'!$CG$39)</f>
        <v>8015359375</v>
      </c>
      <c r="J27" s="154" t="e">
        <f>IF(ISTEXT('VR-PROP'!#REF!),"DESCARTADO",'VR-PROP'!#REF!)</f>
        <v>#REF!</v>
      </c>
    </row>
    <row r="28" spans="8:10">
      <c r="H28" s="155">
        <v>27</v>
      </c>
      <c r="I28" s="154">
        <f>IF(ISTEXT('VR-PROP'!#REF!),"DESCARTADO",'VR-PROP'!$CJ$39)</f>
        <v>7662700375</v>
      </c>
      <c r="J28" s="154" t="e">
        <f>IF(ISTEXT('VR-PROP'!#REF!),"DESCARTADO",'VR-PROP'!#REF!)</f>
        <v>#REF!</v>
      </c>
    </row>
    <row r="29" spans="8:10">
      <c r="H29" s="155">
        <v>28</v>
      </c>
      <c r="I29" s="154">
        <f>IF(ISTEXT('VR-PROP'!#REF!),"DESCARTADO",'VR-PROP'!$CM$39)</f>
        <v>7621442500</v>
      </c>
      <c r="J29" s="154" t="e">
        <f>IF(ISTEXT('VR-PROP'!#REF!),"DESCARTADO",'VR-PROP'!#REF!)</f>
        <v>#REF!</v>
      </c>
    </row>
    <row r="30" spans="8:10">
      <c r="H30" s="155">
        <v>29</v>
      </c>
      <c r="I30" s="154">
        <f>IF(ISTEXT('VR-PROP'!#REF!),"DESCARTADO",'VR-PROP'!$CP$39)</f>
        <v>7801000000</v>
      </c>
      <c r="J30" s="154" t="e">
        <f>IF(ISTEXT('VR-PROP'!#REF!),"DESCARTADO",'VR-PROP'!#REF!)</f>
        <v>#REF!</v>
      </c>
    </row>
    <row r="31" spans="8:10">
      <c r="H31" s="155">
        <v>30</v>
      </c>
      <c r="I31" s="154">
        <f>IF(ISTEXT('VR-PROP'!#REF!),"DESCARTADO",'VR-PROP'!$CS$39)</f>
        <v>7464750000</v>
      </c>
      <c r="J31" s="154" t="e">
        <f>IF(ISTEXT('VR-PROP'!#REF!),"DESCARTADO",'VR-PROP'!#REF!)</f>
        <v>#REF!</v>
      </c>
    </row>
    <row r="32" spans="8:10">
      <c r="H32" s="155">
        <v>31</v>
      </c>
      <c r="I32" s="154" t="e">
        <f>IF(ISTEXT('VR-PROP'!#REF!),"DESCARTADO",'VR-PROP'!#REF!)</f>
        <v>#REF!</v>
      </c>
      <c r="J32" s="154" t="e">
        <f>IF(ISTEXT('VR-PROP'!#REF!),"DESCARTADO",'VR-PROP'!#REF!)</f>
        <v>#REF!</v>
      </c>
    </row>
    <row r="33" spans="8:10">
      <c r="H33" s="155">
        <v>32</v>
      </c>
      <c r="I33" s="154" t="e">
        <f>IF(ISTEXT('VR-PROP'!#REF!),"DESCARTADO",'VR-PROP'!#REF!)</f>
        <v>#REF!</v>
      </c>
      <c r="J33" s="154" t="e">
        <f>IF(ISTEXT('VR-PROP'!#REF!),"DESCARTADO",'VR-PROP'!#REF!)</f>
        <v>#REF!</v>
      </c>
    </row>
    <row r="34" spans="8:10">
      <c r="H34" s="155">
        <v>33</v>
      </c>
      <c r="I34" s="154" t="e">
        <f>IF(ISTEXT('VR-PROP'!#REF!),"DESCARTADO",'VR-PROP'!#REF!)</f>
        <v>#REF!</v>
      </c>
      <c r="J34" s="154" t="e">
        <f>IF(ISTEXT('VR-PROP'!#REF!),"DESCARTADO",'VR-PROP'!#REF!)</f>
        <v>#REF!</v>
      </c>
    </row>
    <row r="35" spans="8:10">
      <c r="H35" s="155">
        <v>34</v>
      </c>
      <c r="I35" s="154" t="e">
        <f>IF(ISTEXT('VR-PROP'!#REF!),"DESCARTADO",'VR-PROP'!#REF!)</f>
        <v>#REF!</v>
      </c>
      <c r="J35" s="154" t="e">
        <f>IF(ISTEXT('VR-PROP'!#REF!),"DESCARTADO",'VR-PROP'!#REF!)</f>
        <v>#REF!</v>
      </c>
    </row>
    <row r="36" spans="8:10">
      <c r="H36" s="155">
        <v>35</v>
      </c>
      <c r="I36" s="154" t="e">
        <f>IF(ISTEXT('VR-PROP'!#REF!),"DESCARTADO",'VR-PROP'!#REF!)</f>
        <v>#REF!</v>
      </c>
      <c r="J36" s="154" t="e">
        <f>IF(ISTEXT('VR-PROP'!#REF!),"DESCARTADO",'VR-PROP'!#REF!)</f>
        <v>#REF!</v>
      </c>
    </row>
    <row r="37" spans="8:10">
      <c r="H37" s="155">
        <v>36</v>
      </c>
      <c r="I37" s="154" t="e">
        <f>IF(ISTEXT('VR-PROP'!#REF!),"DESCARTADO",'VR-PROP'!#REF!)</f>
        <v>#REF!</v>
      </c>
      <c r="J37" s="154" t="e">
        <f>IF(ISTEXT('VR-PROP'!#REF!),"DESCARTADO",'VR-PROP'!#REF!)</f>
        <v>#REF!</v>
      </c>
    </row>
    <row r="38" spans="8:10">
      <c r="H38" s="155">
        <v>37</v>
      </c>
      <c r="I38" s="154" t="e">
        <f>IF(ISTEXT('VR-PROP'!#REF!),"DESCARTADO",'VR-PROP'!#REF!)</f>
        <v>#REF!</v>
      </c>
      <c r="J38" s="154" t="e">
        <f>IF(ISTEXT('VR-PROP'!#REF!),"DESCARTADO",'VR-PROP'!#REF!)</f>
        <v>#REF!</v>
      </c>
    </row>
    <row r="39" spans="8:10">
      <c r="H39" s="155">
        <v>38</v>
      </c>
      <c r="I39" s="154" t="e">
        <f>IF(ISTEXT('VR-PROP'!#REF!),"DESCARTADO",'VR-PROP'!#REF!)</f>
        <v>#REF!</v>
      </c>
      <c r="J39" s="154" t="e">
        <f>IF(ISTEXT('VR-PROP'!#REF!),"DESCARTADO",'VR-PROP'!#REF!)</f>
        <v>#REF!</v>
      </c>
    </row>
    <row r="40" spans="8:10">
      <c r="H40" s="155">
        <v>39</v>
      </c>
      <c r="I40" s="154" t="e">
        <f>IF(ISTEXT('VR-PROP'!#REF!),"DESCARTADO",'VR-PROP'!#REF!)</f>
        <v>#REF!</v>
      </c>
      <c r="J40" s="154" t="e">
        <f>IF(ISTEXT('VR-PROP'!#REF!),"DESCARTADO",'VR-PROP'!#REF!)</f>
        <v>#REF!</v>
      </c>
    </row>
    <row r="41" spans="8:10">
      <c r="H41" s="155">
        <v>40</v>
      </c>
      <c r="I41" s="154" t="e">
        <f>IF(ISTEXT('VR-PROP'!#REF!),"DESCARTADO",'VR-PROP'!#REF!)</f>
        <v>#REF!</v>
      </c>
      <c r="J41" s="154" t="e">
        <f>IF(ISTEXT('VR-PROP'!#REF!),"DESCARTADO",'VR-PROP'!#REF!)</f>
        <v>#REF!</v>
      </c>
    </row>
    <row r="42" spans="8:10">
      <c r="H42" s="155">
        <v>41</v>
      </c>
      <c r="I42" s="154" t="e">
        <f>IF(ISTEXT('VR-PROP'!#REF!),"DESCARTADO",'VR-PROP'!#REF!)</f>
        <v>#REF!</v>
      </c>
      <c r="J42" s="154" t="e">
        <f>IF(ISTEXT('VR-PROP'!#REF!),"DESCARTADO",'VR-PROP'!#REF!)</f>
        <v>#REF!</v>
      </c>
    </row>
    <row r="43" spans="8:10">
      <c r="H43" s="155">
        <v>42</v>
      </c>
      <c r="I43" s="154" t="e">
        <f>IF(ISTEXT('VR-PROP'!#REF!),"DESCARTADO",'VR-PROP'!#REF!)</f>
        <v>#REF!</v>
      </c>
      <c r="J43" s="154" t="e">
        <f>IF(ISTEXT('VR-PROP'!#REF!),"DESCARTADO",'VR-PROP'!#REF!)</f>
        <v>#REF!</v>
      </c>
    </row>
    <row r="44" spans="8:10">
      <c r="H44" s="155">
        <v>43</v>
      </c>
      <c r="I44" s="154" t="e">
        <f>IF(ISTEXT('VR-PROP'!#REF!),"DESCARTADO",'VR-PROP'!#REF!)</f>
        <v>#REF!</v>
      </c>
      <c r="J44" s="154" t="e">
        <f>IF(ISTEXT('VR-PROP'!#REF!),"DESCARTADO",'VR-PROP'!#REF!)</f>
        <v>#REF!</v>
      </c>
    </row>
    <row r="45" spans="8:10">
      <c r="H45" s="155">
        <v>44</v>
      </c>
      <c r="I45" s="154" t="e">
        <f>IF(ISTEXT('VR-PROP'!#REF!),"DESCARTADO",'VR-PROP'!#REF!)</f>
        <v>#REF!</v>
      </c>
      <c r="J45" s="154" t="e">
        <f>IF(ISTEXT('VR-PROP'!#REF!),"DESCARTADO",'VR-PROP'!#REF!)</f>
        <v>#REF!</v>
      </c>
    </row>
    <row r="46" spans="8:10">
      <c r="H46" s="155">
        <v>45</v>
      </c>
      <c r="I46" s="154" t="e">
        <f>IF(ISTEXT('VR-PROP'!#REF!),"DESCARTADO",'VR-PROP'!#REF!)</f>
        <v>#REF!</v>
      </c>
      <c r="J46" s="154" t="e">
        <f>IF(ISTEXT('VR-PROP'!#REF!),"DESCARTADO",'VR-PROP'!#REF!)</f>
        <v>#REF!</v>
      </c>
    </row>
    <row r="47" spans="8:10">
      <c r="H47" s="155">
        <v>46</v>
      </c>
      <c r="I47" s="154" t="e">
        <f>IF(ISTEXT('VR-PROP'!#REF!),"DESCARTADO",'VR-PROP'!#REF!)</f>
        <v>#REF!</v>
      </c>
      <c r="J47" s="154" t="e">
        <f>IF(ISTEXT('VR-PROP'!#REF!),"DESCARTADO",'VR-PROP'!#REF!)</f>
        <v>#REF!</v>
      </c>
    </row>
    <row r="48" spans="8:10">
      <c r="H48" s="155">
        <v>47</v>
      </c>
      <c r="I48" s="154" t="e">
        <f>IF(ISTEXT('VR-PROP'!#REF!),"DESCARTADO",'VR-PROP'!#REF!)</f>
        <v>#REF!</v>
      </c>
      <c r="J48" s="154" t="e">
        <f>IF(ISTEXT('VR-PROP'!#REF!),"DESCARTADO",'VR-PROP'!#REF!)</f>
        <v>#REF!</v>
      </c>
    </row>
    <row r="49" spans="8:10">
      <c r="H49" s="155">
        <v>48</v>
      </c>
      <c r="I49" s="154" t="e">
        <f>IF(ISTEXT('VR-PROP'!#REF!),"DESCARTADO",'VR-PROP'!#REF!)</f>
        <v>#REF!</v>
      </c>
      <c r="J49" s="154" t="e">
        <f>IF(ISTEXT('VR-PROP'!#REF!),"DESCARTADO",'VR-PROP'!#REF!)</f>
        <v>#REF!</v>
      </c>
    </row>
    <row r="50" spans="8:10">
      <c r="H50" s="155">
        <v>49</v>
      </c>
      <c r="I50" s="154" t="e">
        <f>IF(ISTEXT('VR-PROP'!#REF!),"DESCARTADO",'VR-PROP'!#REF!)</f>
        <v>#REF!</v>
      </c>
      <c r="J50" s="154" t="e">
        <f>IF(ISTEXT('VR-PROP'!#REF!),"DESCARTADO",'VR-PROP'!#REF!)</f>
        <v>#REF!</v>
      </c>
    </row>
    <row r="51" spans="8:10">
      <c r="H51" s="155">
        <v>50</v>
      </c>
      <c r="I51" s="154" t="e">
        <f>IF(ISTEXT('VR-PROP'!#REF!),"DESCARTADO",'VR-PROP'!#REF!)</f>
        <v>#REF!</v>
      </c>
      <c r="J51" s="154" t="e">
        <f>IF(ISTEXT('VR-PROP'!#REF!),"DESCARTADO",'VR-PROP'!#REF!)</f>
        <v>#REF!</v>
      </c>
    </row>
    <row r="52" spans="8:10">
      <c r="H52" s="155">
        <v>51</v>
      </c>
      <c r="I52" s="154" t="e">
        <f>IF(ISTEXT('VR-PROP'!#REF!),"DESCARTADO",'VR-PROP'!#REF!)</f>
        <v>#REF!</v>
      </c>
      <c r="J52" s="154" t="e">
        <f>IF(ISTEXT('VR-PROP'!#REF!),"DESCARTADO",'VR-PROP'!#REF!)</f>
        <v>#REF!</v>
      </c>
    </row>
    <row r="53" spans="8:10">
      <c r="H53" s="155">
        <v>52</v>
      </c>
      <c r="I53" s="154" t="e">
        <f>IF(ISTEXT('VR-PROP'!#REF!),"DESCARTADO",'VR-PROP'!#REF!)</f>
        <v>#REF!</v>
      </c>
      <c r="J53" s="154" t="e">
        <f>IF(ISTEXT('VR-PROP'!#REF!),"DESCARTADO",'VR-PROP'!#REF!)</f>
        <v>#REF!</v>
      </c>
    </row>
    <row r="54" spans="8:10">
      <c r="H54" s="155">
        <v>53</v>
      </c>
      <c r="I54" s="154" t="e">
        <f>IF(ISTEXT('VR-PROP'!#REF!),"DESCARTADO",'VR-PROP'!#REF!)</f>
        <v>#REF!</v>
      </c>
      <c r="J54" s="154" t="e">
        <f>IF(ISTEXT('VR-PROP'!#REF!),"DESCARTADO",'VR-PROP'!#REF!)</f>
        <v>#REF!</v>
      </c>
    </row>
    <row r="55" spans="8:10">
      <c r="H55" s="155">
        <v>54</v>
      </c>
      <c r="I55" s="154" t="e">
        <f>IF(ISTEXT('VR-PROP'!#REF!),"DESCARTADO",'VR-PROP'!#REF!)</f>
        <v>#REF!</v>
      </c>
      <c r="J55" s="154" t="e">
        <f>IF(ISTEXT('VR-PROP'!#REF!),"DESCARTADO",'VR-PROP'!#REF!)</f>
        <v>#REF!</v>
      </c>
    </row>
    <row r="56" spans="8:10">
      <c r="H56" s="155">
        <v>55</v>
      </c>
      <c r="I56" s="154" t="e">
        <f>IF(ISTEXT('VR-PROP'!#REF!),"DESCARTADO",'VR-PROP'!#REF!)</f>
        <v>#REF!</v>
      </c>
      <c r="J56" s="154" t="e">
        <f>IF(ISTEXT('VR-PROP'!#REF!),"DESCARTADO",'VR-PROP'!#REF!)</f>
        <v>#REF!</v>
      </c>
    </row>
    <row r="57" spans="8:10">
      <c r="H57" s="155">
        <v>56</v>
      </c>
      <c r="I57" s="154" t="e">
        <f>IF(ISTEXT('VR-PROP'!#REF!),"DESCARTADO",'VR-PROP'!#REF!)</f>
        <v>#REF!</v>
      </c>
      <c r="J57" s="154" t="e">
        <f>IF(ISTEXT('VR-PROP'!#REF!),"DESCARTADO",'VR-PROP'!#REF!)</f>
        <v>#REF!</v>
      </c>
    </row>
    <row r="58" spans="8:10">
      <c r="H58" s="155">
        <v>57</v>
      </c>
      <c r="I58" s="154" t="e">
        <f>IF(ISTEXT('VR-PROP'!#REF!),"DESCARTADO",'VR-PROP'!#REF!)</f>
        <v>#REF!</v>
      </c>
      <c r="J58" s="154" t="e">
        <f>IF(ISTEXT('VR-PROP'!#REF!),"DESCARTADO",'VR-PROP'!#REF!)</f>
        <v>#REF!</v>
      </c>
    </row>
    <row r="59" spans="8:10">
      <c r="H59" s="155">
        <v>58</v>
      </c>
      <c r="I59" s="154" t="e">
        <f>IF(ISTEXT('VR-PROP'!#REF!),"DESCARTADO",'VR-PROP'!#REF!)</f>
        <v>#REF!</v>
      </c>
      <c r="J59" s="154" t="e">
        <f>IF(ISTEXT('VR-PROP'!#REF!),"DESCARTADO",'VR-PROP'!#REF!)</f>
        <v>#REF!</v>
      </c>
    </row>
    <row r="60" spans="8:10">
      <c r="H60" s="155">
        <v>59</v>
      </c>
      <c r="I60" s="154" t="e">
        <f>IF(ISTEXT('VR-PROP'!#REF!),"DESCARTADO",'VR-PROP'!#REF!)</f>
        <v>#REF!</v>
      </c>
      <c r="J60" s="154" t="e">
        <f>IF(ISTEXT('VR-PROP'!#REF!),"DESCARTADO",'VR-PROP'!#REF!)</f>
        <v>#REF!</v>
      </c>
    </row>
    <row r="61" spans="8:10">
      <c r="H61" s="155">
        <v>60</v>
      </c>
      <c r="I61" s="154" t="e">
        <f>IF(ISTEXT('VR-PROP'!#REF!),"DESCARTADO",'VR-PROP'!#REF!)</f>
        <v>#REF!</v>
      </c>
      <c r="J61" s="154" t="e">
        <f>IF(ISTEXT('VR-PROP'!#REF!),"DESCARTADO",'VR-PROP'!#REF!)</f>
        <v>#REF!</v>
      </c>
    </row>
    <row r="62" spans="8:10">
      <c r="H62" s="155">
        <v>61</v>
      </c>
      <c r="I62" s="154" t="e">
        <f>IF(ISTEXT('VR-PROP'!#REF!),"DESCARTADO",'VR-PROP'!#REF!)</f>
        <v>#REF!</v>
      </c>
      <c r="J62" s="154" t="e">
        <f>IF(ISTEXT('VR-PROP'!#REF!),"DESCARTADO",'VR-PROP'!#REF!)</f>
        <v>#REF!</v>
      </c>
    </row>
    <row r="63" spans="8:10">
      <c r="H63" s="155">
        <v>62</v>
      </c>
      <c r="I63" s="154" t="e">
        <f>IF(ISTEXT('VR-PROP'!#REF!),"DESCARTADO",'VR-PROP'!#REF!)</f>
        <v>#REF!</v>
      </c>
      <c r="J63" s="154" t="e">
        <f>IF(ISTEXT('VR-PROP'!#REF!),"DESCARTADO",'VR-PROP'!#REF!)</f>
        <v>#REF!</v>
      </c>
    </row>
    <row r="64" spans="8:10">
      <c r="H64" s="155">
        <v>63</v>
      </c>
      <c r="I64" s="154" t="e">
        <f>IF(ISTEXT('VR-PROP'!#REF!),"DESCARTADO",'VR-PROP'!#REF!)</f>
        <v>#REF!</v>
      </c>
      <c r="J64" s="154" t="e">
        <f>IF(ISTEXT('VR-PROP'!#REF!),"DESCARTADO",'VR-PROP'!#REF!)</f>
        <v>#REF!</v>
      </c>
    </row>
    <row r="65" spans="8:10">
      <c r="H65" s="155">
        <v>64</v>
      </c>
      <c r="I65" s="154" t="e">
        <f>IF(ISTEXT('VR-PROP'!#REF!),"DESCARTADO",'VR-PROP'!#REF!)</f>
        <v>#REF!</v>
      </c>
      <c r="J65" s="154" t="e">
        <f>IF(ISTEXT('VR-PROP'!#REF!),"DESCARTADO",'VR-PROP'!#REF!)</f>
        <v>#REF!</v>
      </c>
    </row>
    <row r="66" spans="8:10">
      <c r="H66" s="155">
        <v>65</v>
      </c>
      <c r="I66" s="154" t="e">
        <f>IF(ISTEXT('VR-PROP'!#REF!),"DESCARTADO",'VR-PROP'!#REF!)</f>
        <v>#REF!</v>
      </c>
      <c r="J66" s="154" t="e">
        <f>IF(ISTEXT('VR-PROP'!#REF!),"DESCARTADO",'VR-PROP'!#REF!)</f>
        <v>#REF!</v>
      </c>
    </row>
    <row r="67" spans="8:10">
      <c r="H67" s="155">
        <v>66</v>
      </c>
      <c r="I67" s="154" t="e">
        <f>IF(ISTEXT('VR-PROP'!#REF!),"DESCARTADO",'VR-PROP'!#REF!)</f>
        <v>#REF!</v>
      </c>
      <c r="J67" s="154" t="e">
        <f>IF(ISTEXT('VR-PROP'!#REF!),"DESCARTADO",'VR-PROP'!#REF!)</f>
        <v>#REF!</v>
      </c>
    </row>
    <row r="68" spans="8:10">
      <c r="H68" s="155">
        <v>67</v>
      </c>
      <c r="I68" s="154" t="e">
        <f>IF(ISTEXT('VR-PROP'!#REF!),"DESCARTADO",'VR-PROP'!#REF!)</f>
        <v>#REF!</v>
      </c>
      <c r="J68" s="154" t="e">
        <f>IF(ISTEXT('VR-PROP'!#REF!),"DESCARTADO",'VR-PROP'!#REF!)</f>
        <v>#REF!</v>
      </c>
    </row>
    <row r="69" spans="8:10">
      <c r="H69" s="155">
        <v>68</v>
      </c>
      <c r="I69" s="154" t="e">
        <f>IF(ISTEXT('VR-PROP'!#REF!),"DESCARTADO",'VR-PROP'!#REF!)</f>
        <v>#REF!</v>
      </c>
      <c r="J69" s="154" t="e">
        <f>IF(ISTEXT('VR-PROP'!#REF!),"DESCARTADO",'VR-PROP'!#REF!)</f>
        <v>#REF!</v>
      </c>
    </row>
    <row r="70" spans="8:10">
      <c r="H70" s="155">
        <v>69</v>
      </c>
      <c r="I70" s="154" t="e">
        <f>IF(ISTEXT('VR-PROP'!#REF!),"DESCARTADO",'VR-PROP'!#REF!)</f>
        <v>#REF!</v>
      </c>
      <c r="J70" s="154" t="e">
        <f>IF(ISTEXT('VR-PROP'!#REF!),"DESCARTADO",'VR-PROP'!#REF!)</f>
        <v>#REF!</v>
      </c>
    </row>
    <row r="71" spans="8:10">
      <c r="H71" s="155">
        <v>70</v>
      </c>
      <c r="I71" s="154" t="e">
        <f>IF(ISTEXT('VR-PROP'!#REF!),"DESCARTADO",'VR-PROP'!#REF!)</f>
        <v>#REF!</v>
      </c>
      <c r="J71" s="154" t="e">
        <f>IF(ISTEXT('VR-PROP'!#REF!),"DESCARTADO",'VR-PROP'!#REF!)</f>
        <v>#REF!</v>
      </c>
    </row>
    <row r="72" spans="8:10">
      <c r="H72" s="155">
        <v>71</v>
      </c>
      <c r="I72" s="154" t="e">
        <f>IF(ISTEXT('VR-PROP'!#REF!),"DESCARTADO",'VR-PROP'!#REF!)</f>
        <v>#REF!</v>
      </c>
      <c r="J72" s="154" t="e">
        <f>IF(ISTEXT('VR-PROP'!#REF!),"DESCARTADO",'VR-PROP'!#REF!)</f>
        <v>#REF!</v>
      </c>
    </row>
    <row r="73" spans="8:10">
      <c r="H73" s="155">
        <v>72</v>
      </c>
      <c r="I73" s="154" t="e">
        <f>IF(ISTEXT('VR-PROP'!#REF!),"DESCARTADO",'VR-PROP'!#REF!)</f>
        <v>#REF!</v>
      </c>
      <c r="J73" s="154" t="e">
        <f>IF(ISTEXT('VR-PROP'!#REF!),"DESCARTADO",'VR-PROP'!#REF!)</f>
        <v>#REF!</v>
      </c>
    </row>
    <row r="74" spans="8:10">
      <c r="H74" s="155">
        <v>73</v>
      </c>
      <c r="I74" s="154" t="e">
        <f>IF(ISTEXT('VR-PROP'!#REF!),"DESCARTADO",'VR-PROP'!#REF!)</f>
        <v>#REF!</v>
      </c>
      <c r="J74" s="154" t="e">
        <f>IF(ISTEXT('VR-PROP'!#REF!),"DESCARTADO",'VR-PROP'!#REF!)</f>
        <v>#REF!</v>
      </c>
    </row>
    <row r="75" spans="8:10">
      <c r="H75" s="155">
        <v>74</v>
      </c>
      <c r="I75" s="154" t="e">
        <f>IF(ISTEXT('VR-PROP'!#REF!),"DESCARTADO",'VR-PROP'!#REF!)</f>
        <v>#REF!</v>
      </c>
      <c r="J75" s="154" t="e">
        <f>IF(ISTEXT('VR-PROP'!#REF!),"DESCARTADO",'VR-PROP'!#REF!)</f>
        <v>#REF!</v>
      </c>
    </row>
    <row r="76" spans="8:10">
      <c r="H76" s="155">
        <v>75</v>
      </c>
      <c r="I76" s="154" t="e">
        <f>IF(ISTEXT('VR-PROP'!#REF!),"DESCARTADO",'VR-PROP'!#REF!)</f>
        <v>#REF!</v>
      </c>
      <c r="J76" s="154" t="e">
        <f>IF(ISTEXT('VR-PROP'!#REF!),"DESCARTADO",'VR-PROP'!#REF!)</f>
        <v>#REF!</v>
      </c>
    </row>
    <row r="77" spans="8:10">
      <c r="H77" s="155">
        <v>76</v>
      </c>
      <c r="I77" s="154" t="e">
        <f>IF(ISTEXT('VR-PROP'!#REF!),"DESCARTADO",'VR-PROP'!#REF!)</f>
        <v>#REF!</v>
      </c>
      <c r="J77" s="154" t="e">
        <f>IF(ISTEXT('VR-PROP'!#REF!),"DESCARTADO",'VR-PROP'!#REF!)</f>
        <v>#REF!</v>
      </c>
    </row>
    <row r="78" spans="8:10">
      <c r="H78" s="155">
        <v>77</v>
      </c>
      <c r="I78" s="154" t="e">
        <f>IF(ISTEXT('VR-PROP'!#REF!),"DESCARTADO",'VR-PROP'!#REF!)</f>
        <v>#REF!</v>
      </c>
      <c r="J78" s="154" t="e">
        <f>IF(ISTEXT('VR-PROP'!#REF!),"DESCARTADO",'VR-PROP'!#REF!)</f>
        <v>#REF!</v>
      </c>
    </row>
    <row r="79" spans="8:10">
      <c r="H79" s="155">
        <v>78</v>
      </c>
      <c r="I79" s="154" t="e">
        <f>IF(ISTEXT('VR-PROP'!#REF!),"DESCARTADO",'VR-PROP'!#REF!)</f>
        <v>#REF!</v>
      </c>
      <c r="J79" s="154" t="e">
        <f>IF(ISTEXT('VR-PROP'!#REF!),"DESCARTADO",'VR-PROP'!#REF!)</f>
        <v>#REF!</v>
      </c>
    </row>
    <row r="80" spans="8:10">
      <c r="H80" s="155">
        <v>79</v>
      </c>
      <c r="I80" s="154" t="e">
        <f>IF(ISTEXT('VR-PROP'!#REF!),"DESCARTADO",'VR-PROP'!#REF!)</f>
        <v>#REF!</v>
      </c>
      <c r="J80" s="154" t="e">
        <f>IF(ISTEXT('VR-PROP'!#REF!),"DESCARTADO",'VR-PROP'!#REF!)</f>
        <v>#REF!</v>
      </c>
    </row>
    <row r="81" spans="8:10">
      <c r="H81" s="155">
        <v>80</v>
      </c>
      <c r="I81" s="154" t="e">
        <f>IF(ISTEXT('VR-PROP'!#REF!),"DESCARTADO",'VR-PROP'!#REF!)</f>
        <v>#REF!</v>
      </c>
      <c r="J81" s="154" t="e">
        <f>IF(ISTEXT('VR-PROP'!#REF!),"DESCARTADO",'VR-PROP'!#REF!)</f>
        <v>#REF!</v>
      </c>
    </row>
    <row r="82" spans="8:10">
      <c r="H82" s="155">
        <v>81</v>
      </c>
      <c r="I82" s="154" t="e">
        <f>IF(ISTEXT('VR-PROP'!#REF!),"DESCARTADO",'VR-PROP'!#REF!)</f>
        <v>#REF!</v>
      </c>
      <c r="J82" s="154" t="e">
        <f>IF(ISTEXT('VR-PROP'!#REF!),"DESCARTADO",'VR-PROP'!#REF!)</f>
        <v>#REF!</v>
      </c>
    </row>
    <row r="83" spans="8:10">
      <c r="H83" s="155">
        <v>82</v>
      </c>
      <c r="I83" s="154" t="e">
        <f>IF(ISTEXT('VR-PROP'!#REF!),"DESCARTADO",'VR-PROP'!#REF!)</f>
        <v>#REF!</v>
      </c>
      <c r="J83" s="154" t="e">
        <f>IF(ISTEXT('VR-PROP'!#REF!),"DESCARTADO",'VR-PROP'!#REF!)</f>
        <v>#REF!</v>
      </c>
    </row>
    <row r="84" spans="8:10">
      <c r="H84" s="155">
        <v>83</v>
      </c>
      <c r="I84" s="154" t="e">
        <f>IF(ISTEXT('VR-PROP'!#REF!),"DESCARTADO",'VR-PROP'!#REF!)</f>
        <v>#REF!</v>
      </c>
      <c r="J84" s="154" t="e">
        <f>IF(ISTEXT('VR-PROP'!#REF!),"DESCARTADO",'VR-PROP'!#REF!)</f>
        <v>#REF!</v>
      </c>
    </row>
    <row r="85" spans="8:10">
      <c r="H85" s="155">
        <v>84</v>
      </c>
      <c r="I85" s="154" t="e">
        <f>IF(ISTEXT('VR-PROP'!#REF!),"DESCARTADO",'VR-PROP'!#REF!)</f>
        <v>#REF!</v>
      </c>
      <c r="J85" s="154" t="e">
        <f>IF(ISTEXT('VR-PROP'!#REF!),"DESCARTADO",'VR-PROP'!#REF!)</f>
        <v>#REF!</v>
      </c>
    </row>
    <row r="86" spans="8:10">
      <c r="H86" s="155">
        <v>85</v>
      </c>
      <c r="I86" s="154" t="e">
        <f>IF(ISTEXT('VR-PROP'!#REF!),"DESCARTADO",'VR-PROP'!#REF!)</f>
        <v>#REF!</v>
      </c>
      <c r="J86" s="154" t="e">
        <f>IF(ISTEXT('VR-PROP'!#REF!),"DESCARTADO",'VR-PROP'!#REF!)</f>
        <v>#REF!</v>
      </c>
    </row>
    <row r="87" spans="8:10">
      <c r="H87" s="155">
        <v>86</v>
      </c>
      <c r="I87" s="154" t="e">
        <f>IF(ISTEXT('VR-PROP'!#REF!),"DESCARTADO",'VR-PROP'!#REF!)</f>
        <v>#REF!</v>
      </c>
      <c r="J87" s="154" t="e">
        <f>IF(ISTEXT('VR-PROP'!#REF!),"DESCARTADO",'VR-PROP'!#REF!)</f>
        <v>#REF!</v>
      </c>
    </row>
    <row r="88" spans="8:10">
      <c r="H88" s="155">
        <v>87</v>
      </c>
      <c r="I88" s="154" t="e">
        <f>IF(ISTEXT('VR-PROP'!#REF!),"DESCARTADO",'VR-PROP'!#REF!)</f>
        <v>#REF!</v>
      </c>
      <c r="J88" s="154" t="e">
        <f>IF(ISTEXT('VR-PROP'!#REF!),"DESCARTADO",'VR-PROP'!#REF!)</f>
        <v>#REF!</v>
      </c>
    </row>
    <row r="89" spans="8:10">
      <c r="H89" s="155">
        <v>88</v>
      </c>
      <c r="I89" s="154" t="e">
        <f>IF(ISTEXT('VR-PROP'!#REF!),"DESCARTADO",'VR-PROP'!#REF!)</f>
        <v>#REF!</v>
      </c>
      <c r="J89" s="154" t="e">
        <f>IF(ISTEXT('VR-PROP'!#REF!),"DESCARTADO",'VR-PROP'!#REF!)</f>
        <v>#REF!</v>
      </c>
    </row>
    <row r="90" spans="8:10">
      <c r="H90" s="155">
        <v>89</v>
      </c>
      <c r="I90" s="154" t="e">
        <f>IF(ISTEXT('VR-PROP'!#REF!),"DESCARTADO",'VR-PROP'!#REF!)</f>
        <v>#REF!</v>
      </c>
      <c r="J90" s="154" t="e">
        <f>IF(ISTEXT('VR-PROP'!#REF!),"DESCARTADO",'VR-PROP'!#REF!)</f>
        <v>#REF!</v>
      </c>
    </row>
    <row r="91" spans="8:10">
      <c r="H91" s="155">
        <v>90</v>
      </c>
      <c r="I91" s="154" t="e">
        <f>IF(ISTEXT('VR-PROP'!#REF!),"DESCARTADO",'VR-PROP'!#REF!)</f>
        <v>#REF!</v>
      </c>
      <c r="J91" s="154" t="e">
        <f>IF(ISTEXT('VR-PROP'!#REF!),"DESCARTADO",'VR-PROP'!#REF!)</f>
        <v>#REF!</v>
      </c>
    </row>
    <row r="92" spans="8:10">
      <c r="H92" s="155">
        <v>91</v>
      </c>
      <c r="I92" s="154" t="e">
        <f>IF(ISTEXT('VR-PROP'!#REF!),"DESCARTADO",'VR-PROP'!#REF!)</f>
        <v>#REF!</v>
      </c>
      <c r="J92" s="154" t="e">
        <f>IF(ISTEXT('VR-PROP'!#REF!),"DESCARTADO",'VR-PROP'!#REF!)</f>
        <v>#REF!</v>
      </c>
    </row>
    <row r="93" spans="8:10">
      <c r="H93" s="155">
        <v>92</v>
      </c>
      <c r="I93" s="154" t="e">
        <f>IF(ISTEXT('VR-PROP'!#REF!),"DESCARTADO",'VR-PROP'!#REF!)</f>
        <v>#REF!</v>
      </c>
      <c r="J93" s="154" t="e">
        <f>IF(ISTEXT('VR-PROP'!#REF!),"DESCARTADO",'VR-PROP'!#REF!)</f>
        <v>#REF!</v>
      </c>
    </row>
    <row r="94" spans="8:10">
      <c r="H94" s="155">
        <v>93</v>
      </c>
      <c r="I94" s="154" t="e">
        <f>IF(ISTEXT('VR-PROP'!#REF!),"DESCARTADO",'VR-PROP'!#REF!)</f>
        <v>#REF!</v>
      </c>
      <c r="J94" s="154" t="e">
        <f>IF(ISTEXT('VR-PROP'!#REF!),"DESCARTADO",'VR-PROP'!#REF!)</f>
        <v>#REF!</v>
      </c>
    </row>
    <row r="95" spans="8:10">
      <c r="H95" s="155">
        <v>94</v>
      </c>
      <c r="I95" s="154" t="e">
        <f>IF(ISTEXT('VR-PROP'!#REF!),"DESCARTADO",'VR-PROP'!#REF!)</f>
        <v>#REF!</v>
      </c>
      <c r="J95" s="154" t="e">
        <f>IF(ISTEXT('VR-PROP'!#REF!),"DESCARTADO",'VR-PROP'!#REF!)</f>
        <v>#REF!</v>
      </c>
    </row>
    <row r="96" spans="8:10">
      <c r="H96" s="155">
        <v>95</v>
      </c>
      <c r="I96" s="154" t="e">
        <f>IF(ISTEXT('VR-PROP'!#REF!),"DESCARTADO",'VR-PROP'!#REF!)</f>
        <v>#REF!</v>
      </c>
      <c r="J96" s="154" t="e">
        <f>IF(ISTEXT('VR-PROP'!#REF!),"DESCARTADO",'VR-PROP'!#REF!)</f>
        <v>#REF!</v>
      </c>
    </row>
    <row r="97" spans="8:10">
      <c r="H97" s="155">
        <v>96</v>
      </c>
      <c r="I97" s="154" t="e">
        <f>IF(ISTEXT('VR-PROP'!#REF!),"DESCARTADO",'VR-PROP'!#REF!)</f>
        <v>#REF!</v>
      </c>
      <c r="J97" s="154" t="e">
        <f>IF(ISTEXT('VR-PROP'!#REF!),"DESCARTADO",'VR-PROP'!#REF!)</f>
        <v>#REF!</v>
      </c>
    </row>
    <row r="98" spans="8:10">
      <c r="H98" s="155">
        <v>97</v>
      </c>
      <c r="I98" s="154" t="e">
        <f>IF(ISTEXT('VR-PROP'!#REF!),"DESCARTADO",'VR-PROP'!#REF!)</f>
        <v>#REF!</v>
      </c>
      <c r="J98" s="154" t="e">
        <f>IF(ISTEXT('VR-PROP'!#REF!),"DESCARTADO",'VR-PROP'!#REF!)</f>
        <v>#REF!</v>
      </c>
    </row>
    <row r="99" spans="8:10">
      <c r="H99" s="155">
        <v>98</v>
      </c>
      <c r="I99" s="154" t="e">
        <f>IF(ISTEXT('VR-PROP'!#REF!),"DESCARTADO",'VR-PROP'!#REF!)</f>
        <v>#REF!</v>
      </c>
      <c r="J99" s="154" t="e">
        <f>IF(ISTEXT('VR-PROP'!#REF!),"DESCARTADO",'VR-PROP'!#REF!)</f>
        <v>#REF!</v>
      </c>
    </row>
    <row r="100" spans="8:10">
      <c r="H100" s="155">
        <v>99</v>
      </c>
      <c r="I100" s="154" t="e">
        <f>IF(ISTEXT('VR-PROP'!#REF!),"DESCARTADO",'VR-PROP'!#REF!)</f>
        <v>#REF!</v>
      </c>
      <c r="J100" s="154" t="e">
        <f>IF(ISTEXT('VR-PROP'!#REF!),"DESCARTADO",'VR-PROP'!#REF!)</f>
        <v>#REF!</v>
      </c>
    </row>
    <row r="101" spans="8:10">
      <c r="H101" s="155">
        <v>100</v>
      </c>
      <c r="I101" s="154" t="e">
        <f>IF(ISTEXT('VR-PROP'!#REF!),"DESCARTADO",'VR-PROP'!#REF!)</f>
        <v>#REF!</v>
      </c>
      <c r="J101" s="154" t="e">
        <f>IF(ISTEXT('VR-PROP'!#REF!),"DESCARTADO",'VR-PROP'!#REF!)</f>
        <v>#REF!</v>
      </c>
    </row>
    <row r="102" spans="8:10">
      <c r="H102" s="155">
        <v>101</v>
      </c>
      <c r="I102" s="154" t="e">
        <f>IF(ISTEXT('VR-PROP'!#REF!),"DESCARTADO",'VR-PROP'!#REF!)</f>
        <v>#REF!</v>
      </c>
      <c r="J102" s="154" t="e">
        <f>IF(ISTEXT('VR-PROP'!#REF!),"DESCARTADO",'VR-PROP'!#REF!)</f>
        <v>#REF!</v>
      </c>
    </row>
    <row r="103" spans="8:10">
      <c r="H103" s="155">
        <v>102</v>
      </c>
      <c r="I103" s="154" t="e">
        <f>IF(ISTEXT('VR-PROP'!#REF!),"DESCARTADO",'VR-PROP'!#REF!)</f>
        <v>#REF!</v>
      </c>
      <c r="J103" s="154" t="e">
        <f>IF(ISTEXT('VR-PROP'!#REF!),"DESCARTADO",'VR-PROP'!#REF!)</f>
        <v>#REF!</v>
      </c>
    </row>
    <row r="104" spans="8:10">
      <c r="H104" s="155">
        <v>103</v>
      </c>
      <c r="I104" s="154" t="e">
        <f>IF(ISTEXT('VR-PROP'!#REF!),"DESCARTADO",'VR-PROP'!#REF!)</f>
        <v>#REF!</v>
      </c>
      <c r="J104" s="154" t="e">
        <f>IF(ISTEXT('VR-PROP'!#REF!),"DESCARTADO",'VR-PROP'!#REF!)</f>
        <v>#REF!</v>
      </c>
    </row>
    <row r="105" spans="8:10">
      <c r="H105" s="155">
        <v>104</v>
      </c>
      <c r="I105" s="154" t="e">
        <f>IF(ISTEXT('VR-PROP'!#REF!),"DESCARTADO",'VR-PROP'!#REF!)</f>
        <v>#REF!</v>
      </c>
      <c r="J105" s="154" t="e">
        <f>IF(ISTEXT('VR-PROP'!#REF!),"DESCARTADO",'VR-PROP'!#REF!)</f>
        <v>#REF!</v>
      </c>
    </row>
    <row r="106" spans="8:10">
      <c r="H106" s="155">
        <v>105</v>
      </c>
      <c r="I106" s="154" t="e">
        <f>IF(ISTEXT('VR-PROP'!#REF!),"DESCARTADO",'VR-PROP'!#REF!)</f>
        <v>#REF!</v>
      </c>
      <c r="J106" s="154" t="e">
        <f>IF(ISTEXT('VR-PROP'!#REF!),"DESCARTADO",'VR-PROP'!#REF!)</f>
        <v>#REF!</v>
      </c>
    </row>
    <row r="107" spans="8:10">
      <c r="H107" s="155">
        <v>106</v>
      </c>
      <c r="I107" s="154" t="e">
        <f>IF(ISTEXT('VR-PROP'!#REF!),"DESCARTADO",'VR-PROP'!#REF!)</f>
        <v>#REF!</v>
      </c>
      <c r="J107" s="154" t="e">
        <f>IF(ISTEXT('VR-PROP'!#REF!),"DESCARTADO",'VR-PROP'!#REF!)</f>
        <v>#REF!</v>
      </c>
    </row>
    <row r="108" spans="8:10">
      <c r="H108" s="155">
        <v>107</v>
      </c>
      <c r="I108" s="154" t="e">
        <f>IF(ISTEXT('VR-PROP'!#REF!),"DESCARTADO",'VR-PROP'!#REF!)</f>
        <v>#REF!</v>
      </c>
      <c r="J108" s="154" t="e">
        <f>IF(ISTEXT('VR-PROP'!#REF!),"DESCARTADO",'VR-PROP'!#REF!)</f>
        <v>#REF!</v>
      </c>
    </row>
    <row r="109" spans="8:10">
      <c r="H109" s="155">
        <v>108</v>
      </c>
      <c r="I109" s="154" t="e">
        <f>IF(ISTEXT('VR-PROP'!#REF!),"DESCARTADO",'VR-PROP'!#REF!)</f>
        <v>#REF!</v>
      </c>
      <c r="J109" s="154" t="e">
        <f>IF(ISTEXT('VR-PROP'!#REF!),"DESCARTADO",'VR-PROP'!#REF!)</f>
        <v>#REF!</v>
      </c>
    </row>
    <row r="110" spans="8:10">
      <c r="H110" s="155">
        <v>109</v>
      </c>
      <c r="I110" s="154" t="e">
        <f>IF(ISTEXT('VR-PROP'!#REF!),"DESCARTADO",'VR-PROP'!#REF!)</f>
        <v>#REF!</v>
      </c>
      <c r="J110" s="154" t="e">
        <f>IF(ISTEXT('VR-PROP'!#REF!),"DESCARTADO",'VR-PROP'!#REF!)</f>
        <v>#REF!</v>
      </c>
    </row>
    <row r="111" spans="8:10">
      <c r="H111" s="155">
        <v>110</v>
      </c>
      <c r="I111" s="154" t="e">
        <f>IF(ISTEXT('VR-PROP'!#REF!),"DESCARTADO",'VR-PROP'!#REF!)</f>
        <v>#REF!</v>
      </c>
      <c r="J111" s="154" t="e">
        <f>IF(ISTEXT('VR-PROP'!#REF!),"DESCARTADO",'VR-PROP'!#REF!)</f>
        <v>#REF!</v>
      </c>
    </row>
    <row r="112" spans="8:10">
      <c r="H112" s="155">
        <v>111</v>
      </c>
      <c r="I112" s="154" t="e">
        <f>IF(ISTEXT('VR-PROP'!#REF!),"DESCARTADO",'VR-PROP'!#REF!)</f>
        <v>#REF!</v>
      </c>
      <c r="J112" s="154" t="e">
        <f>IF(ISTEXT('VR-PROP'!#REF!),"DESCARTADO",'VR-PROP'!#REF!)</f>
        <v>#REF!</v>
      </c>
    </row>
    <row r="113" spans="8:10">
      <c r="H113" s="155">
        <v>112</v>
      </c>
      <c r="I113" s="154" t="e">
        <f>IF(ISTEXT('VR-PROP'!#REF!),"DESCARTADO",'VR-PROP'!#REF!)</f>
        <v>#REF!</v>
      </c>
      <c r="J113" s="154" t="e">
        <f>IF(ISTEXT('VR-PROP'!#REF!),"DESCARTADO",'VR-PROP'!#REF!)</f>
        <v>#REF!</v>
      </c>
    </row>
    <row r="114" spans="8:10">
      <c r="H114" s="155">
        <v>113</v>
      </c>
      <c r="I114" s="154" t="e">
        <f>IF(ISTEXT('VR-PROP'!#REF!),"DESCARTADO",'VR-PROP'!#REF!)</f>
        <v>#REF!</v>
      </c>
      <c r="J114" s="154" t="e">
        <f>IF(ISTEXT('VR-PROP'!#REF!),"DESCARTADO",'VR-PROP'!#REF!)</f>
        <v>#REF!</v>
      </c>
    </row>
    <row r="115" spans="8:10">
      <c r="H115" s="155">
        <v>114</v>
      </c>
      <c r="I115" s="154" t="e">
        <f>IF(ISTEXT('VR-PROP'!#REF!),"DESCARTADO",'VR-PROP'!#REF!)</f>
        <v>#REF!</v>
      </c>
      <c r="J115" s="154" t="e">
        <f>IF(ISTEXT('VR-PROP'!#REF!),"DESCARTADO",'VR-PROP'!#REF!)</f>
        <v>#REF!</v>
      </c>
    </row>
    <row r="116" spans="8:10">
      <c r="H116" s="155">
        <v>115</v>
      </c>
      <c r="I116" s="154" t="e">
        <f>IF(ISTEXT('VR-PROP'!#REF!),"DESCARTADO",'VR-PROP'!#REF!)</f>
        <v>#REF!</v>
      </c>
      <c r="J116" s="154" t="e">
        <f>IF(ISTEXT('VR-PROP'!#REF!),"DESCARTADO",'VR-PROP'!#REF!)</f>
        <v>#REF!</v>
      </c>
    </row>
    <row r="117" spans="8:10">
      <c r="H117" s="155">
        <v>116</v>
      </c>
      <c r="I117" s="154" t="e">
        <f>IF(ISTEXT('VR-PROP'!#REF!),"DESCARTADO",'VR-PROP'!#REF!)</f>
        <v>#REF!</v>
      </c>
      <c r="J117" s="154" t="e">
        <f>IF(ISTEXT('VR-PROP'!#REF!),"DESCARTADO",'VR-PROP'!#REF!)</f>
        <v>#REF!</v>
      </c>
    </row>
    <row r="118" spans="8:10">
      <c r="H118" s="155">
        <v>117</v>
      </c>
      <c r="I118" s="154" t="e">
        <f>IF(ISTEXT('VR-PROP'!#REF!),"DESCARTADO",'VR-PROP'!#REF!)</f>
        <v>#REF!</v>
      </c>
      <c r="J118" s="154" t="e">
        <f>IF(ISTEXT('VR-PROP'!#REF!),"DESCARTADO",'VR-PROP'!#REF!)</f>
        <v>#REF!</v>
      </c>
    </row>
    <row r="119" spans="8:10">
      <c r="H119" s="155">
        <v>118</v>
      </c>
      <c r="I119" s="154" t="e">
        <f>IF(ISTEXT('VR-PROP'!#REF!),"DESCARTADO",'VR-PROP'!#REF!)</f>
        <v>#REF!</v>
      </c>
      <c r="J119" s="154" t="e">
        <f>IF(ISTEXT('VR-PROP'!#REF!),"DESCARTADO",'VR-PROP'!#REF!)</f>
        <v>#REF!</v>
      </c>
    </row>
    <row r="120" spans="8:10">
      <c r="H120" s="155">
        <v>119</v>
      </c>
      <c r="I120" s="154" t="e">
        <f>IF(ISTEXT('VR-PROP'!#REF!),"DESCARTADO",'VR-PROP'!#REF!)</f>
        <v>#REF!</v>
      </c>
      <c r="J120" s="154" t="e">
        <f>IF(ISTEXT('VR-PROP'!#REF!),"DESCARTADO",'VR-PROP'!#REF!)</f>
        <v>#REF!</v>
      </c>
    </row>
    <row r="121" spans="8:10">
      <c r="H121" s="155">
        <v>120</v>
      </c>
      <c r="I121" s="154" t="e">
        <f>IF(ISTEXT('VR-PROP'!#REF!),"DESCARTADO",'VR-PROP'!#REF!)</f>
        <v>#REF!</v>
      </c>
      <c r="J121" s="154" t="e">
        <f>IF(ISTEXT('VR-PROP'!#REF!),"DESCARTADO",'VR-PROP'!#REF!)</f>
        <v>#REF!</v>
      </c>
    </row>
    <row r="122" spans="8:10">
      <c r="H122" s="155">
        <v>121</v>
      </c>
      <c r="I122" s="154" t="e">
        <f>IF(ISTEXT('VR-PROP'!#REF!),"DESCARTADO",'VR-PROP'!#REF!)</f>
        <v>#REF!</v>
      </c>
      <c r="J122" s="154" t="e">
        <f>IF(ISTEXT('VR-PROP'!#REF!),"DESCARTADO",'VR-PROP'!#REF!)</f>
        <v>#REF!</v>
      </c>
    </row>
    <row r="123" spans="8:10">
      <c r="H123" s="155">
        <v>122</v>
      </c>
      <c r="I123" s="154" t="e">
        <f>IF(ISTEXT('VR-PROP'!#REF!),"DESCARTADO",'VR-PROP'!#REF!)</f>
        <v>#REF!</v>
      </c>
      <c r="J123" s="154" t="e">
        <f>IF(ISTEXT('VR-PROP'!#REF!),"DESCARTADO",'VR-PROP'!#REF!)</f>
        <v>#REF!</v>
      </c>
    </row>
    <row r="124" spans="8:10">
      <c r="H124" s="155">
        <v>123</v>
      </c>
      <c r="I124" s="154" t="e">
        <f>IF(ISTEXT('VR-PROP'!#REF!),"DESCARTADO",'VR-PROP'!#REF!)</f>
        <v>#REF!</v>
      </c>
      <c r="J124" s="154" t="e">
        <f>IF(ISTEXT('VR-PROP'!#REF!),"DESCARTADO",'VR-PROP'!#REF!)</f>
        <v>#REF!</v>
      </c>
    </row>
    <row r="125" spans="8:10">
      <c r="H125" s="155">
        <v>124</v>
      </c>
      <c r="I125" s="154" t="e">
        <f>IF(ISTEXT('VR-PROP'!#REF!),"DESCARTADO",'VR-PROP'!#REF!)</f>
        <v>#REF!</v>
      </c>
      <c r="J125" s="154" t="e">
        <f>IF(ISTEXT('VR-PROP'!#REF!),"DESCARTADO",'VR-PROP'!#REF!)</f>
        <v>#REF!</v>
      </c>
    </row>
    <row r="126" spans="8:10">
      <c r="H126" s="155">
        <v>125</v>
      </c>
      <c r="I126" s="154" t="e">
        <f>IF(ISTEXT('VR-PROP'!#REF!),"DESCARTADO",'VR-PROP'!#REF!)</f>
        <v>#REF!</v>
      </c>
      <c r="J126" s="154" t="e">
        <f>IF(ISTEXT('VR-PROP'!#REF!),"DESCARTADO",'VR-PROP'!#REF!)</f>
        <v>#REF!</v>
      </c>
    </row>
    <row r="127" spans="8:10">
      <c r="H127" s="155">
        <v>126</v>
      </c>
      <c r="I127" s="154" t="e">
        <f>IF(ISTEXT('VR-PROP'!#REF!),"DESCARTADO",'VR-PROP'!#REF!)</f>
        <v>#REF!</v>
      </c>
      <c r="J127" s="154" t="e">
        <f>IF(ISTEXT('VR-PROP'!#REF!),"DESCARTADO",'VR-PROP'!#REF!)</f>
        <v>#REF!</v>
      </c>
    </row>
    <row r="128" spans="8:10">
      <c r="H128" s="155">
        <v>127</v>
      </c>
      <c r="I128" s="154" t="e">
        <f>IF(ISTEXT('VR-PROP'!#REF!),"DESCARTADO",'VR-PROP'!#REF!)</f>
        <v>#REF!</v>
      </c>
      <c r="J128" s="154" t="e">
        <f>IF(ISTEXT('VR-PROP'!#REF!),"DESCARTADO",'VR-PROP'!#REF!)</f>
        <v>#REF!</v>
      </c>
    </row>
    <row r="129" spans="8:10">
      <c r="H129" s="155">
        <v>128</v>
      </c>
      <c r="I129" s="154" t="e">
        <f>IF(ISTEXT('VR-PROP'!#REF!),"DESCARTADO",'VR-PROP'!#REF!)</f>
        <v>#REF!</v>
      </c>
      <c r="J129" s="154" t="e">
        <f>IF(ISTEXT('VR-PROP'!#REF!),"DESCARTADO",'VR-PROP'!#REF!)</f>
        <v>#REF!</v>
      </c>
    </row>
    <row r="130" spans="8:10">
      <c r="H130" s="155">
        <v>129</v>
      </c>
      <c r="I130" s="154" t="e">
        <f>IF(ISTEXT('VR-PROP'!#REF!),"DESCARTADO",'VR-PROP'!#REF!)</f>
        <v>#REF!</v>
      </c>
      <c r="J130" s="154" t="e">
        <f>IF(ISTEXT('VR-PROP'!#REF!),"DESCARTADO",'VR-PROP'!#REF!)</f>
        <v>#REF!</v>
      </c>
    </row>
    <row r="131" spans="8:10">
      <c r="H131" s="155">
        <v>130</v>
      </c>
      <c r="I131" s="154" t="e">
        <f>IF(ISTEXT('VR-PROP'!#REF!),"DESCARTADO",'VR-PROP'!#REF!)</f>
        <v>#REF!</v>
      </c>
      <c r="J131" s="154" t="e">
        <f>IF(ISTEXT('VR-PROP'!#REF!),"DESCARTADO",'VR-PROP'!#REF!)</f>
        <v>#REF!</v>
      </c>
    </row>
    <row r="132" spans="8:10">
      <c r="H132" s="155">
        <v>131</v>
      </c>
      <c r="I132" s="154" t="e">
        <f>IF(ISTEXT('VR-PROP'!#REF!),"DESCARTADO",'VR-PROP'!#REF!)</f>
        <v>#REF!</v>
      </c>
      <c r="J132" s="154" t="e">
        <f>IF(ISTEXT('VR-PROP'!#REF!),"DESCARTADO",'VR-PROP'!#REF!)</f>
        <v>#REF!</v>
      </c>
    </row>
    <row r="133" spans="8:10">
      <c r="H133" s="155">
        <v>132</v>
      </c>
      <c r="I133" s="154" t="e">
        <f>IF(ISTEXT('VR-PROP'!#REF!),"DESCARTADO",'VR-PROP'!#REF!)</f>
        <v>#REF!</v>
      </c>
      <c r="J133" s="154" t="e">
        <f>IF(ISTEXT('VR-PROP'!#REF!),"DESCARTADO",'VR-PROP'!#REF!)</f>
        <v>#REF!</v>
      </c>
    </row>
    <row r="134" spans="8:10">
      <c r="H134" s="155">
        <v>133</v>
      </c>
      <c r="I134" s="154" t="e">
        <f>IF(ISTEXT('VR-PROP'!#REF!),"DESCARTADO",'VR-PROP'!#REF!)</f>
        <v>#REF!</v>
      </c>
      <c r="J134" s="154" t="e">
        <f>IF(ISTEXT('VR-PROP'!#REF!),"DESCARTADO",'VR-PROP'!#REF!)</f>
        <v>#REF!</v>
      </c>
    </row>
    <row r="135" spans="8:10">
      <c r="H135" s="155">
        <v>134</v>
      </c>
      <c r="I135" s="154" t="e">
        <f>IF(ISTEXT('VR-PROP'!#REF!),"DESCARTADO",'VR-PROP'!#REF!)</f>
        <v>#REF!</v>
      </c>
      <c r="J135" s="154" t="e">
        <f>IF(ISTEXT('VR-PROP'!#REF!),"DESCARTADO",'VR-PROP'!#REF!)</f>
        <v>#REF!</v>
      </c>
    </row>
    <row r="136" spans="8:10">
      <c r="H136" s="155">
        <v>135</v>
      </c>
      <c r="I136" s="154" t="e">
        <f>IF(ISTEXT('VR-PROP'!#REF!),"DESCARTADO",'VR-PROP'!#REF!)</f>
        <v>#REF!</v>
      </c>
      <c r="J136" s="154" t="e">
        <f>IF(ISTEXT('VR-PROP'!#REF!),"DESCARTADO",'VR-PROP'!#REF!)</f>
        <v>#REF!</v>
      </c>
    </row>
    <row r="137" spans="8:10">
      <c r="H137" s="155">
        <v>136</v>
      </c>
      <c r="I137" s="154" t="e">
        <f>IF(ISTEXT('VR-PROP'!#REF!),"DESCARTADO",'VR-PROP'!#REF!)</f>
        <v>#REF!</v>
      </c>
      <c r="J137" s="154" t="e">
        <f>IF(ISTEXT('VR-PROP'!#REF!),"DESCARTADO",'VR-PROP'!#REF!)</f>
        <v>#REF!</v>
      </c>
    </row>
    <row r="138" spans="8:10">
      <c r="H138" s="155">
        <v>137</v>
      </c>
      <c r="I138" s="154" t="e">
        <f>IF(ISTEXT('VR-PROP'!#REF!),"DESCARTADO",'VR-PROP'!#REF!)</f>
        <v>#REF!</v>
      </c>
      <c r="J138" s="154" t="e">
        <f>IF(ISTEXT('VR-PROP'!#REF!),"DESCARTADO",'VR-PROP'!#REF!)</f>
        <v>#REF!</v>
      </c>
    </row>
    <row r="139" spans="8:10">
      <c r="H139" s="155">
        <v>138</v>
      </c>
      <c r="I139" s="154" t="e">
        <f>IF(ISTEXT('VR-PROP'!#REF!),"DESCARTADO",'VR-PROP'!#REF!)</f>
        <v>#REF!</v>
      </c>
      <c r="J139" s="154" t="e">
        <f>IF(ISTEXT('VR-PROP'!#REF!),"DESCARTADO",'VR-PROP'!#REF!)</f>
        <v>#REF!</v>
      </c>
    </row>
    <row r="140" spans="8:10">
      <c r="H140" s="155">
        <v>139</v>
      </c>
      <c r="I140" s="154" t="e">
        <f>IF(ISTEXT('VR-PROP'!#REF!),"DESCARTADO",'VR-PROP'!#REF!)</f>
        <v>#REF!</v>
      </c>
      <c r="J140" s="154" t="e">
        <f>IF(ISTEXT('VR-PROP'!#REF!),"DESCARTADO",'VR-PROP'!#REF!)</f>
        <v>#REF!</v>
      </c>
    </row>
    <row r="141" spans="8:10">
      <c r="H141" s="155">
        <v>140</v>
      </c>
      <c r="I141" s="154" t="e">
        <f>IF(ISTEXT('VR-PROP'!#REF!),"DESCARTADO",'VR-PROP'!#REF!)</f>
        <v>#REF!</v>
      </c>
      <c r="J141" s="154" t="e">
        <f>IF(ISTEXT('VR-PROP'!#REF!),"DESCARTADO",'VR-PROP'!#REF!)</f>
        <v>#REF!</v>
      </c>
    </row>
    <row r="142" spans="8:10">
      <c r="H142" s="155">
        <v>141</v>
      </c>
      <c r="I142" s="154" t="e">
        <f>IF(ISTEXT('VR-PROP'!#REF!),"DESCARTADO",'VR-PROP'!#REF!)</f>
        <v>#REF!</v>
      </c>
      <c r="J142" s="154" t="e">
        <f>IF(ISTEXT('VR-PROP'!#REF!),"DESCARTADO",'VR-PROP'!#REF!)</f>
        <v>#REF!</v>
      </c>
    </row>
    <row r="143" spans="8:10">
      <c r="H143" s="155">
        <v>142</v>
      </c>
      <c r="I143" s="154" t="e">
        <f>IF(ISTEXT('VR-PROP'!#REF!),"DESCARTADO",'VR-PROP'!#REF!)</f>
        <v>#REF!</v>
      </c>
      <c r="J143" s="154" t="e">
        <f>IF(ISTEXT('VR-PROP'!#REF!),"DESCARTADO",'VR-PROP'!#REF!)</f>
        <v>#REF!</v>
      </c>
    </row>
    <row r="144" spans="8:10">
      <c r="H144" s="155">
        <v>143</v>
      </c>
      <c r="I144" s="154" t="e">
        <f>IF(ISTEXT('VR-PROP'!#REF!),"DESCARTADO",'VR-PROP'!#REF!)</f>
        <v>#REF!</v>
      </c>
      <c r="J144" s="154" t="e">
        <f>IF(ISTEXT('VR-PROP'!#REF!),"DESCARTADO",'VR-PROP'!#REF!)</f>
        <v>#REF!</v>
      </c>
    </row>
    <row r="145" spans="8:10">
      <c r="H145" s="155">
        <v>144</v>
      </c>
      <c r="I145" s="154" t="e">
        <f>IF(ISTEXT('VR-PROP'!#REF!),"DESCARTADO",'VR-PROP'!#REF!)</f>
        <v>#REF!</v>
      </c>
      <c r="J145" s="154" t="e">
        <f>IF(ISTEXT('VR-PROP'!#REF!),"DESCARTADO",'VR-PROP'!#REF!)</f>
        <v>#REF!</v>
      </c>
    </row>
    <row r="146" spans="8:10">
      <c r="H146" s="155">
        <v>145</v>
      </c>
      <c r="I146" s="154" t="e">
        <f>IF(ISTEXT('VR-PROP'!#REF!),"DESCARTADO",'VR-PROP'!#REF!)</f>
        <v>#REF!</v>
      </c>
      <c r="J146" s="154" t="e">
        <f>IF(ISTEXT('VR-PROP'!#REF!),"DESCARTADO",'VR-PROP'!#REF!)</f>
        <v>#REF!</v>
      </c>
    </row>
    <row r="147" spans="8:10">
      <c r="H147" s="155">
        <v>146</v>
      </c>
      <c r="I147" s="154" t="e">
        <f>IF(ISTEXT('VR-PROP'!#REF!),"DESCARTADO",'VR-PROP'!#REF!)</f>
        <v>#REF!</v>
      </c>
      <c r="J147" s="154" t="e">
        <f>IF(ISTEXT('VR-PROP'!#REF!),"DESCARTADO",'VR-PROP'!#REF!)</f>
        <v>#REF!</v>
      </c>
    </row>
    <row r="148" spans="8:10">
      <c r="H148" s="155">
        <v>147</v>
      </c>
      <c r="I148" s="154" t="e">
        <f>IF(ISTEXT('VR-PROP'!#REF!),"DESCARTADO",'VR-PROP'!#REF!)</f>
        <v>#REF!</v>
      </c>
      <c r="J148" s="154" t="e">
        <f>IF(ISTEXT('VR-PROP'!#REF!),"DESCARTADO",'VR-PROP'!#REF!)</f>
        <v>#REF!</v>
      </c>
    </row>
    <row r="149" spans="8:10">
      <c r="H149" s="155">
        <v>148</v>
      </c>
      <c r="I149" s="154" t="e">
        <f>IF(ISTEXT('VR-PROP'!#REF!),"DESCARTADO",'VR-PROP'!#REF!)</f>
        <v>#REF!</v>
      </c>
      <c r="J149" s="154" t="e">
        <f>IF(ISTEXT('VR-PROP'!#REF!),"DESCARTADO",'VR-PROP'!#REF!)</f>
        <v>#REF!</v>
      </c>
    </row>
    <row r="150" spans="8:10">
      <c r="H150" s="155">
        <v>149</v>
      </c>
      <c r="I150" s="154" t="e">
        <f>IF(ISTEXT('VR-PROP'!#REF!),"DESCARTADO",'VR-PROP'!#REF!)</f>
        <v>#REF!</v>
      </c>
      <c r="J150" s="154" t="e">
        <f>IF(ISTEXT('VR-PROP'!#REF!),"DESCARTADO",'VR-PROP'!#REF!)</f>
        <v>#REF!</v>
      </c>
    </row>
    <row r="151" spans="8:10">
      <c r="H151" s="155">
        <v>150</v>
      </c>
      <c r="I151" s="154" t="e">
        <f>IF(ISTEXT('VR-PROP'!#REF!),"DESCARTADO",'VR-PROP'!#REF!)</f>
        <v>#REF!</v>
      </c>
      <c r="J151" s="154" t="e">
        <f>IF(ISTEXT('VR-PROP'!#REF!),"DESCARTADO",'VR-PROP'!#REF!)</f>
        <v>#REF!</v>
      </c>
    </row>
    <row r="152" spans="8:10">
      <c r="H152" s="155">
        <v>151</v>
      </c>
      <c r="I152" s="154" t="e">
        <f>IF(ISTEXT('VR-PROP'!#REF!),"DESCARTADO",'VR-PROP'!#REF!)</f>
        <v>#REF!</v>
      </c>
      <c r="J152" s="154" t="e">
        <f>IF(ISTEXT('VR-PROP'!#REF!),"DESCARTADO",'VR-PROP'!#REF!)</f>
        <v>#REF!</v>
      </c>
    </row>
    <row r="153" spans="8:10">
      <c r="H153" s="155">
        <v>152</v>
      </c>
      <c r="I153" s="154" t="e">
        <f>IF(ISTEXT('VR-PROP'!#REF!),"DESCARTADO",'VR-PROP'!#REF!)</f>
        <v>#REF!</v>
      </c>
      <c r="J153" s="154" t="e">
        <f>IF(ISTEXT('VR-PROP'!#REF!),"DESCARTADO",'VR-PROP'!#REF!)</f>
        <v>#REF!</v>
      </c>
    </row>
    <row r="154" spans="8:10">
      <c r="H154" s="155">
        <v>153</v>
      </c>
      <c r="I154" s="154" t="e">
        <f>IF(ISTEXT('VR-PROP'!#REF!),"DESCARTADO",'VR-PROP'!#REF!)</f>
        <v>#REF!</v>
      </c>
      <c r="J154" s="154" t="e">
        <f>IF(ISTEXT('VR-PROP'!#REF!),"DESCARTADO",'VR-PROP'!#REF!)</f>
        <v>#REF!</v>
      </c>
    </row>
    <row r="155" spans="8:10">
      <c r="H155" s="155">
        <v>154</v>
      </c>
      <c r="I155" s="154" t="e">
        <f>IF(ISTEXT('VR-PROP'!#REF!),"DESCARTADO",'VR-PROP'!#REF!)</f>
        <v>#REF!</v>
      </c>
      <c r="J155" s="154" t="e">
        <f>IF(ISTEXT('VR-PROP'!#REF!),"DESCARTADO",'VR-PROP'!#REF!)</f>
        <v>#REF!</v>
      </c>
    </row>
    <row r="156" spans="8:10">
      <c r="H156" s="155">
        <v>155</v>
      </c>
      <c r="I156" s="154" t="e">
        <f>IF(ISTEXT('VR-PROP'!#REF!),"DESCARTADO",'VR-PROP'!#REF!)</f>
        <v>#REF!</v>
      </c>
      <c r="J156" s="154" t="e">
        <f>IF(ISTEXT('VR-PROP'!#REF!),"DESCARTADO",'VR-PROP'!#REF!)</f>
        <v>#REF!</v>
      </c>
    </row>
    <row r="157" spans="8:10">
      <c r="H157" s="155">
        <v>156</v>
      </c>
      <c r="I157" s="154" t="e">
        <f>IF(ISTEXT('VR-PROP'!#REF!),"DESCARTADO",'VR-PROP'!#REF!)</f>
        <v>#REF!</v>
      </c>
      <c r="J157" s="154" t="e">
        <f>IF(ISTEXT('VR-PROP'!#REF!),"DESCARTADO",'VR-PROP'!#REF!)</f>
        <v>#REF!</v>
      </c>
    </row>
    <row r="158" spans="8:10">
      <c r="H158" s="155">
        <v>157</v>
      </c>
      <c r="I158" s="154" t="e">
        <f>IF(ISTEXT('VR-PROP'!#REF!),"DESCARTADO",'VR-PROP'!#REF!)</f>
        <v>#REF!</v>
      </c>
      <c r="J158" s="154" t="e">
        <f>IF(ISTEXT('VR-PROP'!#REF!),"DESCARTADO",'VR-PROP'!#REF!)</f>
        <v>#REF!</v>
      </c>
    </row>
    <row r="159" spans="8:10">
      <c r="H159" s="155">
        <v>158</v>
      </c>
      <c r="I159" s="154" t="e">
        <f>IF(ISTEXT('VR-PROP'!#REF!),"DESCARTADO",'VR-PROP'!#REF!)</f>
        <v>#REF!</v>
      </c>
      <c r="J159" s="154" t="e">
        <f>IF(ISTEXT('VR-PROP'!#REF!),"DESCARTADO",'VR-PROP'!#REF!)</f>
        <v>#REF!</v>
      </c>
    </row>
    <row r="160" spans="8:10">
      <c r="H160" s="155">
        <v>159</v>
      </c>
      <c r="I160" s="154" t="e">
        <f>IF(ISTEXT('VR-PROP'!#REF!),"DESCARTADO",'VR-PROP'!#REF!)</f>
        <v>#REF!</v>
      </c>
      <c r="J160" s="154" t="e">
        <f>IF(ISTEXT('VR-PROP'!#REF!),"DESCARTADO",'VR-PROP'!#REF!)</f>
        <v>#REF!</v>
      </c>
    </row>
    <row r="161" spans="8:10">
      <c r="H161" s="155">
        <v>160</v>
      </c>
      <c r="I161" s="154" t="e">
        <f>IF(ISTEXT('VR-PROP'!#REF!),"DESCARTADO",'VR-PROP'!#REF!)</f>
        <v>#REF!</v>
      </c>
      <c r="J161" s="154" t="e">
        <f>IF(ISTEXT('VR-PROP'!#REF!),"DESCARTADO",'VR-PROP'!#REF!)</f>
        <v>#REF!</v>
      </c>
    </row>
    <row r="162" spans="8:10">
      <c r="H162" s="155">
        <v>161</v>
      </c>
      <c r="I162" s="154" t="e">
        <f>IF(ISTEXT('VR-PROP'!#REF!),"DESCARTADO",'VR-PROP'!#REF!)</f>
        <v>#REF!</v>
      </c>
      <c r="J162" s="154" t="e">
        <f>IF(ISTEXT('VR-PROP'!#REF!),"DESCARTADO",'VR-PROP'!#REF!)</f>
        <v>#REF!</v>
      </c>
    </row>
    <row r="163" spans="8:10">
      <c r="H163" s="155">
        <v>162</v>
      </c>
      <c r="I163" s="154" t="e">
        <f>IF(ISTEXT('VR-PROP'!#REF!),"DESCARTADO",'VR-PROP'!#REF!)</f>
        <v>#REF!</v>
      </c>
      <c r="J163" s="154" t="e">
        <f>IF(ISTEXT('VR-PROP'!#REF!),"DESCARTADO",'VR-PROP'!#REF!)</f>
        <v>#REF!</v>
      </c>
    </row>
    <row r="164" spans="8:10">
      <c r="H164" s="155">
        <v>163</v>
      </c>
      <c r="I164" s="154" t="e">
        <f>IF(ISTEXT('VR-PROP'!#REF!),"DESCARTADO",'VR-PROP'!#REF!)</f>
        <v>#REF!</v>
      </c>
      <c r="J164" s="154" t="e">
        <f>IF(ISTEXT('VR-PROP'!#REF!),"DESCARTADO",'VR-PROP'!#REF!)</f>
        <v>#REF!</v>
      </c>
    </row>
    <row r="165" spans="8:10">
      <c r="H165" s="155">
        <v>164</v>
      </c>
      <c r="I165" s="154" t="e">
        <f>IF(ISTEXT('VR-PROP'!#REF!),"DESCARTADO",'VR-PROP'!#REF!)</f>
        <v>#REF!</v>
      </c>
      <c r="J165" s="154" t="e">
        <f>IF(ISTEXT('VR-PROP'!#REF!),"DESCARTADO",'VR-PROP'!#REF!)</f>
        <v>#REF!</v>
      </c>
    </row>
    <row r="166" spans="8:10">
      <c r="H166" s="155">
        <v>165</v>
      </c>
      <c r="I166" s="154" t="e">
        <f>IF(ISTEXT('VR-PROP'!#REF!),"DESCARTADO",'VR-PROP'!#REF!)</f>
        <v>#REF!</v>
      </c>
      <c r="J166" s="154" t="e">
        <f>IF(ISTEXT('VR-PROP'!#REF!),"DESCARTADO",'VR-PROP'!#REF!)</f>
        <v>#REF!</v>
      </c>
    </row>
    <row r="167" spans="8:10">
      <c r="H167" s="155">
        <v>166</v>
      </c>
      <c r="I167" s="154" t="e">
        <f>IF(ISTEXT('VR-PROP'!#REF!),"DESCARTADO",'VR-PROP'!#REF!)</f>
        <v>#REF!</v>
      </c>
      <c r="J167" s="154" t="e">
        <f>IF(ISTEXT('VR-PROP'!#REF!),"DESCARTADO",'VR-PROP'!#REF!)</f>
        <v>#REF!</v>
      </c>
    </row>
    <row r="168" spans="8:10">
      <c r="H168" s="155">
        <v>167</v>
      </c>
      <c r="I168" s="154" t="e">
        <f>IF(ISTEXT('VR-PROP'!#REF!),"DESCARTADO",'VR-PROP'!#REF!)</f>
        <v>#REF!</v>
      </c>
      <c r="J168" s="154" t="e">
        <f>IF(ISTEXT('VR-PROP'!#REF!),"DESCARTADO",'VR-PROP'!#REF!)</f>
        <v>#REF!</v>
      </c>
    </row>
    <row r="169" spans="8:10">
      <c r="H169" s="155">
        <v>168</v>
      </c>
      <c r="I169" s="154" t="e">
        <f>IF(ISTEXT('VR-PROP'!#REF!),"DESCARTADO",'VR-PROP'!#REF!)</f>
        <v>#REF!</v>
      </c>
      <c r="J169" s="154" t="e">
        <f>IF(ISTEXT('VR-PROP'!#REF!),"DESCARTADO",'VR-PROP'!#REF!)</f>
        <v>#REF!</v>
      </c>
    </row>
    <row r="170" spans="8:10">
      <c r="H170" s="155">
        <v>169</v>
      </c>
      <c r="I170" s="154" t="e">
        <f>IF(ISTEXT('VR-PROP'!#REF!),"DESCARTADO",'VR-PROP'!#REF!)</f>
        <v>#REF!</v>
      </c>
      <c r="J170" s="154" t="e">
        <f>IF(ISTEXT('VR-PROP'!#REF!),"DESCARTADO",'VR-PROP'!#REF!)</f>
        <v>#REF!</v>
      </c>
    </row>
    <row r="171" spans="8:10">
      <c r="H171" s="155">
        <v>170</v>
      </c>
      <c r="I171" s="154" t="e">
        <f>IF(ISTEXT('VR-PROP'!#REF!),"DESCARTADO",'VR-PROP'!#REF!)</f>
        <v>#REF!</v>
      </c>
      <c r="J171" s="154" t="e">
        <f>IF(ISTEXT('VR-PROP'!#REF!),"DESCARTADO",'VR-PROP'!#REF!)</f>
        <v>#REF!</v>
      </c>
    </row>
    <row r="172" spans="8:10">
      <c r="H172" s="155">
        <v>171</v>
      </c>
      <c r="I172" s="154" t="e">
        <f>IF(ISTEXT('VR-PROP'!#REF!),"DESCARTADO",'VR-PROP'!#REF!)</f>
        <v>#REF!</v>
      </c>
      <c r="J172" s="154" t="e">
        <f>IF(ISTEXT('VR-PROP'!#REF!),"DESCARTADO",'VR-PROP'!#REF!)</f>
        <v>#REF!</v>
      </c>
    </row>
    <row r="173" spans="8:10">
      <c r="H173" s="155">
        <v>172</v>
      </c>
      <c r="I173" s="154" t="e">
        <f>IF(ISTEXT('VR-PROP'!#REF!),"DESCARTADO",'VR-PROP'!#REF!)</f>
        <v>#REF!</v>
      </c>
      <c r="J173" s="154" t="e">
        <f>IF(ISTEXT('VR-PROP'!#REF!),"DESCARTADO",'VR-PROP'!#REF!)</f>
        <v>#REF!</v>
      </c>
    </row>
    <row r="174" spans="8:10">
      <c r="H174" s="155">
        <v>173</v>
      </c>
      <c r="I174" s="154" t="e">
        <f>IF(ISTEXT('VR-PROP'!#REF!),"DESCARTADO",'VR-PROP'!#REF!)</f>
        <v>#REF!</v>
      </c>
      <c r="J174" s="154" t="e">
        <f>IF(ISTEXT('VR-PROP'!#REF!),"DESCARTADO",'VR-PROP'!#REF!)</f>
        <v>#REF!</v>
      </c>
    </row>
    <row r="175" spans="8:10">
      <c r="H175" s="155">
        <v>174</v>
      </c>
      <c r="I175" s="154" t="e">
        <f>IF(ISTEXT('VR-PROP'!#REF!),"DESCARTADO",'VR-PROP'!#REF!)</f>
        <v>#REF!</v>
      </c>
      <c r="J175" s="154" t="e">
        <f>IF(ISTEXT('VR-PROP'!#REF!),"DESCARTADO",'VR-PROP'!#REF!)</f>
        <v>#REF!</v>
      </c>
    </row>
    <row r="176" spans="8:10">
      <c r="H176" s="155">
        <v>175</v>
      </c>
      <c r="I176" s="154" t="e">
        <f>IF(ISTEXT('VR-PROP'!#REF!),"DESCARTADO",'VR-PROP'!#REF!)</f>
        <v>#REF!</v>
      </c>
      <c r="J176" s="154" t="e">
        <f>IF(ISTEXT('VR-PROP'!#REF!),"DESCARTADO",'VR-PROP'!#REF!)</f>
        <v>#REF!</v>
      </c>
    </row>
    <row r="177" spans="8:10">
      <c r="H177" s="155">
        <v>176</v>
      </c>
      <c r="I177" s="154" t="e">
        <f>IF(ISTEXT('VR-PROP'!#REF!),"DESCARTADO",'VR-PROP'!#REF!)</f>
        <v>#REF!</v>
      </c>
      <c r="J177" s="154" t="e">
        <f>IF(ISTEXT('VR-PROP'!#REF!),"DESCARTADO",'VR-PROP'!#REF!)</f>
        <v>#REF!</v>
      </c>
    </row>
    <row r="178" spans="8:10">
      <c r="H178" s="155">
        <v>177</v>
      </c>
      <c r="I178" s="154" t="e">
        <f>IF(ISTEXT('VR-PROP'!#REF!),"DESCARTADO",'VR-PROP'!#REF!)</f>
        <v>#REF!</v>
      </c>
      <c r="J178" s="154" t="e">
        <f>IF(ISTEXT('VR-PROP'!#REF!),"DESCARTADO",'VR-PROP'!#REF!)</f>
        <v>#REF!</v>
      </c>
    </row>
    <row r="179" spans="8:10">
      <c r="H179" s="155">
        <v>178</v>
      </c>
      <c r="I179" s="154" t="e">
        <f>IF(ISTEXT('VR-PROP'!#REF!),"DESCARTADO",'VR-PROP'!#REF!)</f>
        <v>#REF!</v>
      </c>
      <c r="J179" s="154" t="e">
        <f>IF(ISTEXT('VR-PROP'!#REF!),"DESCARTADO",'VR-PROP'!#REF!)</f>
        <v>#REF!</v>
      </c>
    </row>
    <row r="180" spans="8:10">
      <c r="H180" s="155">
        <v>179</v>
      </c>
      <c r="I180" s="154" t="e">
        <f>IF(ISTEXT('VR-PROP'!#REF!),"DESCARTADO",'VR-PROP'!#REF!)</f>
        <v>#REF!</v>
      </c>
      <c r="J180" s="154" t="e">
        <f>IF(ISTEXT('VR-PROP'!#REF!),"DESCARTADO",'VR-PROP'!#REF!)</f>
        <v>#REF!</v>
      </c>
    </row>
    <row r="181" spans="8:10">
      <c r="H181" s="155">
        <v>180</v>
      </c>
      <c r="I181" s="154" t="e">
        <f>IF(ISTEXT('VR-PROP'!#REF!),"DESCARTADO",'VR-PROP'!#REF!)</f>
        <v>#REF!</v>
      </c>
      <c r="J181" s="154" t="e">
        <f>IF(ISTEXT('VR-PROP'!#REF!),"DESCARTADO",'VR-PROP'!#REF!)</f>
        <v>#REF!</v>
      </c>
    </row>
    <row r="182" spans="8:10">
      <c r="H182" s="155">
        <v>181</v>
      </c>
      <c r="I182" s="154" t="e">
        <f>IF(ISTEXT('VR-PROP'!#REF!),"DESCARTADO",'VR-PROP'!#REF!)</f>
        <v>#REF!</v>
      </c>
      <c r="J182" s="154" t="e">
        <f>IF(ISTEXT('VR-PROP'!#REF!),"DESCARTADO",'VR-PROP'!#REF!)</f>
        <v>#REF!</v>
      </c>
    </row>
    <row r="183" spans="8:10">
      <c r="H183" s="155">
        <v>182</v>
      </c>
      <c r="I183" s="154" t="e">
        <f>IF(ISTEXT('VR-PROP'!#REF!),"DESCARTADO",'VR-PROP'!#REF!)</f>
        <v>#REF!</v>
      </c>
      <c r="J183" s="154" t="e">
        <f>IF(ISTEXT('VR-PROP'!#REF!),"DESCARTADO",'VR-PROP'!#REF!)</f>
        <v>#REF!</v>
      </c>
    </row>
    <row r="184" spans="8:10">
      <c r="H184" s="155">
        <v>183</v>
      </c>
      <c r="I184" s="154" t="e">
        <f>IF(ISTEXT('VR-PROP'!#REF!),"DESCARTADO",'VR-PROP'!#REF!)</f>
        <v>#REF!</v>
      </c>
      <c r="J184" s="154" t="e">
        <f>IF(ISTEXT('VR-PROP'!#REF!),"DESCARTADO",'VR-PROP'!#REF!)</f>
        <v>#REF!</v>
      </c>
    </row>
    <row r="185" spans="8:10">
      <c r="H185" s="155">
        <v>184</v>
      </c>
      <c r="I185" s="154" t="e">
        <f>IF(ISTEXT('VR-PROP'!#REF!),"DESCARTADO",'VR-PROP'!#REF!)</f>
        <v>#REF!</v>
      </c>
      <c r="J185" s="154" t="e">
        <f>IF(ISTEXT('VR-PROP'!#REF!),"DESCARTADO",'VR-PROP'!#REF!)</f>
        <v>#REF!</v>
      </c>
    </row>
    <row r="186" spans="8:10">
      <c r="H186" s="155">
        <v>185</v>
      </c>
      <c r="I186" s="154" t="e">
        <f>IF(ISTEXT('VR-PROP'!#REF!),"DESCARTADO",'VR-PROP'!#REF!)</f>
        <v>#REF!</v>
      </c>
      <c r="J186" s="154" t="e">
        <f>IF(ISTEXT('VR-PROP'!#REF!),"DESCARTADO",'VR-PROP'!#REF!)</f>
        <v>#REF!</v>
      </c>
    </row>
    <row r="187" spans="8:10">
      <c r="H187" s="155">
        <v>186</v>
      </c>
      <c r="I187" s="154" t="e">
        <f>IF(ISTEXT('VR-PROP'!#REF!),"DESCARTADO",'VR-PROP'!#REF!)</f>
        <v>#REF!</v>
      </c>
      <c r="J187" s="154" t="e">
        <f>IF(ISTEXT('VR-PROP'!#REF!),"DESCARTADO",'VR-PROP'!#REF!)</f>
        <v>#REF!</v>
      </c>
    </row>
    <row r="188" spans="8:10">
      <c r="H188" s="155">
        <v>187</v>
      </c>
      <c r="I188" s="154" t="e">
        <f>IF(ISTEXT('VR-PROP'!#REF!),"DESCARTADO",'VR-PROP'!#REF!)</f>
        <v>#REF!</v>
      </c>
      <c r="J188" s="154" t="e">
        <f>IF(ISTEXT('VR-PROP'!#REF!),"DESCARTADO",'VR-PROP'!#REF!)</f>
        <v>#REF!</v>
      </c>
    </row>
    <row r="189" spans="8:10">
      <c r="H189" s="155">
        <v>188</v>
      </c>
      <c r="I189" s="154" t="e">
        <f>IF(ISTEXT('VR-PROP'!#REF!),"DESCARTADO",'VR-PROP'!#REF!)</f>
        <v>#REF!</v>
      </c>
      <c r="J189" s="154" t="e">
        <f>IF(ISTEXT('VR-PROP'!#REF!),"DESCARTADO",'VR-PROP'!#REF!)</f>
        <v>#REF!</v>
      </c>
    </row>
    <row r="190" spans="8:10">
      <c r="H190" s="155">
        <v>189</v>
      </c>
      <c r="I190" s="154" t="e">
        <f>IF(ISTEXT('VR-PROP'!#REF!),"DESCARTADO",'VR-PROP'!#REF!)</f>
        <v>#REF!</v>
      </c>
      <c r="J190" s="154" t="e">
        <f>IF(ISTEXT('VR-PROP'!#REF!),"DESCARTADO",'VR-PROP'!#REF!)</f>
        <v>#REF!</v>
      </c>
    </row>
    <row r="191" spans="8:10">
      <c r="H191" s="155">
        <v>190</v>
      </c>
      <c r="I191" s="154" t="e">
        <f>IF(ISTEXT('VR-PROP'!#REF!),"DESCARTADO",'VR-PROP'!#REF!)</f>
        <v>#REF!</v>
      </c>
      <c r="J191" s="154" t="e">
        <f>IF(ISTEXT('VR-PROP'!#REF!),"DESCARTADO",'VR-PROP'!#REF!)</f>
        <v>#REF!</v>
      </c>
    </row>
    <row r="192" spans="8:10">
      <c r="H192" s="155">
        <v>191</v>
      </c>
      <c r="I192" s="154" t="e">
        <f>IF(ISTEXT('VR-PROP'!#REF!),"DESCARTADO",'VR-PROP'!#REF!)</f>
        <v>#REF!</v>
      </c>
      <c r="J192" s="154" t="e">
        <f>IF(ISTEXT('VR-PROP'!#REF!),"DESCARTADO",'VR-PROP'!#REF!)</f>
        <v>#REF!</v>
      </c>
    </row>
    <row r="193" spans="8:10">
      <c r="H193" s="155">
        <v>192</v>
      </c>
      <c r="I193" s="154" t="e">
        <f>IF(ISTEXT('VR-PROP'!#REF!),"DESCARTADO",'VR-PROP'!#REF!)</f>
        <v>#REF!</v>
      </c>
      <c r="J193" s="154" t="e">
        <f>IF(ISTEXT('VR-PROP'!#REF!),"DESCARTADO",'VR-PROP'!#REF!)</f>
        <v>#REF!</v>
      </c>
    </row>
    <row r="194" spans="8:10">
      <c r="H194" s="155">
        <v>193</v>
      </c>
      <c r="I194" s="154" t="e">
        <f>IF(ISTEXT('VR-PROP'!#REF!),"DESCARTADO",'VR-PROP'!#REF!)</f>
        <v>#REF!</v>
      </c>
      <c r="J194" s="154" t="e">
        <f>IF(ISTEXT('VR-PROP'!#REF!),"DESCARTADO",'VR-PROP'!#REF!)</f>
        <v>#REF!</v>
      </c>
    </row>
    <row r="195" spans="8:10">
      <c r="H195" s="155">
        <v>194</v>
      </c>
      <c r="I195" s="154" t="e">
        <f>IF(ISTEXT('VR-PROP'!#REF!),"DESCARTADO",'VR-PROP'!#REF!)</f>
        <v>#REF!</v>
      </c>
      <c r="J195" s="154" t="e">
        <f>IF(ISTEXT('VR-PROP'!#REF!),"DESCARTADO",'VR-PROP'!#REF!)</f>
        <v>#REF!</v>
      </c>
    </row>
    <row r="196" spans="8:10">
      <c r="H196" s="155">
        <v>195</v>
      </c>
      <c r="I196" s="154" t="e">
        <f>IF(ISTEXT('VR-PROP'!#REF!),"DESCARTADO",'VR-PROP'!#REF!)</f>
        <v>#REF!</v>
      </c>
      <c r="J196" s="154" t="e">
        <f>IF(ISTEXT('VR-PROP'!#REF!),"DESCARTADO",'VR-PROP'!#REF!)</f>
        <v>#REF!</v>
      </c>
    </row>
    <row r="197" spans="8:10">
      <c r="H197" s="155">
        <v>196</v>
      </c>
      <c r="I197" s="154" t="e">
        <f>IF(ISTEXT('VR-PROP'!#REF!),"DESCARTADO",'VR-PROP'!#REF!)</f>
        <v>#REF!</v>
      </c>
      <c r="J197" s="154" t="e">
        <f>IF(ISTEXT('VR-PROP'!#REF!),"DESCARTADO",'VR-PROP'!#REF!)</f>
        <v>#REF!</v>
      </c>
    </row>
    <row r="198" spans="8:10">
      <c r="H198" s="155">
        <v>197</v>
      </c>
      <c r="I198" s="154" t="e">
        <f>IF(ISTEXT('VR-PROP'!#REF!),"DESCARTADO",'VR-PROP'!#REF!)</f>
        <v>#REF!</v>
      </c>
      <c r="J198" s="154" t="e">
        <f>IF(ISTEXT('VR-PROP'!#REF!),"DESCARTADO",'VR-PROP'!#REF!)</f>
        <v>#REF!</v>
      </c>
    </row>
    <row r="199" spans="8:10">
      <c r="H199" s="155">
        <v>198</v>
      </c>
      <c r="I199" s="154" t="e">
        <f>IF(ISTEXT('VR-PROP'!#REF!),"DESCARTADO",'VR-PROP'!#REF!)</f>
        <v>#REF!</v>
      </c>
      <c r="J199" s="154" t="e">
        <f>IF(ISTEXT('VR-PROP'!#REF!),"DESCARTADO",'VR-PROP'!#REF!)</f>
        <v>#REF!</v>
      </c>
    </row>
    <row r="200" spans="8:10">
      <c r="H200" s="155">
        <v>199</v>
      </c>
      <c r="I200" s="154" t="e">
        <f>IF(ISTEXT('VR-PROP'!#REF!),"DESCARTADO",'VR-PROP'!#REF!)</f>
        <v>#REF!</v>
      </c>
      <c r="J200" s="154" t="e">
        <f>IF(ISTEXT('VR-PROP'!#REF!),"DESCARTADO",'VR-PROP'!#REF!)</f>
        <v>#REF!</v>
      </c>
    </row>
    <row r="201" spans="8:10">
      <c r="H201" s="155">
        <v>200</v>
      </c>
      <c r="I201" s="154" t="e">
        <f>IF(ISTEXT('VR-PROP'!#REF!),"DESCARTADO",'VR-PROP'!#REF!)</f>
        <v>#REF!</v>
      </c>
      <c r="J201" s="154" t="e">
        <f>IF(ISTEXT('VR-PROP'!#REF!),"DESCARTADO",'VR-PROP'!#REF!)</f>
        <v>#REF!</v>
      </c>
    </row>
    <row r="202" spans="8:10">
      <c r="H202" s="155">
        <v>201</v>
      </c>
      <c r="I202" s="154" t="e">
        <f>IF(ISTEXT('VR-PROP'!#REF!),"DESCARTADO",'VR-PROP'!#REF!)</f>
        <v>#REF!</v>
      </c>
      <c r="J202" s="154" t="e">
        <f>IF(ISTEXT('VR-PROP'!#REF!),"DESCARTADO",'VR-PROP'!#REF!)</f>
        <v>#REF!</v>
      </c>
    </row>
    <row r="203" spans="8:10">
      <c r="H203" s="155">
        <v>202</v>
      </c>
      <c r="I203" s="154" t="e">
        <f>IF(ISTEXT('VR-PROP'!#REF!),"DESCARTADO",'VR-PROP'!#REF!)</f>
        <v>#REF!</v>
      </c>
      <c r="J203" s="154" t="e">
        <f>IF(ISTEXT('VR-PROP'!#REF!),"DESCARTADO",'VR-PROP'!#REF!)</f>
        <v>#REF!</v>
      </c>
    </row>
    <row r="204" spans="8:10">
      <c r="H204" s="155">
        <v>203</v>
      </c>
      <c r="I204" s="154" t="e">
        <f>IF(ISTEXT('VR-PROP'!#REF!),"DESCARTADO",'VR-PROP'!#REF!)</f>
        <v>#REF!</v>
      </c>
      <c r="J204" s="154" t="e">
        <f>IF(ISTEXT('VR-PROP'!#REF!),"DESCARTADO",'VR-PROP'!#REF!)</f>
        <v>#REF!</v>
      </c>
    </row>
    <row r="205" spans="8:10">
      <c r="H205" s="155">
        <v>204</v>
      </c>
      <c r="I205" s="154" t="e">
        <f>IF(ISTEXT('VR-PROP'!#REF!),"DESCARTADO",'VR-PROP'!#REF!)</f>
        <v>#REF!</v>
      </c>
      <c r="J205" s="154" t="e">
        <f>IF(ISTEXT('VR-PROP'!#REF!),"DESCARTADO",'VR-PROP'!#REF!)</f>
        <v>#REF!</v>
      </c>
    </row>
    <row r="206" spans="8:10">
      <c r="H206" s="155">
        <v>205</v>
      </c>
      <c r="I206" s="154" t="e">
        <f>IF(ISTEXT('VR-PROP'!#REF!),"DESCARTADO",'VR-PROP'!#REF!)</f>
        <v>#REF!</v>
      </c>
      <c r="J206" s="154" t="e">
        <f>IF(ISTEXT('VR-PROP'!#REF!),"DESCARTADO",'VR-PROP'!#REF!)</f>
        <v>#REF!</v>
      </c>
    </row>
    <row r="207" spans="8:10">
      <c r="H207" s="155">
        <v>206</v>
      </c>
      <c r="I207" s="154" t="str">
        <f>IF(ISTEXT('VR-PROP'!#REF!),"DESCARTADO",'VR-PROP'!$W$39)</f>
        <v>VÁLIDA</v>
      </c>
      <c r="J207" s="154" t="e">
        <f>IF(ISTEXT('VR-PROP'!#REF!),"DESCARTADO",'VR-PROP'!#REF!)</f>
        <v>#REF!</v>
      </c>
    </row>
    <row r="208" spans="8:10">
      <c r="H208" s="155">
        <v>207</v>
      </c>
      <c r="I208" s="154" t="e">
        <f>IF(ISTEXT('VR-PROP'!#REF!),"DESCARTADO",'VR-PROP'!#REF!)</f>
        <v>#REF!</v>
      </c>
      <c r="J208" s="154" t="e">
        <f>IF(ISTEXT('VR-PROP'!#REF!),"DESCARTADO",'VR-PROP'!#REF!)</f>
        <v>#REF!</v>
      </c>
    </row>
    <row r="209" spans="8:10">
      <c r="H209" s="155">
        <v>208</v>
      </c>
      <c r="I209" s="154" t="e">
        <f>IF(ISTEXT('VR-PROP'!#REF!),"DESCARTADO",'VR-PROP'!#REF!)</f>
        <v>#REF!</v>
      </c>
      <c r="J209" s="154" t="e">
        <f>IF(ISTEXT('VR-PROP'!#REF!),"DESCARTADO",'VR-PROP'!#REF!)</f>
        <v>#REF!</v>
      </c>
    </row>
    <row r="210" spans="8:10">
      <c r="H210" s="155">
        <v>209</v>
      </c>
      <c r="I210" s="154" t="e">
        <f>IF(ISTEXT('VR-PROP'!#REF!),"DESCARTADO",'VR-PROP'!#REF!)</f>
        <v>#REF!</v>
      </c>
      <c r="J210" s="154" t="e">
        <f>IF(ISTEXT('VR-PROP'!#REF!),"DESCARTADO",'VR-PROP'!#REF!)</f>
        <v>#REF!</v>
      </c>
    </row>
    <row r="211" spans="8:10">
      <c r="H211" s="155">
        <v>210</v>
      </c>
      <c r="I211" s="154" t="e">
        <f>IF(ISTEXT('VR-PROP'!#REF!),"DESCARTADO",'VR-PROP'!#REF!)</f>
        <v>#REF!</v>
      </c>
      <c r="J211" s="154" t="e">
        <f>IF(ISTEXT('VR-PROP'!#REF!),"DESCARTADO",'VR-PROP'!#REF!)</f>
        <v>#REF!</v>
      </c>
    </row>
    <row r="212" spans="8:10">
      <c r="H212" s="155">
        <v>211</v>
      </c>
      <c r="I212" s="154" t="e">
        <f>IF(ISTEXT('VR-PROP'!#REF!),"DESCARTADO",'VR-PROP'!#REF!)</f>
        <v>#REF!</v>
      </c>
      <c r="J212" s="154" t="e">
        <f>IF(ISTEXT('VR-PROP'!#REF!),"DESCARTADO",'VR-PROP'!#REF!)</f>
        <v>#REF!</v>
      </c>
    </row>
    <row r="213" spans="8:10">
      <c r="H213" s="155">
        <v>212</v>
      </c>
      <c r="I213" s="154" t="e">
        <f>IF(ISTEXT('VR-PROP'!#REF!),"DESCARTADO",'VR-PROP'!#REF!)</f>
        <v>#REF!</v>
      </c>
      <c r="J213" s="154" t="e">
        <f>IF(ISTEXT('VR-PROP'!#REF!),"DESCARTADO",'VR-PROP'!#REF!)</f>
        <v>#REF!</v>
      </c>
    </row>
    <row r="214" spans="8:10">
      <c r="H214" s="155">
        <v>213</v>
      </c>
      <c r="I214" s="154" t="e">
        <f>IF(ISTEXT('VR-PROP'!#REF!),"DESCARTADO",'VR-PROP'!#REF!)</f>
        <v>#REF!</v>
      </c>
      <c r="J214" s="154" t="e">
        <f>IF(ISTEXT('VR-PROP'!#REF!),"DESCARTADO",'VR-PROP'!#REF!)</f>
        <v>#REF!</v>
      </c>
    </row>
    <row r="215" spans="8:10">
      <c r="H215" s="155">
        <v>214</v>
      </c>
      <c r="I215" s="154" t="e">
        <f>IF(ISTEXT('VR-PROP'!#REF!),"DESCARTADO",'VR-PROP'!#REF!)</f>
        <v>#REF!</v>
      </c>
      <c r="J215" s="154" t="e">
        <f>IF(ISTEXT('VR-PROP'!#REF!),"DESCARTADO",'VR-PROP'!#REF!)</f>
        <v>#REF!</v>
      </c>
    </row>
    <row r="216" spans="8:10">
      <c r="H216" s="155">
        <v>215</v>
      </c>
      <c r="I216" s="154" t="e">
        <f>IF(ISTEXT('VR-PROP'!#REF!),"DESCARTADO",'VR-PROP'!#REF!)</f>
        <v>#REF!</v>
      </c>
      <c r="J216" s="154" t="e">
        <f>IF(ISTEXT('VR-PROP'!#REF!),"DESCARTADO",'VR-PROP'!#REF!)</f>
        <v>#REF!</v>
      </c>
    </row>
    <row r="217" spans="8:10">
      <c r="H217" s="155">
        <v>216</v>
      </c>
      <c r="I217" s="154" t="e">
        <f>IF(ISTEXT('VR-PROP'!#REF!),"DESCARTADO",'VR-PROP'!#REF!)</f>
        <v>#REF!</v>
      </c>
      <c r="J217" s="154" t="e">
        <f>IF(ISTEXT('VR-PROP'!#REF!),"DESCARTADO",'VR-PROP'!#REF!)</f>
        <v>#REF!</v>
      </c>
    </row>
    <row r="218" spans="8:10">
      <c r="H218" s="155">
        <v>217</v>
      </c>
      <c r="I218" s="154" t="e">
        <f>IF(ISTEXT('VR-PROP'!#REF!),"DESCARTADO",'VR-PROP'!#REF!)</f>
        <v>#REF!</v>
      </c>
      <c r="J218" s="154" t="e">
        <f>IF(ISTEXT('VR-PROP'!#REF!),"DESCARTADO",'VR-PROP'!#REF!)</f>
        <v>#REF!</v>
      </c>
    </row>
    <row r="219" spans="8:10">
      <c r="H219" s="155">
        <v>218</v>
      </c>
      <c r="I219" s="154" t="e">
        <f>IF(ISTEXT('VR-PROP'!#REF!),"DESCARTADO",'VR-PROP'!#REF!)</f>
        <v>#REF!</v>
      </c>
      <c r="J219" s="154" t="e">
        <f>IF(ISTEXT('VR-PROP'!#REF!),"DESCARTADO",'VR-PROP'!#REF!)</f>
        <v>#REF!</v>
      </c>
    </row>
    <row r="220" spans="8:10">
      <c r="H220" s="155">
        <v>219</v>
      </c>
      <c r="I220" s="154" t="e">
        <f>IF(ISTEXT('VR-PROP'!#REF!),"DESCARTADO",'VR-PROP'!#REF!)</f>
        <v>#REF!</v>
      </c>
      <c r="J220" s="154" t="e">
        <f>IF(ISTEXT('VR-PROP'!#REF!),"DESCARTADO",'VR-PROP'!#REF!)</f>
        <v>#REF!</v>
      </c>
    </row>
    <row r="221" spans="8:10">
      <c r="H221" s="155">
        <v>220</v>
      </c>
      <c r="I221" s="154" t="e">
        <f>IF(ISTEXT('VR-PROP'!#REF!),"DESCARTADO",'VR-PROP'!#REF!)</f>
        <v>#REF!</v>
      </c>
      <c r="J221" s="154" t="e">
        <f>IF(ISTEXT('VR-PROP'!#REF!),"DESCARTADO",'VR-PROP'!#REF!)</f>
        <v>#REF!</v>
      </c>
    </row>
    <row r="222" spans="8:10">
      <c r="H222" s="155"/>
    </row>
    <row r="223" spans="8:10">
      <c r="H223" s="155"/>
    </row>
    <row r="224" spans="8:10">
      <c r="H224" s="155"/>
    </row>
    <row r="225" spans="8:8">
      <c r="H225" s="155"/>
    </row>
    <row r="226" spans="8:8">
      <c r="H226" s="155"/>
    </row>
    <row r="227" spans="8:8">
      <c r="H227" s="155"/>
    </row>
    <row r="228" spans="8:8">
      <c r="H228" s="155"/>
    </row>
    <row r="229" spans="8:8">
      <c r="H229" s="155"/>
    </row>
  </sheetData>
  <mergeCells count="1">
    <mergeCell ref="H1:J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7</vt:i4>
      </vt:variant>
    </vt:vector>
  </HeadingPairs>
  <TitlesOfParts>
    <vt:vector size="12" baseType="lpstr">
      <vt:lpstr>PAB</vt:lpstr>
      <vt:lpstr>RESUMEN</vt:lpstr>
      <vt:lpstr>VR-PROP</vt:lpstr>
      <vt:lpstr>FORMULA</vt:lpstr>
      <vt:lpstr>Listas</vt:lpstr>
      <vt:lpstr>RESUMEN!Área_de_impresión</vt:lpstr>
      <vt:lpstr>'VR-PROP'!Área_de_impresión</vt:lpstr>
      <vt:lpstr>DEPENDENCIAS</vt:lpstr>
      <vt:lpstr>METEVA</vt:lpstr>
      <vt:lpstr>RESULTADO</vt:lpstr>
      <vt:lpstr>FORMULA!Títulos_a_imprimir</vt:lpstr>
      <vt:lpstr>'VR-PROP'!Títulos_a_imprimir</vt:lpstr>
    </vt:vector>
  </TitlesOfParts>
  <Manager>CHUCHO</Manager>
  <Company>INSTITUTO NACIONAL DE VIAS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chucho</dc:creator>
  <cp:keywords/>
  <dc:description/>
  <cp:lastModifiedBy>Ruby Mercedes Perez Perez</cp:lastModifiedBy>
  <cp:revision>1</cp:revision>
  <dcterms:created xsi:type="dcterms:W3CDTF">2003-08-04T15:33:07Z</dcterms:created>
  <dcterms:modified xsi:type="dcterms:W3CDTF">2020-12-11T03:04:07Z</dcterms:modified>
  <cp:category/>
  <cp:contentStatus/>
</cp:coreProperties>
</file>